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r84763\Desktop\Monthly Reports\"/>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All!$C$1:$C$7261</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All!$A$1:$P$7261</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All!$A$1:$P$7261</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All!$A$1:$P$7261</definedName>
    <definedName name="Z_0A0C9C52_65EC_45B4_A077_5C26835D2D66_.wvu.FilterData" localSheetId="0" hidden="1">All!$A$1:$P$7261</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All!$A$1:$P$7261</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All!$A$1:$P$7261</definedName>
    <definedName name="Z_1DA1B43A_3276_40EB_BCAE_00A61C117377_.wvu.FilterData" localSheetId="0" hidden="1">All!$A$1:$P$7261</definedName>
    <definedName name="Z_1F130B27_132F_48A9_877F_22D440565B94_.wvu.FilterData" localSheetId="0" hidden="1">All!$A$1:$P$7261</definedName>
    <definedName name="Z_2015114A_C37F_4A02_9F20_8184FF3AC6CE_.wvu.FilterData" localSheetId="0" hidden="1">All!$A$1:$P$7261</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All!$A$1:$P$7261</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All!$A$1:$P$7261</definedName>
    <definedName name="Z_2AB91793_37C8_426B_8299_59524C7B2971_.wvu.FilterData" localSheetId="0" hidden="1">All!$A$1:$P$7261</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All!$A$1:$P$7261</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All!$A$1:$P$7261</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All!$A$1:$P$7261</definedName>
    <definedName name="Z_32BC261A_79D0_4A3D_BC15_124496776AD0_.wvu.FilterData" localSheetId="0" hidden="1">All!$A$1:$P$7261</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All!$A$1:$P$7261</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All!$A$1:$P$7261</definedName>
    <definedName name="Z_390DCF82_9A42_4535_AB4F_E0AFB6C86EEC_.wvu.FilterData" localSheetId="0" hidden="1">All!$A$1:$L$3856</definedName>
    <definedName name="Z_39699E5C_61DC_49AE_8D19_623F6D9B7062_.wvu.FilterData" localSheetId="0" hidden="1">All!$A$1:$P$7261</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All!$A$1:$P$7261</definedName>
    <definedName name="Z_3CC34281_ECF3_4AF1_A524_1BC1C21054D8_.wvu.FilterData" localSheetId="0" hidden="1">All!$A$1:$L$4491</definedName>
    <definedName name="Z_3CCB7078_356D_462B_A3EC_7206D7CE832C_.wvu.FilterData" localSheetId="0" hidden="1">All!$A$1:$P$7261</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All!$A$1:$P$7261</definedName>
    <definedName name="Z_41FB16E0_AD69_4964_A850_CB3E08453027_.wvu.FilterData" localSheetId="0" hidden="1">All!$A$1:$L$3856</definedName>
    <definedName name="Z_4222E9A8_DF67_4857_8EE2_EFB08080D95C_.wvu.FilterData" localSheetId="0" hidden="1">All!$C$1:$C$7261</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All!$A$1:$P$7261</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All!$D$1:$D$7261</definedName>
    <definedName name="Z_4FA26526_222C_4F7C_8CFF_70B4DFB6B812_.wvu.FilterData" localSheetId="0" hidden="1">All!$A$1:$L$3856</definedName>
    <definedName name="Z_4FC9BB0E_AABB_42C2_BE3F_20D8FD4041F5_.wvu.FilterData" localSheetId="0" hidden="1">All!$A$1:$P$7261</definedName>
    <definedName name="Z_5045D4AA_CF1C_4D98_BFEA_FFE500A1B64C_.wvu.FilterData" localSheetId="0" hidden="1">All!$A$1:$P$7261</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All!$A$1:$P$7261</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All!$A$1:$P$7261</definedName>
    <definedName name="Z_686CA77E_9334_41F2_B15F_ABC31B0E0920_.wvu.FilterData" localSheetId="0" hidden="1">All!$A$1:$L$4491</definedName>
    <definedName name="Z_68F98865_6654_4E1D_B5AC_9F02C6C78BF7_.wvu.FilterData" localSheetId="0" hidden="1">All!$A$1:$P$7261</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All!$A$1:$P$7261</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All!$A$1:$P$7261</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All!$A$1:$P$7261</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All!$A$1:$P$7261</definedName>
    <definedName name="Z_7A0C65B9_81A4_47FA_89C8_75D9AB283F9B_.wvu.FilterData" localSheetId="0" hidden="1">All!$A$1:$L$4491</definedName>
    <definedName name="Z_7C27EE8A_6A7C_4CB3_B640_CA847B135885_.wvu.FilterData" localSheetId="0" hidden="1">All!$A$1:$P$7261</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All!$A$1:$P$7261</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All!$D$1:$D$7261</definedName>
    <definedName name="Z_8F9DB66A_BF8D_49A7_816B_1CA95AA30242_.wvu.FilterData" localSheetId="0" hidden="1">All!$A$1:$P$7261</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All!$C$1:$C$7261</definedName>
    <definedName name="Z_96B4858E_1F5C_42CA_B888_AE4900A23559_.wvu.FilterData" localSheetId="0" hidden="1">All!$A$1:$L$4491</definedName>
    <definedName name="Z_97336F11_F510_42D3_9C24_914B06A44536_.wvu.FilterData" localSheetId="0" hidden="1">All!$A$1:$P$7261</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All!$A$1:$P$7261</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All!$A$1:$P$7261</definedName>
    <definedName name="Z_A32117BD_CD1C_4465_AD4A_3892A2B4ADD4_.wvu.FilterData" localSheetId="0" hidden="1">All!$A$1:$P$7261</definedName>
    <definedName name="Z_A33B95BF_6329_4BB5_BCC8_806635759229_.wvu.FilterData" localSheetId="0" hidden="1">All!$A$1:$L$3856</definedName>
    <definedName name="Z_A33E66A8_9F58_4245_A0BA_BB2798C2414F_.wvu.FilterData" localSheetId="0" hidden="1">All!$A$1:$P$7261</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All!$A$1:$P$7261</definedName>
    <definedName name="Z_A6FB4DFB_9450_460F_B2D1_C6A51130498D_.wvu.FilterData" localSheetId="0" hidden="1">All!$A$1:$L$3856</definedName>
    <definedName name="Z_A88438A3_2F10_4C11_A7B9_A09B41841500_.wvu.FilterData" localSheetId="0" hidden="1">All!$A$1:$P$7261</definedName>
    <definedName name="Z_AB070A8E_1B7B_4FA1_9DE4_66F8AB38770B_.wvu.FilterData" localSheetId="0" hidden="1">All!$A$1:$P$7261</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All!$A$1:$P$7261</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All!$A$1:$P$7261</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All!$D$1:$D$7261</definedName>
    <definedName name="Z_B8BDB9C9_AE30_4923_8F16_967B1CDF73E7_.wvu.FilterData" localSheetId="0" hidden="1">All!$A$1:$P$7261</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All!$A$1:$P$7261</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All!$A$1:$P$7261</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All!$A$1:$P$7261</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All!$A$1:$P$7261</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All!$A$1:$P$7261</definedName>
    <definedName name="Z_D1BCDA89_4B28_4562_B940_CE882C6A269E_.wvu.FilterData" localSheetId="0" hidden="1">All!$A$1:$L$4491</definedName>
    <definedName name="Z_D207D770_2BBB_44E9_BCD8_86C62508EC5D_.wvu.FilterData" localSheetId="0" hidden="1">All!$C$1:$C$7261</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All!$A$1:$P$7261</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All!$A$1:$P$7261</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All!$A$1:$P$7261</definedName>
    <definedName name="Z_F0EC63D3_33C2_44A1_95C5_63A519BE6BA8_.wvu.FilterData" localSheetId="0" hidden="1">All!$A$1:$L$3856</definedName>
    <definedName name="Z_F0F6B483_962B_4367_88C3_79AA747C8C3A_.wvu.FilterData" localSheetId="0" hidden="1">All!$A$1:$P$7261</definedName>
    <definedName name="Z_F272ADBA_71C6_40F5_9FD1_355D9C7DD674_.wvu.FilterData" localSheetId="0" hidden="1">All!$A$1:$L$3856</definedName>
    <definedName name="Z_F29E0530_AF1A_431C_84AF_D4040C2CB3D9_.wvu.FilterData" localSheetId="0" hidden="1">All!$D$1:$D$7261</definedName>
    <definedName name="Z_F317D929_2872_48DA_8804_D9DEF74D77DC_.wvu.FilterData" localSheetId="0" hidden="1">All!$A$1:$P$7261</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All!$A$1:$P$7261</definedName>
    <definedName name="Z_F56FC267_98B0_4393_BB3F_68B0F2BC92E5_.wvu.FilterData" localSheetId="0" hidden="1">All!$A$1:$L$3856</definedName>
    <definedName name="Z_F5AA98FA_6463_4B32_AE54_509A607436B6_.wvu.FilterData" localSheetId="0" hidden="1">All!$A$1:$P$7261</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All!$A$1:$P$7261</definedName>
    <definedName name="Z_F79950C7_9575_486B_A676_9BA2930BBE2F_.wvu.FilterData" localSheetId="0" hidden="1">All!$A$1:$P$7261</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All!$A$1:$P$7261</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58" i="1" l="1"/>
  <c r="I4657" i="1"/>
  <c r="I4656" i="1"/>
  <c r="L4659" i="1"/>
  <c r="K4659" i="1"/>
  <c r="L4658" i="1"/>
  <c r="K4658" i="1"/>
  <c r="L4657" i="1"/>
  <c r="K4657" i="1"/>
  <c r="L4656" i="1"/>
  <c r="K4656" i="1"/>
  <c r="L4660" i="1" l="1"/>
  <c r="K4660" i="1"/>
  <c r="L4655" i="1"/>
  <c r="K4655" i="1"/>
  <c r="L4654" i="1"/>
  <c r="K4654" i="1"/>
  <c r="L4653" i="1"/>
  <c r="K4653" i="1"/>
  <c r="I4652" i="1" l="1"/>
  <c r="I4640" i="1" l="1"/>
  <c r="I4651" i="1"/>
  <c r="I4650" i="1"/>
  <c r="I4649" i="1"/>
  <c r="I4648" i="1"/>
  <c r="I4643" i="1"/>
  <c r="L4661" i="1" l="1"/>
  <c r="K4661" i="1"/>
  <c r="I4639" i="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4571" i="1"/>
  <c r="L4571" i="1"/>
  <c r="K4578" i="1"/>
  <c r="L4578" i="1"/>
  <c r="K4573" i="1"/>
  <c r="L4573" i="1"/>
  <c r="K4574" i="1"/>
  <c r="L4574" i="1"/>
  <c r="K4576" i="1"/>
  <c r="K4580" i="1"/>
  <c r="L4580" i="1"/>
  <c r="L4572" i="1"/>
  <c r="K4572" i="1"/>
  <c r="L4584" i="1"/>
  <c r="K4584" i="1"/>
  <c r="L4582" i="1"/>
  <c r="K4582" i="1"/>
  <c r="L4579" i="1"/>
  <c r="K4579" i="1"/>
  <c r="K4577" i="1"/>
  <c r="L4577" i="1"/>
  <c r="K4601" i="1"/>
  <c r="K4583" i="1"/>
  <c r="L4583" i="1"/>
  <c r="L4585" i="1"/>
  <c r="K4585" i="1"/>
  <c r="K4570" i="1"/>
  <c r="L4570" i="1"/>
  <c r="K4581" i="1"/>
  <c r="L4581" i="1"/>
  <c r="K4569" i="1"/>
  <c r="L4569" i="1"/>
  <c r="L4575" i="1"/>
  <c r="K4575"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<sst xmlns="http://schemas.openxmlformats.org/spreadsheetml/2006/main" count="32231" uniqueCount="6093">
  <si>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</si>
  <si>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</si>
  <si>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</si>
  <si>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</si>
  <si>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</si>
  <si>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</si>
  <si>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</si>
  <si>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</si>
  <si>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</si>
  <si>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</si>
  <si>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</si>
  <si>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</si>
  <si>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</si>
  <si>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</si>
  <si>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</si>
  <si>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</si>
  <si>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</si>
  <si>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</si>
  <si>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</si>
  <si>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</si>
  <si>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</si>
  <si>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</si>
  <si>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</si>
  <si>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</si>
  <si>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</si>
  <si>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</si>
  <si>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</si>
  <si>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</si>
  <si>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</si>
  <si>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</si>
  <si>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</si>
  <si>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</si>
  <si>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</si>
  <si>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</si>
  <si>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</si>
  <si>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</si>
  <si>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</si>
  <si>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</si>
  <si>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</si>
  <si>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</si>
  <si>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</si>
  <si>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</si>
  <si>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</si>
  <si>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</si>
  <si>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</si>
  <si>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</si>
  <si>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</si>
  <si>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</si>
  <si>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</si>
  <si>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</si>
  <si>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</si>
  <si>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</si>
  <si>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</si>
  <si>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</si>
  <si>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</si>
  <si>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</si>
  <si>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</si>
  <si>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</si>
  <si>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</si>
  <si>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</si>
  <si>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</si>
  <si>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</si>
  <si>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</si>
  <si>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</si>
  <si>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</si>
  <si>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</si>
  <si>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</si>
  <si>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</si>
  <si>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</si>
  <si>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</si>
  <si>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</si>
  <si>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</si>
  <si>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</si>
  <si>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</si>
  <si>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</si>
  <si>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</si>
  <si>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</si>
  <si>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</si>
  <si>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</si>
  <si>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</si>
  <si>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</si>
  <si>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</si>
  <si>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</si>
  <si>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</si>
  <si>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</si>
  <si>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</si>
  <si>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</si>
  <si>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</si>
  <si>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</si>
  <si>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</si>
  <si>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</si>
  <si>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</si>
  <si>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</si>
  <si>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</si>
  <si>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</si>
  <si>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</si>
  <si>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</si>
  <si>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</si>
  <si>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</si>
  <si>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</si>
  <si>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</si>
  <si>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</si>
  <si>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</si>
  <si>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</si>
  <si>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</si>
  <si>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</si>
  <si>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</si>
  <si>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</si>
  <si>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</si>
  <si>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</si>
  <si>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</si>
  <si>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</si>
  <si>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</si>
  <si>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</si>
  <si>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</si>
  <si>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</si>
  <si>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</si>
  <si>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</si>
  <si>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</si>
  <si>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</si>
  <si>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</si>
  <si>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</si>
  <si>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</si>
  <si>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</si>
  <si>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</si>
  <si>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</si>
  <si>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</si>
  <si>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</si>
  <si>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</si>
  <si>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</si>
  <si>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</si>
  <si>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</si>
  <si>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</si>
  <si>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</si>
  <si>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</si>
  <si>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</si>
  <si>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</si>
  <si>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</si>
  <si>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</si>
  <si>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</si>
  <si>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</si>
  <si>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</si>
  <si>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</si>
  <si>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</si>
  <si>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</si>
  <si>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</si>
  <si>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</si>
  <si>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</si>
  <si>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</si>
  <si>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</si>
  <si>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</si>
  <si>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</si>
  <si>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</si>
  <si>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</si>
  <si>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</si>
  <si>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</si>
  <si>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</si>
  <si>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</si>
  <si>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</si>
  <si>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</si>
  <si>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</si>
  <si>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</si>
  <si>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</si>
  <si>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</si>
  <si>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</si>
  <si>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</si>
  <si>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</si>
  <si>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</si>
  <si>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</si>
  <si>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</si>
  <si>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</si>
  <si>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</si>
  <si>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</si>
  <si>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</si>
  <si>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</si>
  <si>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</si>
  <si>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</si>
  <si>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</si>
  <si>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</si>
  <si>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</si>
  <si>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</si>
  <si>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</si>
  <si>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</si>
  <si>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</si>
  <si>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</si>
  <si>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</si>
  <si>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</si>
  <si>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</si>
  <si>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</si>
  <si>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</si>
  <si>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</si>
  <si>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</si>
  <si>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</si>
  <si>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</si>
  <si>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</si>
  <si>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</si>
  <si>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</si>
  <si>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</si>
  <si>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</si>
  <si>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</si>
  <si>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</si>
  <si>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</si>
  <si>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</si>
  <si>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</si>
  <si>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</si>
  <si>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</si>
  <si>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</si>
  <si>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</si>
  <si>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</si>
  <si>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</si>
  <si>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</si>
  <si>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</si>
  <si>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</si>
  <si>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</si>
  <si>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</si>
  <si>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</si>
  <si>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</si>
  <si>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</si>
  <si>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</si>
  <si>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</si>
  <si>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</si>
  <si>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</si>
  <si>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</si>
  <si>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</si>
  <si>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</si>
  <si>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</si>
  <si>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</si>
  <si>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</si>
  <si>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</si>
  <si>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</si>
  <si>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</si>
  <si>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</si>
  <si>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</si>
  <si>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</si>
  <si>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</si>
  <si>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</si>
  <si>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</si>
  <si>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</si>
  <si>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</si>
  <si>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</si>
  <si>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</si>
  <si>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</si>
  <si>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</si>
  <si>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</si>
  <si>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</si>
  <si>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</si>
  <si>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</si>
  <si>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</si>
  <si>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</si>
  <si>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</si>
  <si>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</si>
  <si>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</si>
  <si>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</si>
  <si>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</si>
  <si>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</si>
  <si>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</si>
  <si>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</si>
  <si>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</si>
  <si>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</si>
  <si>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</si>
  <si>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</si>
  <si>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</si>
  <si>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</si>
  <si>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</si>
  <si>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</si>
  <si>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</si>
  <si>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</si>
  <si>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</si>
  <si>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</si>
  <si>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</si>
  <si>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</si>
  <si>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</si>
  <si>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</si>
  <si>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</si>
  <si>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</si>
  <si>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</si>
  <si>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</si>
  <si>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</si>
  <si>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</si>
  <si>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</si>
  <si>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</si>
  <si>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</si>
  <si>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</si>
  <si>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</si>
  <si>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</si>
  <si>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</si>
  <si>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</si>
  <si>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</si>
  <si>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</si>
  <si>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</si>
  <si>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</si>
  <si>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</si>
  <si>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</si>
  <si>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</si>
  <si>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</si>
  <si>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</si>
  <si>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</si>
  <si>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</si>
  <si>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</si>
  <si>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</si>
  <si>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</si>
  <si>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</si>
  <si>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</si>
  <si>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</si>
  <si>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</si>
  <si>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</si>
  <si>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</si>
  <si>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</si>
  <si>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</si>
  <si>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</si>
  <si>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</si>
  <si>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</si>
  <si>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</si>
  <si>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</si>
  <si>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</si>
  <si>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</si>
  <si>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</si>
  <si>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</si>
  <si>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</si>
  <si>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</si>
  <si>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</si>
  <si>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</si>
  <si>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</si>
  <si>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</si>
  <si>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</si>
  <si>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</si>
  <si>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</si>
  <si>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</si>
  <si>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</si>
  <si>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</si>
  <si>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</si>
  <si>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</si>
  <si>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</si>
  <si>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</si>
  <si>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</si>
  <si>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</si>
  <si>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</si>
  <si>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</si>
  <si>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</si>
  <si>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</si>
  <si>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</si>
  <si>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</si>
  <si>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</si>
  <si>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</si>
  <si>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</si>
  <si>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</si>
  <si>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</si>
  <si>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</si>
  <si>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</si>
  <si>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</si>
  <si>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</si>
  <si>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</si>
  <si>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</si>
  <si>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</si>
  <si>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</si>
  <si>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</si>
  <si>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</si>
  <si>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</si>
  <si>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</si>
  <si>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</si>
  <si>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</si>
  <si>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</si>
  <si>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</si>
  <si>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</si>
  <si>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</si>
  <si>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</si>
  <si>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</si>
  <si>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</si>
  <si>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</si>
  <si>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</si>
  <si>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</si>
  <si>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</si>
  <si>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</si>
  <si>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</si>
  <si>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</si>
  <si>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</si>
  <si>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</si>
  <si>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</si>
  <si>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</si>
  <si>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</si>
  <si>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</si>
  <si>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</si>
  <si>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</si>
  <si>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</si>
  <si>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</si>
  <si>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</si>
  <si>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</si>
  <si>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</si>
  <si>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</si>
  <si>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</si>
  <si>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</si>
  <si>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</si>
  <si>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</si>
  <si>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</si>
  <si>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</si>
  <si>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</si>
  <si>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</si>
  <si>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</si>
  <si>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</si>
  <si>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</si>
  <si>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</si>
  <si>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</si>
  <si>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</si>
  <si>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</si>
  <si>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</si>
  <si>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</si>
  <si>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</si>
  <si>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</si>
  <si>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</si>
  <si>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</si>
  <si>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</si>
  <si>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</si>
  <si>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</si>
  <si>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</si>
  <si>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</si>
  <si>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</si>
  <si>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</si>
  <si>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</si>
  <si>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</si>
  <si>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</si>
  <si>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</si>
  <si>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</si>
  <si>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</si>
  <si>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</si>
  <si>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</si>
  <si>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</si>
  <si>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</si>
  <si>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</si>
  <si>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</si>
  <si>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</si>
  <si>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</si>
  <si>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</si>
  <si>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</si>
  <si>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</si>
  <si>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</si>
  <si>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</si>
  <si>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</si>
  <si>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</si>
  <si>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</si>
  <si>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</si>
  <si>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</si>
  <si>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</si>
  <si>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</si>
  <si>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</si>
  <si>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</si>
  <si>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</si>
  <si>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</si>
  <si>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</si>
  <si>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</si>
  <si>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</si>
  <si>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</si>
  <si>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</si>
  <si>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</si>
  <si>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</si>
  <si>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</si>
  <si>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</si>
  <si>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</si>
  <si>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</si>
  <si>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</si>
  <si>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</si>
  <si>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</si>
  <si>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</si>
  <si>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</si>
  <si>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</si>
  <si>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</si>
  <si>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</si>
  <si>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</si>
  <si>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</si>
  <si>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</si>
  <si>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</si>
  <si>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</si>
  <si>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</si>
  <si>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</si>
  <si>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</si>
  <si>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</si>
  <si>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</si>
  <si>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</si>
  <si>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</si>
  <si>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</si>
  <si>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</si>
  <si>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</si>
  <si>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</si>
  <si>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</si>
  <si>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</si>
  <si>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</si>
  <si>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</si>
  <si>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</si>
  <si>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</si>
  <si>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</si>
  <si>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</si>
  <si>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</si>
  <si>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</si>
  <si>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</si>
  <si>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</si>
  <si>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</si>
  <si>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</si>
  <si>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</si>
  <si>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</si>
  <si>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</si>
  <si>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</si>
  <si>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</si>
  <si>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</si>
  <si>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</si>
  <si>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</si>
  <si>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</si>
  <si>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</si>
  <si>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</si>
  <si>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</si>
  <si>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</si>
  <si>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</si>
  <si>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</si>
  <si>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</si>
  <si>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</si>
  <si>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</si>
  <si>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</si>
  <si>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</si>
  <si>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</si>
  <si>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</si>
  <si>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</si>
  <si>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</si>
  <si>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</si>
  <si>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</si>
  <si>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</si>
  <si>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</si>
  <si>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</si>
  <si>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</si>
  <si>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</si>
  <si>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</si>
  <si>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</si>
  <si>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</si>
  <si>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</si>
  <si>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</si>
  <si>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</si>
  <si>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</si>
  <si>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</si>
  <si>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</si>
  <si>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</si>
  <si>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</si>
  <si>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</si>
  <si>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</si>
  <si>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</si>
  <si>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</si>
  <si>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</si>
  <si>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</si>
  <si>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</si>
  <si>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</si>
  <si>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</si>
  <si>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</si>
  <si>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</si>
  <si>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</si>
  <si>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</si>
  <si>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</si>
  <si>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</si>
  <si>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</si>
  <si>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</si>
  <si>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</si>
  <si>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</si>
  <si>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</si>
  <si>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</si>
  <si>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</si>
  <si>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</si>
  <si>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</si>
  <si>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</si>
  <si>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</si>
  <si>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</si>
  <si>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</si>
  <si>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</si>
  <si>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</si>
  <si>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</si>
  <si>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</si>
  <si>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</si>
  <si>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</si>
  <si>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</si>
  <si>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</si>
  <si>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</si>
  <si>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</si>
  <si>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</si>
  <si>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</si>
  <si>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</si>
  <si>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</si>
  <si>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</si>
  <si>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</si>
  <si>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</si>
  <si>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</si>
  <si>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</si>
  <si>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</si>
  <si>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</si>
  <si>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</si>
  <si>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</si>
  <si>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</si>
  <si>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</si>
  <si>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</si>
  <si>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</si>
  <si>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</si>
  <si>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</si>
  <si>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</si>
  <si>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</si>
  <si>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</si>
  <si>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</si>
  <si>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</si>
  <si>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</si>
  <si>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</si>
  <si>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</si>
  <si>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</si>
  <si>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</si>
  <si>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</si>
  <si>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</si>
  <si>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</si>
  <si>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</si>
  <si>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</si>
  <si>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</si>
  <si>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</si>
  <si>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</si>
  <si>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</si>
  <si>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</si>
  <si>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</si>
  <si>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</si>
  <si>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</si>
  <si>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</si>
  <si>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</si>
  <si>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</si>
  <si>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</si>
  <si>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</si>
  <si>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</si>
  <si>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</si>
  <si>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</si>
  <si>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</si>
  <si>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</si>
  <si>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</si>
  <si>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</si>
  <si>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</si>
  <si>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</si>
  <si>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</si>
  <si>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</si>
  <si>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</si>
  <si>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</si>
  <si>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</si>
  <si>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</si>
  <si>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</si>
  <si>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</si>
  <si>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</si>
  <si>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</si>
  <si>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</si>
  <si>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</si>
  <si>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</si>
  <si>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</si>
  <si>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</si>
  <si>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</si>
  <si>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</si>
  <si>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</si>
  <si>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</si>
  <si>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</si>
  <si>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</si>
  <si>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</si>
  <si>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</si>
  <si>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</si>
  <si>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</si>
  <si>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</si>
  <si>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</si>
  <si>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</si>
  <si>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</si>
  <si>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</si>
  <si>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</si>
  <si>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</si>
  <si>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</si>
  <si>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</si>
  <si>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</si>
  <si>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</si>
  <si>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</si>
  <si>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</si>
  <si>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</si>
  <si>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</si>
  <si>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</si>
  <si>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</si>
  <si>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</si>
  <si>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</si>
  <si>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</si>
  <si>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</si>
  <si>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</si>
  <si>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</si>
  <si>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</si>
  <si>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</si>
  <si>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</si>
  <si>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</si>
  <si>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</si>
  <si>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</si>
  <si>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</si>
  <si>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</si>
  <si>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</si>
  <si>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</si>
  <si>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</si>
  <si>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</si>
  <si>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</si>
  <si>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</si>
  <si>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</si>
  <si>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</si>
  <si>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</si>
  <si>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</si>
  <si>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</si>
  <si>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</si>
  <si>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</si>
  <si>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</si>
  <si>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</si>
  <si>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</si>
  <si>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</si>
  <si>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</si>
  <si>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</si>
  <si>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</si>
  <si>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</si>
  <si>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</si>
  <si>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</si>
  <si>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</si>
  <si>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</si>
  <si>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</si>
  <si>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</si>
  <si>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</si>
  <si>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</si>
  <si>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</si>
  <si>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</si>
  <si>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</si>
  <si>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</si>
  <si>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</si>
  <si>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</si>
  <si>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</si>
  <si>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</si>
  <si>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</si>
  <si>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</si>
  <si>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</si>
  <si>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</si>
  <si>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</si>
  <si>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</si>
  <si>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</si>
  <si>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</si>
  <si>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</si>
  <si>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</si>
  <si>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</si>
  <si>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</si>
  <si>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</si>
  <si>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</si>
  <si>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</si>
  <si>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</si>
  <si>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</si>
  <si>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</si>
  <si>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</si>
  <si>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</si>
  <si>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</si>
  <si>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</si>
  <si>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</si>
  <si>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</si>
  <si>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</si>
  <si>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</si>
  <si>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</si>
  <si>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</si>
  <si>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</si>
  <si>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</si>
  <si>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</si>
  <si>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</si>
  <si>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</si>
  <si>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</si>
  <si>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</si>
  <si>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</si>
  <si>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</si>
  <si>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</si>
  <si>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</si>
  <si>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</si>
  <si>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</si>
  <si>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</si>
  <si>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</si>
  <si>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</si>
  <si>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</si>
  <si>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</si>
  <si>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</si>
  <si>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</si>
  <si>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</si>
  <si>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</si>
  <si>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</si>
  <si>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</si>
  <si>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</si>
  <si>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</si>
  <si>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</si>
  <si>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</si>
  <si>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</si>
  <si>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</si>
  <si>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</si>
  <si>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</si>
  <si>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</si>
  <si>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</si>
  <si>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</si>
  <si>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</si>
  <si>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</si>
  <si>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</si>
  <si>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</si>
  <si>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</si>
  <si>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</si>
  <si>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</si>
  <si>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</si>
  <si>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</si>
  <si>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</si>
  <si>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</si>
  <si>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</si>
  <si>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</si>
  <si>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</si>
  <si>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</si>
  <si>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</si>
  <si>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</si>
  <si>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</si>
  <si>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</si>
  <si>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</si>
  <si>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</si>
  <si>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</si>
  <si>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</si>
  <si>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</si>
  <si>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</si>
  <si>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</si>
  <si>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</si>
  <si>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</si>
  <si>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</si>
  <si>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</si>
  <si>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</si>
  <si>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</si>
  <si>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</si>
  <si>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</si>
  <si>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</si>
  <si>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</si>
  <si>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</si>
  <si>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</si>
  <si>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</si>
  <si>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</si>
  <si>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</si>
  <si>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</si>
  <si>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</si>
  <si>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</si>
  <si>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</si>
  <si>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</si>
  <si>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</si>
  <si>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</si>
  <si>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</si>
  <si>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</si>
  <si>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</si>
  <si>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</si>
  <si>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</si>
  <si>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</si>
  <si>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</si>
  <si>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</si>
  <si>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</si>
  <si>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</si>
  <si>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</si>
  <si>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</si>
  <si>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</si>
  <si>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</si>
  <si>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</si>
  <si>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</si>
  <si>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</si>
  <si>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</si>
  <si>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</si>
  <si>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</si>
  <si>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</si>
  <si>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</si>
  <si>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</si>
  <si>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</si>
  <si>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</si>
  <si>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</si>
  <si>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</si>
  <si>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</si>
  <si>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</si>
  <si>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</si>
  <si>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</si>
  <si>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</si>
  <si>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</si>
  <si>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</si>
  <si>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</si>
  <si>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</si>
  <si>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</si>
  <si>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</si>
  <si>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</si>
  <si>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</si>
  <si>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</si>
  <si>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</si>
  <si>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</si>
  <si>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</si>
  <si>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</si>
  <si>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</si>
  <si>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</si>
  <si>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</si>
  <si>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</si>
  <si>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</si>
  <si>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</si>
  <si>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</si>
  <si>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</si>
  <si>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</si>
  <si>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</si>
  <si>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</si>
  <si>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</si>
  <si>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</si>
  <si>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</si>
  <si>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</si>
  <si>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</si>
  <si>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</si>
  <si>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</si>
  <si>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</si>
  <si>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</si>
  <si>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</si>
  <si>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</si>
  <si>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</si>
  <si>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</si>
  <si>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</si>
  <si>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</si>
  <si>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</si>
  <si>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</si>
  <si>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</si>
  <si>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</si>
  <si>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</si>
  <si>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</si>
  <si>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</si>
  <si>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</si>
  <si>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</si>
  <si>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</si>
  <si>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</si>
  <si>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</si>
  <si>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</si>
  <si>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</si>
  <si>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</si>
  <si>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</si>
  <si>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</si>
  <si>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</si>
  <si>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</si>
  <si>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</si>
  <si>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</si>
  <si>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</si>
  <si>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</si>
  <si>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</si>
  <si>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</si>
  <si>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</si>
  <si>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</si>
  <si>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</si>
  <si>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</si>
  <si>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</si>
  <si>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</si>
  <si>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</si>
  <si>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</si>
  <si>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</si>
  <si>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</si>
  <si>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</si>
  <si>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</si>
  <si>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</si>
  <si>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</si>
  <si>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</si>
  <si>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</si>
  <si>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</si>
  <si>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</si>
  <si>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</si>
  <si>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</si>
  <si>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</si>
  <si>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</si>
  <si>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</si>
  <si>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</si>
  <si>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</si>
  <si>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</si>
  <si>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</si>
  <si>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</si>
  <si>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</si>
  <si>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</si>
  <si>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</si>
  <si>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</si>
  <si>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</si>
  <si>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</si>
  <si>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</si>
  <si>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</si>
  <si>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</si>
  <si>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</si>
  <si>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</si>
  <si>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</si>
  <si>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</si>
  <si>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</si>
  <si>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</si>
  <si>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</si>
  <si>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</si>
  <si>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</si>
  <si>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</si>
  <si>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</si>
  <si>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</si>
  <si>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</si>
  <si>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</si>
  <si>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</si>
  <si>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</si>
  <si>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</si>
  <si>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</si>
  <si>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</si>
  <si>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</si>
  <si>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</si>
  <si>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</si>
  <si>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</si>
  <si>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</si>
  <si>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</si>
  <si>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</si>
  <si>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</si>
  <si>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</si>
  <si>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</si>
  <si>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</si>
  <si>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</si>
  <si>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</si>
  <si>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</si>
  <si>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</si>
  <si>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</si>
  <si>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</si>
  <si>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</si>
  <si>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</si>
  <si>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</si>
  <si>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</si>
  <si>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</si>
  <si>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</si>
  <si>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</si>
  <si>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</si>
  <si>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</si>
  <si>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</si>
  <si>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</si>
  <si>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</si>
  <si>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</si>
  <si>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</si>
  <si>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</si>
  <si>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</si>
  <si>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</si>
  <si>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</si>
  <si>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</si>
  <si>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</si>
  <si>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</si>
  <si>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</si>
  <si>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</si>
  <si>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</si>
  <si>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</si>
  <si>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</si>
  <si>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</si>
  <si>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</si>
  <si>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</si>
  <si>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</si>
  <si>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</si>
  <si>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</si>
  <si>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</si>
  <si>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</si>
  <si>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</si>
  <si>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</si>
  <si>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</si>
  <si>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</si>
  <si>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</si>
  <si>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</si>
  <si>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</si>
  <si>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</si>
  <si>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</si>
  <si>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</si>
  <si>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</si>
  <si>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</si>
  <si>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</si>
  <si>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</si>
  <si>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</si>
  <si>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</si>
  <si>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</si>
  <si>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</si>
  <si>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</si>
  <si>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</si>
  <si>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</si>
  <si>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</si>
  <si>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</si>
  <si>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</si>
  <si>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</si>
  <si>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</si>
  <si>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</si>
  <si>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</si>
  <si>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</si>
  <si>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</si>
  <si>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</si>
  <si>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</si>
  <si>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</si>
  <si>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</si>
  <si>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</si>
  <si>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</si>
  <si>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</si>
  <si>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</si>
  <si>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</si>
  <si>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</si>
  <si>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</si>
  <si>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</si>
  <si>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</si>
  <si>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</si>
  <si>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</si>
  <si>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</si>
  <si>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</si>
  <si>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</si>
  <si>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</si>
  <si>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</si>
  <si>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</si>
  <si>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</si>
  <si>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</si>
  <si>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</si>
  <si>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</si>
  <si>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</si>
  <si>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</si>
  <si>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</si>
  <si>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</si>
  <si>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</si>
  <si>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</si>
  <si>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</si>
  <si>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</si>
  <si>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</si>
  <si>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</si>
  <si>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</si>
  <si>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</si>
  <si>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</si>
  <si>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</si>
  <si>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</si>
  <si>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</si>
  <si>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</si>
  <si>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</si>
  <si>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</si>
  <si>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</si>
  <si>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</si>
  <si>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</si>
  <si>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</si>
  <si>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</si>
  <si>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</si>
  <si>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</si>
  <si>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</si>
  <si>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</si>
  <si>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</si>
  <si>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</si>
  <si>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</si>
  <si>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</si>
  <si>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</si>
  <si>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</si>
  <si>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</si>
  <si>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</si>
  <si>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</si>
  <si>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</si>
  <si>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</si>
  <si>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</si>
  <si>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</si>
  <si>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</si>
  <si>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</si>
  <si>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</si>
  <si>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</si>
  <si>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</si>
  <si>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</si>
  <si>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</si>
  <si>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</si>
  <si>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</si>
  <si>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</si>
  <si>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</si>
  <si>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</si>
  <si>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</si>
  <si>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</si>
  <si>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</si>
  <si>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</si>
  <si>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</si>
  <si>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</si>
  <si>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</si>
  <si>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</si>
  <si>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</si>
  <si>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</si>
  <si>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</si>
  <si>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</si>
  <si>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</si>
  <si>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</si>
  <si>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</si>
  <si>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</si>
  <si>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</si>
  <si>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</si>
  <si>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</si>
  <si>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</si>
  <si>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</si>
  <si>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</si>
  <si>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</si>
  <si>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</si>
  <si>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</si>
  <si>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</si>
  <si>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</si>
  <si>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</si>
  <si>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</si>
  <si>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</si>
  <si>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</si>
  <si>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</si>
  <si>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</si>
  <si>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</si>
  <si>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</si>
  <si>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</si>
  <si>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</si>
  <si>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</si>
  <si>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</si>
  <si>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</si>
  <si>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</si>
  <si>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</si>
  <si>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</si>
  <si>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</si>
  <si>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</si>
  <si>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</si>
  <si>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</si>
  <si>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</si>
  <si>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</si>
  <si>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</si>
  <si>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</si>
  <si>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</si>
  <si>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</si>
  <si>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</si>
  <si>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</si>
  <si>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</si>
  <si>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</si>
  <si>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</si>
  <si>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</si>
  <si>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</si>
  <si>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</si>
  <si>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</si>
  <si>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</si>
  <si>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</si>
  <si>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</si>
  <si>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</si>
  <si>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</si>
  <si>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</si>
  <si>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</si>
  <si>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</si>
  <si>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</si>
  <si>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</si>
  <si>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</si>
  <si>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</si>
  <si>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</si>
  <si>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</si>
  <si>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</si>
  <si>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</si>
  <si>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</si>
  <si>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</si>
  <si>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</si>
  <si>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</si>
  <si>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</si>
  <si>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</si>
  <si>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</si>
  <si>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</si>
  <si>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</si>
  <si>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</si>
  <si>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</si>
  <si>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</si>
  <si>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</si>
  <si>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</si>
  <si>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</si>
  <si>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</si>
  <si>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</si>
  <si>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</si>
  <si>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</si>
  <si>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</si>
  <si>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</si>
  <si>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</si>
  <si>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</si>
  <si>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</si>
  <si>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</si>
  <si>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</si>
  <si>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</si>
  <si>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</si>
  <si>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</si>
  <si>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</si>
  <si>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</si>
  <si>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</si>
  <si>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</si>
  <si>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</si>
  <si>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</si>
  <si>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</si>
  <si>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</si>
  <si>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</si>
  <si>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</si>
  <si>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</si>
  <si>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</si>
  <si>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</si>
  <si>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</si>
  <si>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</si>
  <si>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</si>
  <si>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</si>
  <si>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</si>
  <si>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</si>
  <si>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</si>
  <si>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</si>
  <si>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</si>
  <si>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</si>
  <si>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</si>
  <si>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</si>
  <si>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</si>
  <si>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</si>
  <si>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</si>
  <si>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</si>
  <si>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</si>
  <si>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</si>
  <si>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</si>
  <si>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</si>
  <si>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</si>
  <si>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</si>
  <si>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</si>
  <si>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</si>
  <si>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</si>
  <si>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</si>
  <si>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</si>
  <si>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</si>
  <si>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</si>
  <si>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</si>
  <si>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</si>
  <si>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</si>
  <si>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</si>
  <si>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</si>
  <si>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</si>
  <si>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</si>
  <si>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</si>
  <si>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</si>
  <si>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</si>
  <si>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</si>
  <si>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</si>
  <si>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</si>
  <si>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</si>
  <si>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</si>
  <si>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</si>
  <si>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</si>
  <si>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</si>
  <si>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</si>
  <si>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</si>
  <si>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</si>
  <si>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</si>
  <si>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</si>
  <si>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</si>
  <si>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</si>
  <si>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</si>
  <si>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</si>
  <si>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</si>
  <si>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</si>
  <si>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</si>
  <si>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</si>
  <si>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</si>
  <si>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</si>
  <si>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</si>
  <si>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</si>
  <si>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</si>
  <si>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</si>
  <si>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</si>
  <si>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</si>
  <si>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</si>
  <si>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</si>
  <si>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</si>
  <si>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</si>
  <si>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</si>
  <si>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</si>
  <si>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</si>
  <si>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</si>
  <si>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</si>
  <si>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</si>
  <si>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</si>
  <si>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</si>
  <si>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</si>
  <si>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</si>
  <si>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</si>
  <si>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</si>
  <si>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</si>
  <si>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</si>
  <si>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</si>
  <si>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</si>
  <si>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</si>
  <si>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</si>
  <si>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</si>
  <si>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</si>
  <si>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</si>
  <si>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</si>
  <si>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</si>
  <si>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</si>
  <si>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</si>
  <si>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</si>
  <si>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</si>
  <si>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</si>
  <si>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</si>
  <si>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</si>
  <si>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</si>
  <si>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</si>
  <si>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</si>
  <si>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</si>
  <si>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</si>
  <si>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</si>
  <si>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</si>
  <si>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</si>
  <si>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</si>
  <si>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</si>
  <si>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</si>
  <si>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</si>
  <si>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</si>
  <si>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</si>
  <si>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</si>
  <si>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</si>
  <si>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</si>
  <si>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</si>
  <si>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</si>
  <si>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</si>
  <si>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</si>
  <si>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</si>
  <si>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</si>
  <si>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</si>
  <si>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</si>
  <si>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</si>
  <si>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</si>
  <si>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</si>
  <si>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</si>
  <si>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</si>
  <si>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</si>
  <si>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</si>
  <si>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</si>
  <si>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</si>
  <si>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</si>
  <si>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</si>
  <si>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</si>
  <si>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</si>
  <si>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</si>
  <si>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</si>
  <si>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</si>
  <si>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</si>
  <si>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</si>
  <si>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</si>
  <si>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</si>
  <si>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</si>
  <si>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</si>
  <si>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</si>
  <si>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</si>
  <si>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</si>
  <si>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</si>
  <si>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</si>
  <si>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</si>
  <si>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</si>
  <si>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</si>
  <si>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</si>
  <si>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</si>
  <si>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</si>
  <si>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</si>
  <si>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</si>
  <si>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</si>
  <si>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</si>
  <si>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</si>
  <si>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</si>
  <si>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</si>
  <si>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</si>
  <si>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</si>
  <si>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</si>
  <si>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</si>
  <si>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</si>
  <si>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</si>
  <si>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</si>
  <si>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</si>
  <si>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</si>
  <si>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</si>
  <si>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</si>
  <si>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</si>
  <si>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</si>
  <si>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</si>
  <si>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</si>
  <si>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</si>
  <si>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</si>
  <si>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</si>
  <si>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</si>
  <si>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</si>
  <si>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</si>
  <si>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</si>
  <si>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</si>
  <si>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</si>
  <si>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</si>
  <si>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</si>
  <si>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</si>
  <si>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</si>
  <si>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</si>
  <si>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</si>
  <si>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</si>
  <si>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</si>
  <si>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</si>
  <si>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</si>
  <si>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</si>
  <si>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</si>
  <si>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</si>
  <si>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</si>
  <si>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</si>
  <si>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</si>
  <si>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</si>
  <si>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</si>
  <si>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</si>
  <si>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</si>
  <si>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</si>
  <si>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</si>
  <si>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</si>
  <si>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</si>
  <si>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</si>
  <si>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</si>
  <si>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</si>
  <si>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</si>
  <si>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</si>
  <si>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</si>
  <si>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</si>
  <si>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</si>
  <si>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</si>
  <si>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</si>
  <si>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</si>
  <si>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</si>
  <si>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</si>
  <si>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</si>
  <si>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</si>
  <si>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</si>
  <si>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</si>
  <si>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</si>
  <si>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</si>
  <si>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</si>
  <si>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</si>
  <si>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</si>
  <si>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</si>
  <si>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</si>
  <si>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</si>
  <si>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</si>
  <si>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</si>
  <si>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</si>
  <si>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</si>
  <si>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</si>
  <si>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</si>
  <si>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</si>
  <si>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</si>
  <si>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</si>
  <si>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</si>
  <si>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</si>
  <si>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</si>
  <si>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</si>
  <si>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</si>
  <si>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</si>
  <si>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</si>
  <si>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</si>
  <si>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</si>
  <si>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</si>
  <si>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</si>
  <si>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</si>
  <si>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</si>
  <si>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</si>
  <si>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</si>
  <si>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</si>
  <si>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</si>
  <si>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</si>
  <si>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</si>
  <si>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</si>
  <si>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</si>
  <si>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</si>
  <si>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</si>
  <si>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</si>
  <si>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</si>
  <si>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</si>
  <si>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</si>
  <si>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</si>
  <si>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</si>
  <si>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</si>
  <si>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</si>
  <si>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</si>
  <si>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</si>
  <si>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</si>
  <si>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</si>
  <si>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</si>
  <si>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</si>
  <si>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</si>
  <si>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</si>
  <si>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</si>
  <si>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</si>
  <si>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</si>
  <si>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</si>
  <si>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</si>
  <si>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</si>
  <si>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</si>
  <si>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</si>
  <si>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</si>
  <si>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</si>
  <si>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</si>
  <si>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</si>
  <si>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</si>
  <si>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</si>
  <si>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</si>
  <si>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</si>
  <si>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</si>
  <si>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</si>
  <si>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</si>
  <si>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</si>
  <si>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</si>
  <si>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</si>
  <si>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</si>
  <si>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</si>
  <si>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</si>
  <si>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</si>
  <si>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</si>
  <si>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</si>
  <si>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</si>
  <si>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</si>
  <si>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</si>
  <si>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</si>
  <si>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</si>
  <si>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</si>
  <si>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</si>
  <si>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</si>
  <si>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</si>
  <si>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</si>
  <si>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</si>
  <si>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</si>
  <si>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</si>
  <si>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</si>
  <si>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</si>
  <si>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</si>
  <si>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</si>
  <si>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</si>
  <si>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</si>
  <si>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</si>
  <si>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</si>
  <si>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</si>
  <si>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</si>
  <si>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</si>
  <si>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</si>
  <si>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</si>
  <si>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</si>
  <si>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</si>
  <si>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</si>
  <si>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</si>
  <si>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</si>
  <si>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</si>
  <si>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</si>
  <si>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</si>
  <si>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</si>
  <si>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</si>
  <si>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</si>
  <si>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</si>
  <si>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</si>
  <si>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</si>
  <si>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</si>
  <si>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</si>
  <si>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</si>
  <si>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</si>
  <si>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</si>
  <si>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</si>
  <si>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</si>
  <si>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</si>
  <si>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</si>
  <si>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</si>
  <si>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</si>
  <si>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</si>
  <si>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</si>
  <si>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</si>
  <si>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</si>
  <si>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</si>
  <si>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</si>
  <si>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</si>
  <si>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</si>
  <si>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</si>
  <si>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</si>
  <si>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</si>
  <si>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</si>
  <si>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</si>
  <si>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</si>
  <si>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</si>
  <si>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</si>
  <si>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</si>
  <si>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</si>
  <si>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</si>
  <si>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</si>
  <si>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</si>
  <si>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</si>
  <si>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</si>
  <si>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</si>
  <si>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</si>
  <si>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</si>
  <si>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</si>
  <si>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</si>
  <si>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</si>
  <si>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</si>
  <si>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</si>
  <si>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</si>
  <si>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</si>
  <si>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</si>
  <si>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</si>
  <si>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</si>
  <si>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</si>
  <si>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</si>
  <si>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</si>
  <si>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</si>
  <si>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</si>
  <si>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</si>
  <si>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</si>
  <si>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</si>
  <si>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</si>
  <si>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</si>
  <si>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</si>
  <si>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</si>
  <si>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</si>
  <si>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</si>
  <si>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</si>
  <si>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</si>
  <si>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</si>
  <si>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</si>
  <si>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</si>
  <si>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</si>
  <si>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</si>
  <si>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</si>
  <si>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</si>
  <si>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</si>
  <si>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</si>
  <si>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</si>
  <si>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</si>
  <si>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</si>
  <si>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</si>
  <si>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</si>
  <si>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</si>
  <si>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</si>
  <si>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</si>
  <si>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</si>
  <si>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</si>
  <si>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</si>
  <si>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</si>
  <si>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</si>
  <si>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</si>
  <si>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</si>
  <si>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</si>
  <si>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</si>
  <si>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</si>
  <si>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</si>
  <si>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</si>
  <si>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</si>
  <si>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</si>
  <si>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</si>
  <si>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</si>
  <si>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</si>
  <si>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</si>
  <si>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</si>
  <si>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</si>
  <si>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</si>
  <si>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</si>
  <si>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</si>
  <si>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</si>
  <si>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</si>
  <si>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</si>
  <si>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</si>
  <si>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</si>
  <si>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</si>
  <si>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</si>
  <si>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</si>
  <si>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</si>
  <si>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</si>
  <si>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</si>
  <si>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</si>
  <si>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</si>
  <si>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</si>
  <si>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</si>
  <si>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</si>
  <si>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</si>
  <si>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</si>
  <si>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</si>
  <si>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</si>
  <si>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</si>
  <si>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</si>
  <si>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</si>
  <si>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</si>
  <si>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</si>
  <si>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</si>
  <si>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</si>
  <si>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</si>
  <si>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</si>
  <si>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</si>
  <si>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</si>
  <si>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</si>
  <si>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</si>
  <si>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</si>
  <si>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</si>
  <si>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</si>
  <si>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</si>
  <si>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</si>
  <si>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</si>
  <si>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</si>
  <si>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</si>
  <si>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</si>
  <si>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</si>
  <si>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</si>
  <si>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</si>
  <si>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</si>
  <si>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</si>
  <si>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</si>
  <si>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</si>
  <si>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</si>
  <si>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</si>
  <si>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</si>
  <si>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</si>
  <si>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</si>
  <si>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</si>
  <si>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</si>
  <si>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</si>
  <si>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</si>
  <si>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</si>
  <si>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</si>
  <si>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</si>
  <si>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</si>
  <si>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</si>
  <si>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</si>
  <si>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</si>
  <si>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</si>
  <si>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</si>
  <si>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</si>
  <si>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</si>
  <si>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</si>
  <si>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</si>
  <si>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</si>
  <si>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</si>
  <si>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</si>
  <si>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</si>
  <si>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</si>
  <si>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</si>
  <si>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</si>
  <si>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</si>
  <si>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</si>
  <si>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</si>
  <si>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</si>
  <si>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</si>
  <si>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</si>
  <si>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</si>
  <si>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</si>
  <si>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</si>
  <si>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</si>
  <si>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</si>
  <si>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</si>
  <si>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</si>
  <si>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</si>
  <si>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</si>
  <si>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</si>
  <si>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</si>
  <si>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</si>
  <si>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</si>
  <si>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</si>
  <si>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</si>
  <si>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</si>
  <si>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</si>
  <si>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</si>
  <si>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</si>
  <si>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</si>
  <si>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</si>
  <si>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</si>
  <si>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</si>
  <si>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</si>
  <si>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</si>
  <si>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</si>
  <si>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</si>
  <si>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</si>
  <si>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</si>
  <si>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</si>
  <si>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</si>
  <si>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</si>
  <si>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</si>
  <si>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</si>
  <si>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</si>
  <si>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</si>
  <si>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</si>
  <si>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</si>
  <si>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</si>
  <si>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</si>
  <si>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</si>
  <si>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</si>
  <si>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</si>
  <si>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</si>
  <si>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</si>
  <si>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</si>
  <si>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</si>
  <si>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</si>
  <si>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</si>
  <si>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</si>
  <si>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</si>
  <si>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</si>
  <si>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</si>
  <si>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</si>
  <si>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</si>
  <si>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</si>
  <si>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</si>
  <si>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</si>
  <si>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</si>
  <si>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</si>
  <si>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</si>
  <si>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</si>
  <si>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</si>
  <si>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</si>
  <si>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</si>
  <si>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</si>
  <si>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</si>
  <si>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</si>
  <si>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</si>
  <si>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</si>
  <si>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</si>
  <si>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</si>
  <si>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</si>
  <si>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</si>
  <si>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</si>
  <si>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</si>
  <si>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</si>
  <si>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</si>
  <si>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</si>
  <si>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</si>
  <si>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</si>
  <si>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</si>
  <si>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</si>
  <si>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</si>
  <si>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</si>
  <si>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</si>
  <si>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</si>
  <si>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</si>
  <si>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</si>
  <si>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</si>
  <si>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</si>
  <si>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</si>
  <si>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</si>
  <si>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</si>
  <si>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</si>
  <si>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</si>
  <si>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</si>
  <si>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</si>
  <si>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</si>
  <si>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</si>
  <si>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</si>
  <si>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</si>
  <si>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</si>
  <si>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</si>
  <si>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</si>
  <si>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</si>
  <si>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</si>
  <si>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</si>
  <si>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</si>
  <si>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</si>
  <si>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</si>
  <si>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</si>
  <si>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</si>
  <si>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</si>
  <si>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</si>
  <si>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</si>
  <si>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</si>
  <si>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</si>
  <si>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</si>
  <si>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</si>
  <si>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</si>
  <si>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</si>
  <si>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</si>
  <si>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</si>
  <si>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</si>
  <si>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</si>
  <si>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</si>
  <si>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</si>
  <si>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</si>
  <si>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</si>
  <si>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</si>
  <si>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</si>
  <si>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</si>
  <si>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</si>
  <si>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</si>
  <si>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</si>
  <si>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</si>
  <si>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</si>
  <si>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</si>
  <si>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</si>
  <si>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</si>
  <si>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</si>
  <si>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</si>
  <si>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</si>
  <si>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</si>
  <si>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</si>
  <si>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</si>
  <si>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</si>
  <si>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</si>
  <si>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</si>
  <si>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</si>
  <si>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</si>
  <si>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</si>
  <si>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</si>
  <si>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</si>
  <si>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</si>
  <si>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</si>
  <si>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</si>
  <si>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</si>
  <si>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</si>
  <si>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</si>
  <si>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</si>
  <si>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</si>
  <si>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</si>
  <si>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</si>
  <si>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</si>
  <si>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</si>
  <si>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</si>
  <si>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</si>
  <si>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</si>
  <si>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</si>
  <si>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</si>
  <si>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</si>
  <si>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</si>
  <si>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</si>
  <si>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</si>
  <si>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</si>
  <si>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</si>
  <si>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</si>
  <si>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</si>
  <si>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</si>
  <si>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</si>
  <si>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</si>
  <si>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</si>
  <si>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</si>
  <si>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</si>
  <si>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</si>
  <si>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</si>
  <si>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</si>
  <si>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</si>
  <si>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</si>
  <si>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</si>
  <si>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</si>
  <si>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</si>
  <si>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</si>
  <si>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</si>
  <si>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</si>
  <si>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</si>
  <si>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</si>
  <si>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</si>
  <si>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</si>
  <si>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</si>
  <si>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</si>
  <si>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</si>
  <si>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</si>
  <si>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</si>
  <si>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</si>
  <si>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</si>
  <si>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</si>
  <si>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</si>
  <si>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</si>
  <si>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</si>
  <si>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</si>
  <si>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</si>
  <si>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</si>
  <si>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</si>
  <si>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</si>
  <si>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</si>
  <si>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</si>
  <si>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</si>
  <si>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</si>
  <si>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</si>
  <si>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</si>
  <si>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</si>
  <si>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</si>
  <si>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</si>
  <si>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</si>
  <si>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</si>
  <si>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</si>
  <si>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</si>
  <si>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</si>
  <si>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</si>
  <si>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</si>
  <si>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</si>
  <si>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</si>
  <si>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</si>
  <si>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</si>
  <si>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</si>
  <si>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</si>
  <si>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</si>
  <si>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</si>
  <si>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</si>
  <si>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</si>
  <si>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</si>
  <si>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</si>
  <si>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</si>
  <si>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</si>
  <si>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</si>
  <si>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</si>
  <si>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</si>
  <si>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</si>
  <si>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</si>
  <si>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</si>
  <si>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</si>
  <si>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</si>
  <si>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</si>
  <si>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</si>
  <si>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</si>
  <si>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</si>
  <si>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</si>
  <si>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</si>
  <si>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</si>
  <si>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</si>
  <si>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</si>
  <si>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</si>
  <si>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</si>
  <si>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</si>
  <si>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</si>
  <si>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</si>
  <si>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</si>
  <si>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</si>
  <si>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</si>
  <si>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</si>
  <si>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</si>
  <si>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</si>
  <si>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</si>
  <si>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</si>
  <si>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</si>
  <si>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</si>
  <si>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</si>
  <si>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</si>
  <si>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</si>
  <si>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</si>
  <si>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</si>
  <si>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</si>
  <si>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</si>
  <si>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</si>
  <si>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</si>
  <si>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</si>
  <si>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</si>
  <si>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</si>
  <si>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</si>
  <si>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</si>
  <si>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</si>
  <si>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</si>
  <si>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</si>
  <si>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</si>
  <si>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</si>
  <si>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</si>
  <si>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</si>
  <si>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</si>
  <si>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</si>
  <si>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</si>
  <si>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</si>
  <si>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</si>
  <si>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</si>
  <si>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</si>
  <si>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</si>
  <si>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</si>
  <si>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</si>
  <si>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</si>
  <si>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</si>
  <si>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</si>
  <si>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</si>
  <si>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</si>
  <si>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</si>
  <si>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</si>
  <si>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</si>
  <si>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</si>
  <si>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</si>
  <si>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</si>
  <si>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</si>
  <si>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</si>
  <si>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</si>
  <si>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</si>
  <si>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</si>
  <si>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</si>
  <si>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</si>
  <si>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</si>
  <si>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</si>
  <si>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</si>
  <si>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</si>
  <si>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</si>
  <si>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</si>
  <si>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</si>
  <si>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</si>
  <si>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</si>
  <si>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</si>
  <si>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</si>
  <si>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</si>
  <si>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</si>
  <si>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</si>
  <si>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</si>
  <si>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</si>
  <si>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</si>
  <si>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</si>
  <si>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</si>
  <si>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</si>
  <si>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</si>
  <si>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</si>
  <si>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</si>
  <si>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</si>
  <si>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</si>
  <si>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</si>
  <si>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</si>
  <si>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</si>
  <si>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</si>
  <si>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</si>
  <si>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</si>
  <si>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</si>
  <si>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</si>
  <si>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</si>
  <si>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</si>
  <si>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</si>
  <si>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</si>
  <si>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</si>
  <si>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</si>
  <si>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</si>
  <si>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</si>
  <si>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</si>
  <si>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</si>
  <si>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</si>
  <si>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</si>
  <si>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</si>
  <si>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</si>
  <si>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</si>
  <si>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</si>
  <si>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</si>
  <si>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</si>
  <si>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</si>
  <si>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</si>
  <si>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</si>
  <si>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</si>
  <si>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</si>
  <si>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</si>
  <si>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</si>
  <si>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</si>
  <si>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</si>
  <si>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</si>
  <si>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</si>
  <si>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</si>
  <si>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</si>
  <si>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</si>
  <si>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</si>
  <si>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</si>
  <si>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</si>
  <si>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</si>
  <si>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</si>
  <si>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</si>
  <si>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</si>
  <si>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</si>
  <si>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</si>
  <si>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</si>
  <si>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</si>
  <si>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</si>
  <si>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</si>
  <si>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</si>
  <si>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</si>
  <si>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</si>
  <si>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</si>
  <si>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</si>
  <si>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</si>
  <si>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</si>
  <si>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</si>
  <si>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</si>
  <si>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</si>
  <si>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</si>
  <si>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</si>
  <si>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</si>
  <si>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</si>
  <si>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</si>
  <si>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</si>
  <si>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</si>
  <si>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</si>
  <si>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</si>
  <si>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</si>
  <si>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</si>
  <si>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</si>
  <si>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</si>
  <si>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</si>
  <si>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</si>
  <si>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</si>
  <si>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</si>
  <si>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</si>
  <si>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</si>
  <si>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</si>
  <si>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</si>
  <si>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</si>
  <si>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</si>
  <si>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</si>
  <si>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</si>
  <si>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</si>
  <si>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</si>
  <si>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</si>
  <si>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</si>
  <si>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</si>
  <si>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</si>
  <si>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</si>
  <si>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</si>
  <si>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</si>
  <si>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</si>
  <si>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</si>
  <si>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</si>
  <si>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</si>
  <si>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</si>
  <si>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</si>
  <si>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</si>
  <si>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</si>
  <si>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</si>
  <si>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</si>
  <si>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</si>
  <si>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</si>
  <si>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</si>
  <si>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</si>
  <si>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</si>
  <si>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</si>
  <si>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</si>
  <si>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</si>
  <si>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</si>
  <si>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</si>
  <si>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</si>
  <si>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</si>
  <si>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</si>
  <si>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</si>
  <si>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</si>
  <si>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</si>
  <si>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</si>
  <si>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</si>
  <si>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</si>
  <si>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</si>
  <si>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</si>
  <si>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</si>
  <si>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</si>
  <si>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</si>
  <si>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</si>
  <si>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</si>
  <si>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</si>
  <si>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</si>
  <si>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</si>
  <si>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</si>
  <si>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</si>
  <si>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</si>
  <si>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</si>
  <si>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</si>
  <si>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</si>
  <si>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</si>
  <si>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</si>
  <si>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</si>
  <si>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</si>
  <si>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</si>
  <si>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</si>
  <si>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</si>
  <si>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</si>
  <si>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</si>
  <si>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</si>
  <si>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</si>
  <si>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</si>
  <si>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</si>
  <si>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</si>
  <si>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</si>
  <si>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</si>
  <si>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</si>
  <si>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</si>
  <si>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</si>
  <si>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</si>
  <si>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</si>
  <si>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</si>
  <si>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</si>
  <si>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</si>
  <si>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</si>
  <si>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</si>
  <si>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</si>
  <si>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</si>
  <si>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</si>
  <si>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</si>
  <si>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</si>
  <si>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</si>
  <si>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</si>
  <si>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</si>
  <si>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</si>
  <si>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</si>
  <si>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</si>
  <si>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</si>
  <si>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</si>
  <si>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</si>
  <si>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</si>
  <si>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</si>
  <si>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</si>
  <si>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</si>
  <si>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</si>
  <si>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</si>
  <si>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</si>
  <si>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</si>
  <si>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</si>
  <si>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</si>
  <si>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</si>
  <si>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</si>
  <si>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</si>
  <si>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</si>
  <si>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</si>
  <si>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</si>
  <si>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</si>
  <si>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</si>
  <si>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</si>
  <si>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</si>
  <si>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</si>
  <si>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</si>
  <si>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</si>
  <si>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</si>
  <si>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</si>
  <si>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</si>
  <si>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</si>
  <si>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</si>
  <si>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</si>
  <si>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</si>
  <si>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</si>
  <si>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</si>
  <si>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</si>
  <si>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</si>
  <si>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</si>
  <si>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</si>
  <si>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</si>
  <si>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</si>
  <si>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</si>
  <si>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</si>
  <si>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</si>
  <si>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</si>
  <si>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</si>
  <si>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</si>
  <si>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</si>
  <si>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</si>
  <si>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</si>
  <si>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</si>
  <si>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</si>
  <si>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</si>
  <si>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</si>
  <si>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</si>
  <si>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</si>
  <si>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</si>
  <si>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</si>
  <si>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</si>
  <si>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</si>
  <si>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</si>
  <si>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</si>
  <si>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</si>
  <si>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</si>
  <si>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</si>
  <si>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</si>
  <si>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</si>
  <si>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</si>
  <si>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</si>
  <si>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</si>
  <si>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</si>
  <si>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</si>
  <si>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</si>
  <si>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</si>
  <si>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</si>
  <si>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</si>
  <si>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</si>
  <si>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</si>
  <si>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</si>
  <si>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</si>
  <si>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</si>
  <si>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</si>
  <si>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</si>
  <si>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</si>
  <si>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</si>
  <si>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</si>
  <si>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</si>
  <si>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</si>
  <si>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</si>
  <si>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</si>
  <si>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</si>
  <si>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</si>
  <si>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</si>
  <si>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</si>
  <si>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</si>
  <si>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</si>
  <si>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</si>
  <si>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</si>
  <si>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</si>
  <si>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</si>
  <si>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</si>
  <si>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</si>
  <si>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</si>
  <si>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</si>
  <si>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</si>
  <si>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</si>
  <si>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</si>
  <si>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</si>
  <si>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</si>
  <si>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</si>
  <si>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</si>
  <si>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</si>
  <si>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</si>
  <si>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</si>
  <si>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</si>
  <si>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</si>
  <si>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</si>
  <si>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</si>
  <si>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</si>
  <si>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</si>
  <si>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</si>
  <si>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</si>
  <si>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</si>
  <si>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</si>
  <si>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</si>
  <si>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</si>
  <si>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</si>
  <si>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</si>
  <si>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</si>
  <si>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</si>
  <si>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</si>
  <si>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</si>
  <si>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</si>
  <si>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</si>
  <si>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</si>
  <si>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</si>
  <si>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</si>
  <si>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</si>
  <si>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</si>
  <si>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</si>
  <si>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</si>
  <si>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</si>
  <si>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</si>
  <si>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</si>
  <si>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</si>
  <si>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</si>
  <si>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</si>
  <si>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</si>
  <si>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</si>
  <si>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</si>
  <si>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</si>
  <si>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</si>
  <si>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</si>
  <si>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</si>
  <si>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</si>
  <si>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</si>
  <si>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</si>
  <si>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</si>
  <si>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</si>
  <si>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</si>
  <si>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</si>
  <si>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</si>
  <si>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</si>
  <si>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</si>
  <si>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</si>
  <si>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</si>
  <si>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</si>
  <si>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</si>
  <si>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</si>
  <si>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</si>
  <si>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</si>
  <si>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</si>
  <si>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</si>
  <si>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</si>
  <si>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</si>
  <si>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</si>
  <si>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</si>
  <si>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</si>
  <si>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</si>
  <si>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</si>
  <si>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</si>
  <si>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</si>
  <si>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</si>
  <si>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</si>
  <si>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</si>
  <si>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</si>
  <si>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</si>
  <si>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</si>
  <si>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</si>
  <si>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</si>
  <si>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</si>
  <si>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</si>
  <si>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</si>
  <si>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</si>
  <si>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</si>
  <si>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</si>
  <si>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</si>
  <si>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</si>
  <si>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</si>
  <si>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</si>
  <si>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</si>
  <si>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</si>
  <si>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</si>
  <si>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</si>
  <si>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</si>
  <si>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</si>
  <si>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</si>
  <si>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</si>
  <si>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</si>
  <si>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</si>
  <si>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</si>
  <si>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</si>
  <si>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</si>
  <si>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</si>
  <si>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</si>
  <si>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</si>
  <si>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</si>
  <si>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</si>
  <si>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</si>
  <si>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</si>
  <si>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</si>
  <si>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</si>
  <si>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</si>
  <si>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</si>
  <si>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</si>
  <si>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</si>
  <si>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</si>
  <si>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</si>
  <si>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</si>
  <si>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</si>
  <si>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</si>
  <si>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</si>
  <si>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</si>
  <si>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</si>
  <si>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</si>
  <si>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</si>
  <si>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</si>
  <si>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</si>
  <si>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</si>
  <si>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</si>
  <si>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</si>
  <si>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</si>
  <si>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</si>
  <si>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</si>
  <si>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</si>
  <si>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</si>
  <si>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</si>
  <si>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</si>
  <si>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</si>
  <si>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</si>
  <si>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</si>
  <si>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</si>
  <si>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</si>
  <si>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</si>
  <si>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</si>
  <si>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</si>
  <si>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</si>
  <si>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</si>
  <si>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</si>
  <si>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</si>
  <si>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</si>
  <si>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</si>
  <si>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</si>
  <si>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</si>
  <si>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</si>
  <si>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</si>
  <si>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</si>
  <si>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</si>
  <si>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</si>
  <si>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</si>
  <si>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</si>
  <si>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</si>
  <si>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</si>
  <si>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</si>
  <si>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</si>
  <si>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</si>
  <si>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</si>
  <si>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</si>
  <si>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</si>
  <si>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</si>
  <si>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</si>
  <si>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</si>
  <si>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</si>
  <si>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</si>
  <si>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</si>
  <si>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</si>
  <si>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</si>
  <si>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</si>
  <si>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</si>
  <si>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</si>
  <si>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</si>
  <si>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</si>
  <si>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</si>
  <si>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</si>
  <si>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</si>
  <si>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</si>
  <si>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</si>
  <si>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</si>
  <si>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</si>
  <si>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</si>
  <si>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</si>
  <si>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</si>
  <si>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</si>
  <si>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</si>
  <si>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</si>
  <si>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</si>
  <si>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</si>
  <si>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</si>
  <si>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</si>
  <si>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</si>
  <si>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</si>
  <si>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</si>
  <si>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</si>
  <si>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</si>
  <si>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</si>
  <si>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</si>
  <si>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</si>
  <si>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</si>
  <si>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</si>
  <si>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</si>
  <si>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</si>
  <si>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</si>
  <si>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</si>
  <si>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</si>
  <si>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</si>
  <si>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</si>
  <si>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</si>
  <si>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</si>
  <si>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</si>
  <si>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</si>
  <si>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</si>
  <si>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</si>
  <si>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</si>
  <si>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</si>
  <si>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</si>
  <si>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</si>
  <si>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</si>
  <si>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</si>
  <si>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</si>
  <si>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</si>
  <si>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</si>
  <si>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</si>
  <si>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</si>
  <si>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</si>
  <si>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</si>
  <si>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</si>
  <si>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</si>
  <si>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</si>
  <si>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</si>
  <si>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</si>
  <si>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</si>
  <si>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</si>
  <si>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</si>
  <si>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</si>
  <si>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</si>
  <si>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</si>
  <si>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</si>
  <si>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</si>
  <si>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</si>
  <si>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</si>
  <si>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</si>
  <si>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</si>
  <si>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</si>
  <si>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</si>
  <si>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</si>
  <si>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</si>
  <si>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</si>
  <si>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</si>
  <si>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</si>
  <si>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</si>
  <si>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</si>
  <si>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</si>
  <si>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</si>
  <si>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</si>
  <si>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</si>
  <si>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</si>
  <si>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</si>
  <si>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</si>
  <si>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</si>
  <si>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</si>
  <si>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</si>
  <si>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</si>
  <si>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</si>
  <si>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</si>
  <si>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</si>
  <si>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</si>
  <si>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</si>
  <si>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</si>
  <si>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</si>
  <si>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</si>
  <si>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</si>
  <si>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</si>
  <si>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</si>
  <si>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</si>
  <si>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</si>
  <si>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</si>
  <si>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</si>
  <si>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</si>
  <si>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</si>
  <si>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</si>
  <si>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</si>
  <si>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</si>
  <si>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</si>
  <si>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</si>
  <si>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</si>
  <si>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</si>
  <si>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</si>
  <si>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</si>
  <si>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</si>
  <si>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</si>
  <si>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</si>
  <si>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</si>
  <si>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</si>
  <si>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</si>
  <si>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</si>
  <si>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</si>
  <si>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</si>
  <si>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</si>
  <si>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</si>
  <si>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</si>
  <si>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</si>
  <si>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</si>
  <si>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</si>
  <si>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</si>
  <si>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</si>
  <si>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</si>
  <si>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</si>
  <si>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</si>
  <si>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</si>
  <si>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</si>
  <si>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</si>
  <si>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</si>
  <si>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</si>
  <si>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</si>
  <si>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</si>
  <si>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</si>
  <si>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</si>
  <si>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</si>
  <si>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</si>
  <si>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</si>
  <si>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</si>
  <si>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</si>
  <si>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</si>
  <si>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</si>
  <si>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</si>
  <si>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</si>
  <si>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</si>
  <si>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</si>
  <si>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</si>
  <si>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</si>
  <si>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</si>
  <si>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</si>
  <si>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</si>
  <si>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</si>
  <si>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</si>
  <si>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</si>
  <si>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</si>
  <si>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</si>
  <si>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</si>
  <si>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</si>
  <si>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</si>
  <si>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</si>
  <si>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</si>
  <si>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</si>
  <si>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</si>
  <si>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</si>
  <si>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</si>
  <si>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</si>
  <si>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</si>
  <si>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</si>
  <si>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</si>
  <si>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</si>
  <si>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</si>
  <si>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</si>
  <si>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</si>
  <si>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</si>
  <si>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</si>
  <si>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</si>
  <si>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</si>
  <si>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</si>
  <si>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</si>
  <si>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</si>
  <si>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</si>
  <si>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</si>
  <si>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</si>
  <si>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</si>
  <si>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</si>
  <si>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</si>
  <si>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</si>
  <si>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</si>
  <si>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</si>
  <si>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</si>
  <si>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</si>
  <si>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</si>
  <si>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</si>
  <si>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</si>
  <si>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</si>
  <si>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</si>
  <si>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</si>
  <si>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</si>
  <si>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</si>
  <si>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</si>
  <si>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</si>
  <si>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</si>
  <si>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</si>
  <si>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</si>
  <si>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</si>
  <si>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</si>
  <si>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</si>
  <si>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</si>
  <si>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</si>
  <si>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</si>
  <si>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</si>
  <si>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</si>
  <si>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</si>
  <si>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</si>
  <si>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</si>
  <si>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</si>
  <si>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</si>
  <si>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</si>
  <si>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</si>
  <si>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</si>
  <si>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</si>
  <si>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</si>
  <si>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</si>
  <si>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</si>
  <si>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</si>
  <si>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</si>
  <si>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</si>
  <si>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</si>
  <si>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</si>
  <si>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</si>
  <si>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</si>
  <si>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</si>
  <si>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</si>
  <si>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</si>
  <si>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</si>
  <si>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</si>
  <si>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</si>
  <si>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</si>
  <si>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</si>
  <si>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</si>
  <si>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</si>
  <si>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</si>
  <si>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</si>
  <si>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</si>
  <si>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</si>
  <si>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</si>
  <si>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</si>
  <si>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</si>
  <si>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</si>
  <si>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</si>
  <si>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</si>
  <si>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</si>
  <si>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</si>
  <si>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</si>
  <si>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</si>
  <si>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</si>
  <si>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</si>
  <si>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</si>
  <si>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</si>
  <si>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</si>
  <si>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</si>
  <si>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</si>
  <si>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</si>
  <si>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</si>
  <si>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</si>
  <si>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</si>
  <si>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</si>
  <si>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</si>
  <si>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</si>
  <si>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</si>
  <si>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</si>
  <si>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</si>
  <si>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</si>
  <si>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</si>
  <si>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</si>
  <si>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</si>
  <si>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</si>
  <si>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</si>
  <si>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</si>
  <si>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</si>
  <si>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</si>
  <si>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</si>
  <si>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</si>
  <si>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</si>
  <si>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</si>
  <si>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</si>
  <si>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</si>
  <si>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</si>
  <si>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</si>
  <si>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</si>
  <si>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</si>
  <si>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</si>
  <si>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</si>
  <si>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</si>
  <si>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</si>
  <si>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</si>
  <si>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</si>
  <si>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</si>
  <si>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</si>
  <si>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</si>
  <si>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</si>
  <si>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</si>
  <si>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</si>
  <si>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</si>
  <si>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</si>
  <si>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</si>
  <si>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</si>
  <si>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</si>
  <si>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</si>
  <si>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</si>
  <si>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</si>
  <si>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</si>
  <si>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</si>
  <si>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</si>
  <si>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</si>
  <si>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</si>
  <si>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</si>
  <si>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</si>
  <si>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</si>
  <si>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</si>
  <si>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</si>
  <si>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</si>
  <si>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</si>
  <si>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</si>
  <si>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</si>
  <si>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</si>
  <si>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</si>
  <si>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</si>
  <si>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</si>
  <si>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</si>
  <si>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</si>
  <si>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</si>
  <si>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</si>
  <si>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</si>
  <si>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</si>
  <si>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</si>
  <si>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</si>
  <si>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</si>
  <si>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</si>
  <si>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</si>
  <si>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</si>
  <si>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</si>
  <si>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</si>
  <si>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</si>
  <si>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</si>
  <si>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</si>
  <si>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</si>
  <si>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</si>
  <si>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</si>
  <si>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</si>
  <si>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</si>
  <si>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</si>
  <si>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</si>
  <si>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</si>
  <si>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</si>
  <si>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</si>
  <si>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</si>
  <si>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</si>
  <si>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</si>
  <si>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</si>
  <si>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</si>
  <si>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</si>
  <si>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</si>
  <si>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</si>
  <si>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</si>
  <si>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</si>
  <si>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</si>
  <si>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</si>
  <si>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</si>
  <si>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</si>
  <si>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</si>
  <si>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</si>
  <si>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</si>
  <si>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</si>
  <si>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</si>
  <si>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</si>
  <si>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</si>
  <si>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</si>
  <si>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</si>
  <si>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</si>
  <si>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</si>
  <si>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</si>
  <si>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</si>
  <si>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</si>
  <si>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</si>
  <si>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</si>
  <si>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</si>
  <si>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</si>
  <si>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</si>
  <si>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</si>
  <si>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</si>
  <si>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</si>
  <si>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</si>
  <si>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</si>
  <si>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</si>
  <si>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</si>
  <si>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</si>
  <si>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</si>
  <si>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</si>
  <si>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</si>
  <si>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</si>
  <si>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</si>
  <si>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</si>
  <si>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</si>
  <si>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</si>
  <si>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</si>
  <si>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</si>
  <si>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</si>
  <si>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</si>
  <si>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</si>
  <si>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</si>
  <si>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</si>
  <si>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</si>
  <si>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</si>
  <si>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</si>
  <si>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</si>
  <si>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</si>
  <si>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</si>
  <si>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</si>
  <si>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</si>
  <si>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</si>
  <si>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</si>
  <si>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</si>
  <si>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</si>
  <si>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</si>
  <si>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</si>
  <si>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</si>
  <si>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</si>
  <si>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</si>
  <si>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</si>
  <si>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</si>
  <si>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</si>
  <si>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</si>
  <si>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</si>
  <si>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</si>
  <si>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</si>
  <si>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</si>
  <si>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</si>
  <si>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</si>
  <si>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</si>
  <si>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</si>
  <si>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</si>
  <si>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</si>
  <si>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</si>
  <si>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</si>
  <si>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</si>
  <si>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</si>
  <si>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</si>
  <si>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</si>
  <si>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</si>
  <si>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</si>
  <si>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</si>
  <si>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</si>
  <si>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</si>
  <si>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</si>
  <si>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</si>
  <si>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</si>
  <si>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</si>
  <si>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</si>
  <si>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</si>
  <si>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</si>
  <si>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</si>
  <si>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</si>
  <si>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</si>
  <si>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</si>
  <si>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</si>
  <si>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</si>
  <si>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</si>
  <si>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</si>
  <si>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</si>
  <si>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</si>
  <si>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</si>
  <si>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</si>
  <si>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</si>
  <si>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</si>
  <si>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</si>
  <si>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</si>
  <si>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</si>
  <si>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</si>
  <si>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</si>
  <si>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</si>
  <si>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</si>
  <si>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</si>
  <si>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</si>
  <si>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</si>
  <si>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</si>
  <si>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</si>
  <si>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</si>
  <si>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</si>
  <si>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</si>
  <si>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</si>
  <si>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</si>
  <si>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</si>
  <si>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</si>
  <si>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</si>
  <si>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</si>
  <si>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</si>
  <si>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</si>
  <si>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</si>
  <si>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</si>
  <si>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</si>
  <si>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</si>
  <si>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</si>
  <si>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</si>
  <si>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</si>
  <si>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</si>
  <si>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</si>
  <si>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</si>
  <si>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</si>
  <si>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</si>
  <si>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</si>
  <si>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</si>
  <si>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</si>
  <si>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</si>
  <si>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</si>
  <si>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</si>
  <si>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</si>
  <si>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</si>
  <si>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</si>
  <si>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</si>
  <si>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</si>
  <si>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</si>
  <si>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</si>
  <si>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</si>
  <si>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</si>
  <si>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</si>
  <si>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</si>
  <si>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</si>
  <si>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</si>
  <si>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</si>
  <si>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</si>
  <si>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</si>
  <si>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</si>
  <si>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</si>
  <si>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</si>
  <si>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</si>
  <si>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</si>
  <si>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</si>
  <si>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</si>
  <si>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</si>
  <si>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</si>
  <si>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</si>
  <si>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</si>
  <si>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</si>
  <si>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</si>
  <si>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</si>
  <si>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</si>
  <si>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</si>
  <si>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</si>
  <si>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</si>
  <si>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</si>
  <si>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</si>
  <si>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</si>
  <si>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</si>
  <si>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</si>
  <si>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</si>
  <si>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</si>
  <si>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</si>
  <si>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</si>
  <si>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</si>
  <si>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</si>
  <si>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</si>
  <si>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</si>
  <si>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</si>
  <si>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</si>
  <si>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</si>
  <si>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</si>
  <si>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</si>
  <si>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</si>
  <si>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</si>
  <si>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</si>
  <si>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</si>
  <si>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</si>
  <si>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</si>
  <si>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</si>
  <si>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</si>
  <si>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</si>
  <si>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</si>
  <si>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</si>
  <si>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</si>
  <si>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</si>
  <si>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</si>
  <si>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</si>
  <si>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</si>
  <si>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</si>
  <si>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</si>
  <si>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</si>
  <si>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</si>
  <si>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</si>
  <si>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</si>
  <si>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</si>
  <si>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</si>
  <si>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</si>
  <si>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</si>
  <si>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</si>
  <si>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</si>
  <si>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</si>
  <si>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</si>
  <si>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</si>
  <si>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</si>
  <si>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</si>
  <si>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</si>
  <si>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</si>
  <si>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</si>
  <si>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</si>
  <si>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</si>
  <si>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</si>
  <si>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</si>
  <si>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</si>
  <si>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</si>
  <si>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</si>
  <si>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</si>
  <si>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</si>
  <si>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</si>
  <si>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</si>
  <si>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</si>
  <si>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</si>
  <si>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</si>
  <si>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</si>
  <si>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</si>
  <si>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</si>
  <si>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</si>
  <si>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</si>
  <si>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</si>
  <si>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</si>
  <si>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</si>
  <si>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</si>
  <si>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</si>
  <si>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</si>
  <si>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</si>
  <si>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</si>
  <si>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</si>
  <si>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</si>
  <si>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</si>
  <si>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</si>
  <si>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</si>
  <si>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</si>
  <si>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</si>
  <si>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</si>
  <si>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</si>
  <si>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</si>
  <si>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</si>
  <si>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</si>
  <si>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</si>
  <si>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</si>
  <si>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</si>
  <si>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</si>
  <si>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</si>
  <si>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</si>
  <si>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</si>
  <si>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</si>
  <si>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</si>
  <si>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</si>
  <si>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</si>
  <si>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</si>
  <si>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</si>
  <si>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</si>
  <si>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</si>
  <si>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</si>
  <si>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</si>
  <si>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</si>
  <si>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</si>
  <si>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</si>
  <si>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</si>
  <si>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</si>
  <si>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</si>
  <si>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</si>
  <si>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</si>
  <si>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</si>
  <si>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</si>
  <si>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</si>
  <si>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</si>
  <si>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</si>
  <si>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</si>
  <si>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</si>
  <si>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</si>
  <si>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</si>
  <si>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</si>
  <si>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</si>
  <si>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</si>
  <si>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</si>
  <si>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</si>
  <si>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</si>
  <si>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</si>
  <si>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</si>
  <si>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</si>
  <si>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</si>
  <si>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</si>
  <si>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</si>
  <si>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</si>
  <si>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</si>
  <si>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</si>
  <si>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</si>
  <si>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</si>
  <si>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</si>
  <si>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</si>
  <si>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</si>
  <si>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</si>
  <si>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</si>
  <si>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</si>
  <si>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</si>
  <si>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</si>
  <si>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</si>
  <si>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</si>
  <si>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</si>
  <si>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</si>
  <si>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</si>
  <si>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</si>
  <si>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</si>
  <si>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</si>
  <si>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</si>
  <si>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</si>
  <si>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</si>
  <si>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</si>
  <si>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</si>
  <si>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</si>
  <si>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</si>
  <si>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</si>
  <si>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</si>
  <si>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</si>
  <si>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</si>
  <si>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</si>
  <si>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</si>
  <si>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</si>
  <si>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</si>
  <si>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</si>
  <si>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</si>
  <si>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</si>
  <si>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</si>
  <si>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</si>
  <si>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</si>
  <si>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</si>
  <si>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</si>
  <si>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</si>
  <si>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</si>
  <si>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</si>
  <si>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</si>
  <si>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</si>
  <si>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</si>
  <si>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</si>
  <si>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</si>
  <si>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</si>
  <si>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</si>
  <si>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</si>
  <si>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</si>
  <si>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</si>
  <si>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</si>
  <si>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</si>
  <si>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</si>
  <si>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</si>
  <si>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</si>
  <si>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</si>
  <si>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</si>
  <si>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</si>
  <si>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</si>
  <si>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</si>
  <si>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</si>
  <si>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</si>
  <si>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</si>
  <si>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</si>
  <si>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</si>
  <si>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</si>
  <si>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</si>
  <si>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</si>
  <si>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</si>
  <si>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</si>
  <si>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</si>
  <si>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</si>
  <si>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</si>
  <si>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</si>
  <si>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</si>
  <si>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</si>
  <si>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</si>
  <si>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</si>
  <si>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</si>
  <si>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</si>
  <si>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</si>
  <si>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</si>
  <si>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</si>
  <si>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</si>
  <si>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</si>
  <si>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</si>
  <si>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</si>
  <si>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</si>
  <si>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</si>
  <si>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</si>
  <si>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</si>
  <si>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</si>
  <si>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</si>
  <si>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</si>
  <si>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</si>
  <si>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</si>
  <si>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</si>
  <si>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</si>
  <si>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</si>
  <si>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</si>
  <si>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</si>
  <si>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</si>
  <si>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</si>
  <si>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</si>
  <si>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</si>
  <si>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</si>
  <si>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</si>
  <si>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</si>
  <si>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</si>
  <si>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</si>
  <si>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</si>
  <si>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</si>
  <si>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</si>
  <si>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</si>
  <si>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</si>
  <si>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</si>
  <si>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</si>
  <si>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</si>
  <si>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</si>
  <si>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</si>
  <si>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</si>
  <si>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</si>
  <si>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</si>
  <si>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</si>
  <si>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</si>
  <si>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</si>
  <si>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</si>
  <si>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</si>
  <si>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</si>
  <si>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</si>
  <si>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</si>
  <si>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</si>
  <si>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</si>
  <si>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</si>
  <si>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</si>
  <si>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</si>
  <si>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</si>
  <si>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</si>
  <si>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</si>
  <si>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</si>
  <si>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</si>
  <si>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</si>
  <si>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</si>
  <si>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</si>
  <si>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</si>
  <si>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</si>
  <si>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</si>
  <si>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</si>
  <si>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</si>
  <si>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</si>
  <si>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</si>
  <si>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</si>
  <si>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</si>
  <si>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</si>
  <si>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</si>
  <si>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</si>
  <si>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</si>
  <si>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</si>
  <si>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</si>
  <si>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</si>
  <si>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</si>
  <si>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</si>
  <si>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</si>
  <si>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</si>
  <si>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</si>
  <si>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</si>
  <si>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</si>
  <si>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</si>
  <si>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</si>
  <si>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</si>
  <si>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</si>
  <si>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</si>
  <si>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</si>
  <si>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</si>
  <si>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</si>
  <si>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</si>
  <si>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</si>
  <si>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</si>
  <si>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</si>
  <si>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</si>
  <si>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</si>
  <si>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</si>
  <si>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</si>
  <si>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</si>
  <si>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</si>
  <si>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</si>
  <si>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</si>
  <si>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</si>
  <si>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</si>
  <si>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</si>
  <si>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</si>
  <si>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</si>
  <si>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</si>
  <si>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</si>
  <si>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</si>
  <si>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</si>
  <si>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</si>
  <si>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</si>
  <si>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</si>
  <si>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</si>
  <si>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</si>
  <si>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</si>
  <si>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</si>
  <si>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</si>
  <si>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</si>
  <si>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</si>
  <si>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</si>
  <si>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</si>
  <si>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</si>
  <si>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</si>
  <si>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</si>
  <si>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</si>
  <si>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</si>
  <si>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</si>
  <si>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</si>
  <si>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</si>
  <si>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</si>
  <si>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</si>
  <si>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</si>
  <si>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</si>
  <si>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</si>
  <si>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</si>
  <si>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</si>
  <si>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</si>
  <si>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</si>
  <si>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</si>
  <si>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</si>
  <si>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</si>
  <si>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</si>
  <si>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</si>
  <si>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</si>
  <si>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</si>
  <si>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</si>
  <si>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</si>
  <si>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</si>
  <si>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</si>
  <si>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</si>
  <si>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</si>
  <si>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</si>
  <si>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</si>
  <si>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</si>
  <si>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</si>
  <si>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</si>
  <si>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</si>
  <si>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</si>
  <si>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</si>
  <si>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</si>
  <si>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</si>
  <si>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</si>
  <si>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</si>
  <si>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</si>
  <si>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</si>
  <si>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</si>
  <si>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</si>
  <si>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</si>
  <si>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</si>
  <si>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</si>
  <si>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</si>
  <si>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</si>
  <si>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</si>
  <si>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</si>
  <si>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</si>
  <si>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</si>
  <si>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</si>
  <si>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</si>
  <si>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</si>
  <si>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</si>
  <si>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</si>
  <si>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</si>
  <si>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</si>
  <si>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</si>
  <si>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</si>
  <si>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</si>
  <si>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</si>
  <si>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</si>
  <si>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</si>
  <si>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</si>
  <si>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</si>
  <si>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</si>
  <si>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</si>
  <si>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</si>
  <si>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</si>
  <si>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</si>
  <si>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</si>
  <si>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</si>
  <si>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</si>
  <si>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</si>
  <si>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</si>
  <si>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</si>
  <si>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</si>
  <si>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</si>
  <si>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</si>
  <si>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</si>
  <si>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</si>
  <si>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</si>
  <si>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</si>
  <si>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</si>
  <si>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</si>
  <si>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</si>
  <si>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</si>
  <si>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</si>
  <si>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</si>
  <si>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</si>
  <si>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</si>
  <si>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</si>
  <si>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</si>
  <si>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</si>
  <si>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</si>
  <si>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</si>
  <si>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</si>
  <si>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</si>
  <si>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</si>
  <si>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</si>
  <si>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</si>
  <si>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</si>
  <si>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</si>
  <si>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</si>
  <si>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</si>
  <si>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</si>
  <si>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</si>
  <si>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</si>
  <si>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</si>
  <si>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</si>
  <si>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</si>
  <si>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</si>
  <si>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</si>
  <si>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</si>
  <si>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</si>
  <si>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</si>
  <si>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</si>
  <si>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</si>
  <si>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</si>
  <si>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</si>
  <si>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</si>
  <si>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</si>
  <si>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</si>
  <si>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</si>
  <si>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</si>
  <si>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</si>
  <si>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</si>
  <si>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</si>
  <si>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</si>
  <si>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</si>
  <si>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</si>
  <si>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</si>
  <si>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</si>
  <si>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</si>
  <si>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</si>
  <si>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</si>
  <si>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</si>
  <si>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</si>
  <si>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</si>
  <si>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</si>
  <si>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</si>
  <si>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</si>
  <si>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</si>
  <si>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</si>
  <si>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</si>
  <si>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</si>
  <si>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</si>
  <si>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</si>
  <si>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</si>
  <si>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</si>
  <si>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</si>
  <si>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</si>
  <si>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</si>
  <si>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</si>
  <si>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</si>
  <si>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</si>
  <si>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</si>
  <si>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</si>
  <si>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</si>
  <si>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</si>
  <si>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</si>
  <si>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</si>
  <si>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</si>
  <si>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</si>
  <si>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</si>
  <si>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</si>
  <si>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</si>
  <si>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</si>
  <si>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</si>
  <si>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</si>
  <si>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</si>
  <si>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</si>
  <si>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</si>
  <si>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</si>
  <si>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</si>
  <si>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</si>
  <si>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</si>
  <si>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</si>
  <si>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</si>
  <si>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</si>
  <si>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</si>
  <si>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</si>
  <si>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</si>
  <si>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</si>
  <si>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</si>
  <si>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</si>
  <si>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</si>
  <si>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</si>
  <si>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</si>
  <si>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</si>
  <si>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</si>
  <si>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</si>
  <si>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</si>
  <si>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</si>
  <si>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</si>
  <si>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</si>
  <si>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</si>
  <si>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</si>
  <si>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</si>
  <si>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</si>
  <si>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</si>
  <si>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</si>
  <si>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</si>
  <si>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</si>
  <si>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</si>
  <si>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</si>
  <si>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</si>
  <si>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</si>
  <si>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</si>
  <si>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</si>
  <si>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</si>
  <si>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</si>
  <si>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</si>
  <si>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</si>
  <si>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</si>
  <si>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</si>
  <si>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</si>
  <si>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</si>
  <si>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</si>
  <si>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</si>
  <si>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</si>
  <si>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</si>
  <si>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</si>
  <si>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</si>
  <si>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</si>
  <si>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</si>
  <si>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</si>
  <si>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</si>
  <si>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</si>
  <si>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</si>
  <si>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</si>
  <si>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</si>
  <si>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</si>
  <si>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</si>
  <si>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</si>
  <si>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</si>
  <si>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</si>
  <si>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</si>
  <si>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</si>
  <si>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</si>
  <si>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</si>
  <si>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</si>
  <si>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</si>
  <si>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</si>
  <si>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</si>
  <si>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</si>
  <si>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</si>
  <si>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</si>
  <si>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</si>
  <si>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</si>
  <si>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</si>
  <si>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</si>
  <si>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</si>
  <si>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</si>
  <si>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</si>
  <si>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</si>
  <si>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</si>
  <si>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</si>
  <si>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</si>
  <si>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</si>
  <si>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</si>
  <si>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</si>
  <si>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</si>
  <si>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</si>
  <si>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</si>
  <si>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</si>
  <si>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</si>
  <si>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</si>
  <si>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</si>
  <si>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</si>
  <si>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</si>
  <si>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</si>
  <si>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</si>
  <si>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</si>
  <si>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</si>
  <si>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</si>
  <si>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</si>
  <si>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</si>
  <si>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</si>
  <si>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</si>
  <si>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</si>
  <si>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</si>
  <si>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</si>
  <si>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</si>
  <si>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</si>
  <si>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</si>
  <si>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</si>
  <si>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</si>
  <si>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</si>
  <si>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</si>
  <si>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</si>
  <si>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</si>
  <si>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</si>
  <si>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</si>
  <si>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</si>
  <si>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</si>
  <si>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</si>
  <si>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</si>
  <si>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</si>
  <si>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</si>
  <si>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</si>
  <si>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</si>
  <si>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</si>
  <si>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</si>
  <si>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</si>
  <si>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</si>
  <si>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</si>
  <si>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</si>
  <si>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</si>
  <si>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</si>
  <si>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</si>
  <si>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</si>
  <si>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</si>
  <si>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</si>
  <si>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</si>
  <si>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</si>
  <si>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</si>
  <si>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</si>
  <si>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</si>
  <si>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</si>
  <si>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</si>
  <si>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</si>
  <si>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</si>
  <si>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</si>
  <si>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</si>
  <si>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</si>
  <si>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</si>
  <si>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</si>
  <si>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</si>
  <si>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</si>
  <si>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</si>
  <si>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</si>
  <si>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</si>
  <si>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</si>
  <si>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</si>
  <si>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</si>
  <si>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</si>
  <si>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</si>
  <si>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</si>
  <si>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</si>
  <si>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</si>
  <si>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</si>
  <si>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</si>
  <si>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</si>
  <si>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</si>
  <si>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</si>
  <si>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</si>
  <si>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</si>
  <si>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</si>
  <si>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</si>
  <si>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</si>
  <si>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</si>
  <si>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</si>
  <si>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</si>
  <si>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</si>
  <si>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</si>
  <si>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</si>
  <si>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</si>
  <si>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</si>
  <si>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</si>
  <si>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</si>
  <si>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</si>
  <si>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</si>
  <si>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</si>
  <si>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</si>
  <si>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</si>
  <si>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</si>
  <si>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</si>
  <si>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</si>
  <si>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</si>
  <si>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</si>
  <si>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</si>
  <si>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</si>
  <si>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</si>
  <si>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</si>
  <si>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</si>
  <si>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</si>
  <si>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</si>
  <si>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</si>
  <si>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</si>
  <si>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</si>
  <si>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</si>
  <si>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</si>
  <si>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</si>
  <si>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</si>
  <si>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</si>
  <si>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</si>
  <si>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</si>
  <si>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</si>
  <si>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</si>
  <si>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</si>
  <si>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</si>
  <si>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</si>
  <si>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</si>
  <si>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</si>
  <si>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</si>
  <si>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</si>
  <si>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</si>
  <si>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</si>
  <si>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</si>
  <si>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</si>
  <si>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</si>
  <si>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</si>
  <si>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</si>
  <si>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</si>
  <si>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</si>
  <si>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</si>
  <si>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</si>
  <si>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</si>
  <si>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</si>
  <si>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</si>
  <si>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</si>
  <si>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</si>
  <si>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</si>
  <si>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</si>
  <si>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</si>
  <si>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</si>
  <si>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</si>
  <si>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</si>
  <si>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</si>
  <si>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</si>
  <si>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</si>
  <si>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</si>
  <si>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</si>
  <si>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</si>
  <si>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</si>
  <si>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</si>
  <si>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</si>
  <si>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</si>
  <si>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</si>
  <si>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</si>
  <si>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</si>
  <si>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</si>
  <si>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</si>
  <si>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</si>
  <si>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</si>
  <si>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</si>
  <si>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</si>
  <si>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</si>
  <si>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</si>
  <si>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</si>
  <si>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</si>
  <si>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</si>
  <si>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</si>
  <si>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</si>
  <si>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</si>
  <si>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</si>
  <si>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</si>
  <si>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</si>
  <si>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</si>
  <si>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</si>
  <si>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</si>
  <si>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</si>
  <si>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</si>
  <si>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</si>
  <si>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</si>
  <si>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</si>
  <si>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</si>
  <si>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</si>
  <si>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</si>
  <si>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</si>
  <si>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</si>
  <si>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</si>
  <si>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</si>
  <si>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</si>
  <si>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</si>
  <si>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</si>
  <si>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</si>
  <si>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</si>
  <si>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</si>
  <si>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</si>
  <si>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</si>
  <si>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</si>
  <si>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</si>
  <si>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</si>
  <si>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</si>
  <si>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</si>
  <si>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</si>
  <si>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</si>
  <si>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</si>
  <si>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</si>
  <si>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</si>
  <si>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</si>
  <si>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</si>
  <si>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</si>
  <si>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</si>
  <si>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</si>
  <si>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</si>
  <si>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</si>
  <si>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</si>
  <si>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</si>
  <si>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</si>
  <si>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</si>
  <si>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</si>
  <si>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</si>
  <si>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</si>
  <si>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</si>
  <si>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</si>
  <si>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</si>
  <si>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</si>
  <si>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</si>
  <si>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</si>
  <si>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</si>
  <si>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</si>
  <si>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</si>
  <si>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</si>
  <si>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</si>
  <si>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</si>
  <si>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</si>
  <si>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</si>
  <si>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</si>
  <si>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</si>
  <si>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</si>
  <si>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</si>
  <si>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</si>
  <si>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</si>
  <si>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</si>
  <si>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</si>
  <si>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</si>
  <si>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</si>
  <si>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</si>
  <si>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</si>
  <si>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</si>
  <si>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</si>
  <si>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</si>
  <si>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</si>
  <si>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</si>
  <si>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</si>
  <si>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</si>
  <si>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</si>
  <si>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</si>
  <si>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</si>
  <si>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</si>
  <si>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</si>
  <si>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</si>
  <si>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</si>
  <si>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</si>
  <si>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</si>
  <si>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</si>
  <si>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</si>
  <si>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</si>
  <si>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</si>
  <si>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</si>
  <si>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</si>
  <si>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</si>
  <si>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</si>
  <si>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</si>
  <si>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</si>
  <si>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</si>
  <si>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</si>
  <si>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</si>
  <si>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</si>
  <si>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</si>
  <si>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</si>
  <si>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</si>
  <si>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</si>
  <si>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</si>
  <si>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</si>
  <si>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</si>
  <si>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</si>
  <si>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</si>
  <si>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</si>
  <si>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</si>
  <si>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</si>
  <si>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</si>
  <si>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</si>
  <si>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</si>
  <si>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</si>
  <si>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</si>
  <si>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</si>
  <si>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</si>
  <si>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</si>
  <si>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</si>
  <si>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</si>
  <si>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</si>
  <si>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</si>
  <si>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</si>
  <si>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</si>
  <si>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</si>
  <si>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</si>
  <si>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</si>
  <si>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</si>
  <si>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</si>
  <si>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</si>
  <si>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</si>
  <si>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</si>
  <si>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</si>
  <si>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</si>
  <si>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</si>
  <si>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</si>
  <si>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</si>
  <si>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</si>
  <si>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</si>
  <si>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</si>
  <si>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</si>
  <si>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</si>
  <si>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</si>
  <si>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</si>
  <si>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</si>
  <si>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</si>
  <si>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</si>
  <si>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</si>
  <si>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</si>
  <si>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</si>
  <si>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</si>
  <si>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</si>
  <si>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</si>
  <si>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</si>
  <si>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</si>
  <si>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</si>
  <si>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</si>
  <si>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</si>
  <si>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</si>
  <si>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</si>
  <si>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</si>
  <si>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</si>
  <si>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</si>
  <si>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</si>
  <si>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</si>
  <si>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</si>
  <si>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</si>
  <si>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</si>
  <si>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</si>
  <si>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</si>
  <si>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</si>
  <si>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</si>
  <si>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</si>
  <si>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</si>
  <si>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</si>
  <si>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</si>
  <si>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</si>
  <si>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</si>
  <si>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</si>
  <si>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</si>
  <si>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</si>
  <si>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</si>
  <si>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</si>
  <si>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</si>
  <si>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</si>
  <si>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</si>
  <si>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</si>
  <si>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</si>
  <si>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</si>
  <si>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</si>
  <si>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</si>
  <si>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</si>
  <si>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</si>
  <si>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</si>
  <si>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</si>
  <si>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</si>
  <si>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</si>
  <si>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</si>
  <si>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</si>
  <si>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</si>
  <si>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</si>
  <si>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</si>
  <si>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</si>
  <si>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</si>
  <si>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</si>
  <si>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</si>
  <si>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</si>
  <si>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</si>
  <si>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</si>
  <si>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</si>
  <si>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</si>
  <si>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</si>
  <si>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</si>
  <si>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</si>
  <si>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</si>
  <si>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</si>
  <si>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</si>
  <si>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</si>
  <si>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</si>
  <si>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</si>
  <si>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</si>
  <si>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</si>
  <si>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</si>
  <si>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</si>
  <si>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</si>
  <si>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</si>
  <si>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</si>
  <si>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</si>
  <si>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</si>
  <si>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</si>
  <si>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</si>
  <si>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</si>
  <si>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</si>
  <si>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</si>
  <si>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</si>
  <si>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</si>
  <si>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</si>
  <si>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</si>
  <si>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</si>
  <si>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</si>
  <si>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</si>
  <si>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</si>
  <si>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</si>
  <si>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</si>
  <si>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</si>
  <si>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</si>
  <si>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</si>
  <si>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</si>
  <si>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</si>
  <si>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</si>
  <si>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</si>
  <si>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</si>
  <si>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</si>
  <si>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</si>
  <si>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</si>
  <si>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</si>
  <si>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</si>
  <si>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</si>
  <si>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</si>
  <si>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</si>
  <si>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</si>
  <si>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</si>
  <si>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</si>
  <si>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</si>
  <si>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</si>
  <si>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</si>
  <si>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</si>
  <si>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</si>
  <si>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</si>
  <si>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</si>
  <si>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</si>
  <si>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</si>
  <si>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</si>
  <si>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</si>
  <si>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</si>
  <si>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</si>
  <si>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</si>
  <si>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</si>
  <si>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</si>
  <si>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</si>
  <si>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</si>
  <si>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</si>
  <si>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</si>
  <si>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</si>
  <si>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</si>
  <si>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</si>
  <si>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</si>
  <si>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</si>
  <si>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</si>
  <si>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</si>
  <si>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</si>
  <si>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</si>
  <si>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</si>
  <si>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</si>
  <si>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</si>
  <si>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</si>
  <si>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</si>
  <si>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</si>
  <si>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</si>
  <si>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</si>
  <si>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</si>
  <si>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</si>
  <si>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</si>
  <si>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</si>
  <si>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</si>
  <si>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</si>
  <si>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</si>
  <si>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</si>
  <si>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</si>
  <si>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</si>
  <si>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</si>
  <si>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</si>
  <si>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</si>
  <si>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</si>
  <si>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</si>
  <si>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</si>
  <si>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</si>
  <si>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</si>
  <si>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</si>
  <si>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</si>
  <si>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</si>
  <si>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</si>
  <si>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</si>
  <si>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</si>
  <si>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</si>
  <si>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</si>
  <si>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</si>
  <si>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</si>
  <si>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</si>
  <si>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</si>
  <si>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</si>
  <si>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</si>
  <si>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</si>
  <si>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</si>
  <si>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</si>
  <si>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</si>
  <si>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</si>
  <si>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</si>
  <si>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</si>
  <si>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</si>
  <si>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</si>
  <si>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</si>
  <si>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</si>
  <si>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</si>
  <si>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</si>
  <si>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</si>
  <si>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</si>
  <si>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</si>
  <si>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</si>
  <si>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</si>
  <si>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</si>
  <si>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</si>
  <si>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</si>
  <si>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</si>
  <si>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</si>
  <si>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</si>
  <si>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</si>
  <si>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</si>
  <si>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</si>
  <si>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</si>
  <si>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</si>
  <si>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</si>
  <si>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</si>
  <si>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</si>
  <si>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</si>
  <si>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</si>
  <si>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</si>
  <si>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</si>
  <si>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</si>
  <si>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</si>
  <si>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</si>
  <si>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</si>
  <si>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</si>
  <si>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</si>
  <si>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</si>
  <si>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</si>
  <si>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</si>
  <si>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</si>
  <si>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</si>
  <si>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</si>
  <si>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</si>
  <si>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</si>
  <si>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</si>
  <si>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</si>
  <si>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</si>
  <si>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</si>
  <si>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</si>
  <si>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</si>
  <si>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</si>
  <si>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</si>
  <si>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</si>
  <si>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</si>
  <si>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</si>
  <si>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</si>
  <si>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</si>
  <si>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</si>
  <si>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</si>
  <si>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</si>
  <si>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</si>
  <si>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</si>
  <si>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</si>
  <si>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</si>
  <si>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</si>
  <si>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</si>
  <si>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</si>
  <si>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</si>
  <si>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</si>
  <si>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</si>
  <si>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</si>
  <si>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</si>
  <si>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</si>
  <si>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</si>
  <si>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</si>
  <si>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</si>
  <si>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</si>
  <si>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</si>
  <si>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</si>
  <si>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</si>
  <si>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</si>
  <si>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</si>
  <si>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</si>
  <si>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</si>
  <si>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</si>
  <si>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</si>
  <si>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</si>
  <si>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</si>
  <si>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</si>
  <si>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</si>
  <si>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</si>
  <si>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</si>
  <si>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</si>
  <si>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</si>
  <si>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</si>
  <si>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</si>
  <si>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</si>
  <si>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</si>
  <si>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</si>
  <si>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</si>
  <si>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</si>
  <si>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</si>
  <si>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</si>
  <si>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</si>
  <si>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</si>
  <si>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</si>
  <si>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</si>
  <si>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</si>
  <si>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</si>
  <si>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</si>
  <si>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</si>
  <si>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</si>
  <si>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</si>
  <si>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</si>
  <si>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</si>
  <si>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</si>
  <si>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</si>
  <si>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</si>
  <si>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</si>
  <si>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</si>
  <si>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</si>
  <si>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</si>
  <si>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</si>
  <si>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</si>
  <si>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</si>
  <si>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</si>
  <si>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</si>
  <si>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</si>
  <si>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</si>
  <si>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</si>
  <si>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</si>
  <si>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</si>
  <si>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</si>
  <si>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</si>
  <si>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</si>
  <si>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</si>
  <si>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</si>
  <si>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</si>
  <si>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</si>
  <si>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</si>
  <si>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</si>
  <si>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</si>
  <si>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</si>
  <si>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</si>
  <si>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</si>
  <si>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</si>
  <si>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</si>
  <si>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</si>
  <si>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</si>
  <si>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</si>
  <si>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</si>
  <si>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</si>
  <si>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</si>
  <si>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</si>
  <si>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</si>
  <si>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</si>
  <si>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</si>
  <si>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</si>
  <si>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</si>
  <si>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</si>
  <si>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</si>
  <si>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</si>
  <si>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</si>
  <si>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</si>
  <si>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</si>
  <si>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</si>
  <si>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</si>
  <si>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</si>
  <si>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</si>
  <si>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</si>
  <si>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</si>
  <si>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</si>
  <si>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</si>
  <si>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</si>
  <si>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</si>
  <si>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</si>
  <si>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</si>
  <si>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</si>
  <si>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</si>
  <si>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</si>
  <si>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</si>
  <si>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</si>
  <si>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</si>
  <si>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</si>
  <si>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</si>
  <si>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</si>
  <si>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</si>
  <si>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</si>
  <si>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</si>
  <si>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</si>
  <si>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</si>
  <si>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</si>
  <si>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</si>
  <si>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</si>
  <si>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</si>
  <si>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</si>
  <si>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</si>
  <si>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</si>
  <si>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</si>
  <si>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</si>
  <si>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</si>
  <si>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</si>
  <si>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</si>
  <si>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</si>
  <si>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</si>
  <si>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</si>
  <si>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</si>
  <si>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</si>
  <si>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</si>
  <si>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</si>
  <si>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</si>
  <si>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</si>
  <si>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</si>
  <si>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</si>
  <si>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</si>
  <si>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</si>
  <si>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</si>
  <si>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</si>
  <si>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</si>
  <si>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</si>
  <si>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</si>
  <si>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</si>
  <si>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</si>
  <si>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</si>
  <si>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</si>
  <si>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</si>
  <si>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</si>
  <si>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</si>
  <si>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</si>
  <si>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</si>
  <si>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</si>
  <si>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</si>
  <si>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</si>
  <si>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</si>
  <si>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</si>
  <si>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</si>
  <si>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</si>
  <si>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</si>
  <si>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</si>
  <si>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</si>
  <si>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</si>
  <si>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</si>
  <si>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</si>
  <si>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</si>
  <si>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</si>
  <si>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</si>
  <si>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</si>
  <si>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</si>
  <si>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</si>
  <si>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</si>
  <si>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</si>
  <si>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</si>
  <si>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</si>
  <si>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</si>
  <si>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</si>
  <si>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</si>
  <si>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</si>
  <si>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</si>
  <si>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</si>
  <si>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</si>
  <si>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</si>
  <si>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</si>
  <si>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</si>
  <si>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</si>
  <si>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</si>
  <si>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</si>
  <si>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</si>
  <si>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</si>
  <si>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</si>
  <si>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</si>
  <si>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</si>
  <si>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</si>
  <si>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</si>
  <si>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</si>
  <si>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</si>
  <si>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</si>
  <si>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</si>
  <si>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</si>
  <si>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</si>
  <si>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</si>
  <si>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</si>
  <si>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</si>
  <si>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</si>
  <si>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</si>
  <si>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</si>
  <si>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</si>
  <si>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</si>
  <si>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</si>
  <si>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</si>
  <si>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</si>
  <si>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</si>
  <si>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</si>
  <si>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</si>
  <si>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</si>
  <si>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</si>
  <si>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</si>
  <si>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</si>
  <si>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</si>
  <si>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</si>
  <si>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</si>
  <si>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</si>
  <si>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</si>
  <si>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</si>
  <si>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</si>
  <si>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</si>
  <si>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</si>
  <si>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</si>
  <si>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</si>
  <si>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</si>
  <si>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</si>
  <si>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</si>
  <si>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</si>
  <si>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</si>
  <si>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</si>
  <si>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</si>
  <si>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</si>
  <si>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</si>
  <si>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</si>
  <si>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</si>
  <si>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</si>
  <si>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</si>
  <si>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</si>
  <si>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</si>
  <si>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</si>
  <si>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</si>
  <si>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</si>
  <si>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</si>
  <si>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</si>
  <si>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</si>
  <si>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</si>
  <si>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</si>
  <si>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</si>
  <si>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</si>
  <si>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</si>
  <si>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</si>
  <si>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</si>
  <si>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</si>
  <si>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</si>
  <si>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</si>
  <si>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</si>
  <si>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</si>
  <si>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</si>
  <si>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</si>
  <si>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</si>
  <si>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</si>
  <si>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</si>
  <si>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</si>
  <si>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</si>
  <si>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</si>
  <si>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</si>
  <si>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</si>
  <si>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</si>
  <si>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</si>
  <si>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</si>
  <si>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</si>
  <si>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</si>
  <si>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</si>
  <si>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</si>
  <si>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</si>
  <si>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</si>
  <si>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</si>
  <si>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</si>
  <si>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</si>
  <si>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</si>
  <si>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</si>
  <si>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</si>
  <si>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</si>
  <si>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</si>
  <si>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</si>
  <si>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</si>
  <si>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</si>
  <si>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</si>
  <si>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</si>
  <si>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</si>
  <si>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</si>
  <si>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</si>
  <si>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</si>
  <si>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</si>
  <si>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</si>
  <si>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</si>
  <si>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</si>
  <si>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</si>
  <si>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</si>
  <si>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</si>
  <si>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</si>
  <si>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</si>
  <si>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</si>
  <si>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</si>
  <si>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</si>
  <si>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</si>
  <si>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</si>
  <si>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</si>
  <si>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</si>
  <si>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</si>
  <si>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</si>
  <si>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</si>
  <si>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</si>
  <si>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</si>
  <si>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</si>
  <si>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</si>
  <si>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</si>
  <si>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</si>
  <si>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</si>
  <si>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</si>
  <si>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</si>
  <si>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</si>
  <si>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</si>
  <si>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</si>
  <si>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</si>
  <si>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</si>
  <si>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</si>
  <si>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</si>
  <si>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</si>
  <si>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</si>
  <si>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</si>
  <si>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</si>
  <si>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</si>
  <si>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</si>
  <si>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</si>
  <si>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</si>
  <si>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</si>
  <si>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</si>
  <si>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</si>
  <si>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</si>
  <si>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</si>
  <si>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</si>
  <si>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</si>
  <si>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</si>
  <si>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</si>
  <si>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</si>
  <si>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</si>
  <si>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</si>
  <si>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</si>
  <si>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</si>
  <si>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</si>
  <si>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</si>
  <si>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</si>
  <si>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</si>
  <si>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</si>
  <si>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</si>
  <si>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</si>
  <si>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</si>
  <si>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</si>
  <si>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</si>
  <si>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</si>
  <si>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</si>
  <si>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</si>
  <si>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</si>
  <si>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</si>
  <si>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</si>
  <si>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</si>
  <si>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</si>
  <si>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</si>
  <si>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</si>
  <si>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</si>
  <si>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</si>
  <si>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</si>
  <si>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</si>
  <si>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</si>
  <si>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</si>
  <si>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</si>
  <si>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</si>
  <si>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</si>
  <si>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</si>
  <si>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</si>
  <si>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</si>
  <si>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</si>
  <si>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</si>
  <si>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</si>
  <si>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</si>
  <si>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</si>
  <si>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</si>
  <si>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</si>
  <si>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</si>
  <si>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</si>
  <si>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</si>
  <si>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</si>
  <si>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</si>
  <si>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</si>
  <si>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</si>
  <si>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</si>
  <si>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</si>
  <si>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</si>
  <si>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</si>
  <si>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</si>
  <si>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</si>
  <si>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</si>
  <si>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</si>
  <si>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</si>
  <si>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</si>
  <si>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</si>
  <si>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</si>
  <si>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</si>
  <si>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</si>
  <si>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</si>
  <si>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</si>
  <si>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</si>
  <si>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</si>
  <si>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</si>
  <si>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</si>
  <si>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</si>
  <si>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</si>
  <si>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</si>
  <si>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</si>
  <si>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</si>
  <si>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</si>
  <si>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</si>
  <si>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</si>
  <si>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</si>
  <si>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</si>
  <si>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</si>
  <si>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</si>
  <si>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</si>
  <si>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</si>
  <si>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</si>
  <si>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</si>
  <si>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</si>
  <si>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</si>
  <si>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</si>
  <si>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</si>
  <si>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</si>
  <si>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</si>
  <si>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</si>
  <si>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</si>
  <si>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</si>
  <si>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</si>
  <si>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</si>
  <si>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</si>
  <si>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</si>
  <si>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</si>
  <si>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</si>
  <si>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</si>
  <si>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</si>
  <si>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</si>
  <si>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</si>
  <si>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</si>
  <si>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</si>
  <si>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</si>
  <si>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</si>
  <si>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</si>
  <si>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</si>
  <si>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</si>
  <si>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</si>
  <si>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</si>
  <si>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</si>
  <si>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</si>
  <si>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</si>
  <si>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</si>
  <si>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</si>
  <si>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</si>
  <si>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</si>
  <si>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</si>
  <si>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</si>
  <si>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</si>
  <si>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</si>
  <si>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</si>
  <si>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</si>
  <si>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</si>
  <si>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</si>
  <si>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</si>
  <si>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</si>
  <si>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</si>
  <si>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</si>
  <si>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</si>
  <si>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</si>
  <si>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</si>
  <si>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</si>
  <si>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</si>
  <si>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</si>
  <si>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</si>
  <si>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</si>
  <si>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</si>
  <si>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</si>
  <si>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</si>
  <si>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</si>
  <si>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</si>
  <si>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</si>
  <si>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</si>
  <si>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</si>
  <si>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</si>
  <si>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</si>
  <si>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</si>
  <si>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</si>
  <si>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</si>
  <si>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</si>
  <si>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</si>
  <si>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</si>
  <si>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</si>
  <si>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</si>
  <si>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</si>
  <si>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</si>
  <si>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</si>
  <si>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</si>
  <si>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</si>
  <si>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</si>
  <si>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</si>
  <si>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</si>
  <si>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</si>
  <si>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</si>
  <si>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</si>
  <si>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</si>
  <si>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</si>
  <si>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</si>
  <si>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</si>
  <si>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</si>
  <si>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</si>
  <si>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</si>
  <si>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</si>
  <si>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</si>
  <si>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</si>
  <si>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</si>
  <si>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</si>
  <si>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</si>
  <si>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</si>
  <si>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</si>
  <si>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</si>
  <si>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</si>
  <si>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</si>
  <si>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</si>
  <si>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</si>
  <si>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</si>
  <si>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</si>
  <si>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</si>
  <si>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</si>
  <si>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</si>
  <si>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</si>
  <si>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</si>
  <si>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</si>
  <si>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</si>
  <si>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</si>
  <si>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</si>
  <si>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</si>
  <si>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</si>
  <si>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</si>
  <si>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</si>
  <si>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</si>
  <si>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</si>
  <si>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</si>
  <si>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</si>
  <si>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</si>
  <si>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</si>
  <si>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</si>
  <si>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</si>
  <si>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</si>
  <si>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</si>
  <si>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</si>
  <si>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</si>
  <si>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</si>
  <si>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</si>
  <si>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</si>
  <si>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</si>
  <si>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</si>
  <si>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</si>
  <si>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</si>
  <si>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</si>
  <si>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</si>
  <si>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</si>
  <si>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</si>
  <si>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</si>
  <si>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</si>
  <si>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</si>
  <si>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</si>
  <si>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</si>
  <si>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</si>
  <si>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</si>
  <si>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</si>
  <si>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</si>
  <si>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</si>
  <si>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</si>
  <si>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</si>
  <si>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</si>
  <si>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</si>
  <si>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</si>
  <si>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</si>
  <si>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</si>
  <si>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</si>
  <si>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</si>
  <si>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</si>
  <si>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</si>
  <si>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</si>
  <si>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</si>
  <si>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</si>
  <si>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</si>
  <si>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</si>
  <si>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</si>
  <si>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</si>
  <si>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</si>
  <si>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</si>
  <si>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</si>
  <si>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</si>
  <si>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</si>
  <si>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</si>
  <si>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</si>
  <si>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</si>
  <si>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</si>
  <si>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</si>
  <si>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</si>
  <si>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</si>
  <si>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</si>
  <si>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</si>
  <si>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</si>
  <si>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</si>
  <si>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</si>
  <si>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</si>
  <si>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</si>
  <si>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</si>
  <si>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</si>
  <si>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</si>
  <si>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</si>
  <si>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</si>
  <si>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</si>
  <si>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</si>
  <si>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</si>
  <si>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</si>
  <si>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</si>
  <si>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</si>
  <si>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</si>
  <si>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</si>
  <si>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</si>
  <si>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</si>
  <si>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</si>
  <si>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</si>
  <si>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</si>
  <si>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</si>
  <si>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</si>
  <si>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</si>
  <si>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</si>
  <si>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</si>
  <si>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</si>
  <si>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</si>
  <si>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</si>
  <si>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</si>
  <si>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</si>
  <si>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</si>
  <si>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</si>
  <si>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</si>
  <si>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</si>
  <si>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</si>
  <si>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</si>
  <si>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</si>
  <si>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</si>
  <si>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</si>
  <si>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</si>
  <si>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</si>
  <si>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</si>
  <si>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</si>
  <si>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</si>
  <si>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</si>
  <si>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</si>
  <si>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</si>
  <si>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</si>
  <si>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</si>
  <si>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</si>
  <si>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</si>
  <si>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</si>
  <si>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</si>
  <si>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</si>
  <si>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</si>
  <si>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</si>
  <si>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</si>
  <si>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</si>
  <si>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</si>
  <si>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</si>
  <si>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</si>
  <si>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</si>
  <si>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</si>
  <si>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</si>
  <si>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</si>
  <si>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</si>
  <si>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</si>
  <si>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</si>
  <si>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</si>
  <si>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</si>
  <si>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</si>
  <si>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</si>
  <si>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</si>
  <si>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</si>
  <si>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</si>
  <si>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</si>
  <si>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</si>
  <si>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</si>
  <si>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</si>
  <si>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</si>
  <si>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</si>
  <si>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</si>
  <si>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</si>
  <si>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</si>
  <si>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</si>
  <si>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</si>
  <si>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</si>
  <si>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</si>
  <si>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</si>
  <si>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</si>
  <si>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</si>
  <si>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</si>
  <si>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</si>
  <si>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</si>
  <si>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</si>
  <si>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</si>
  <si>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</si>
  <si>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</si>
  <si>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</si>
  <si>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</si>
  <si>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</si>
  <si>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</si>
  <si>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</si>
  <si>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</si>
  <si>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</si>
  <si>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</si>
  <si>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</si>
  <si>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</si>
  <si>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</si>
  <si>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</si>
  <si>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</si>
  <si>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</si>
  <si>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</si>
  <si>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</si>
  <si>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</si>
  <si>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</si>
  <si>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</si>
  <si>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</si>
  <si>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</si>
  <si>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</si>
  <si>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</si>
  <si>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</si>
  <si>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</si>
  <si>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</si>
  <si>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</si>
  <si>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</si>
  <si>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</si>
  <si>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</si>
  <si>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</si>
  <si>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</si>
  <si>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</si>
  <si>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</si>
  <si>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</si>
  <si>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</si>
  <si>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</si>
  <si>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</si>
  <si>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</si>
  <si>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</si>
  <si>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</si>
  <si>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</si>
  <si>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</si>
  <si>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</si>
  <si>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</si>
  <si>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</si>
  <si>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</si>
  <si>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</si>
  <si>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</si>
  <si>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</si>
  <si>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</si>
  <si>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</si>
  <si>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</si>
  <si>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</si>
  <si>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</si>
  <si>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</si>
  <si>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</si>
  <si>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</si>
  <si>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</si>
  <si>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</si>
  <si>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</si>
  <si>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</si>
  <si>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</si>
  <si>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</si>
  <si>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</si>
  <si>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</si>
  <si>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</si>
  <si>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</si>
  <si>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</si>
  <si>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</si>
  <si>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</si>
  <si>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</si>
  <si>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</si>
  <si>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</si>
  <si>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</si>
  <si>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</si>
  <si>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</si>
  <si>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</si>
  <si>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</si>
  <si>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</si>
  <si>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</si>
  <si>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</si>
  <si>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</si>
  <si>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</si>
  <si>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</si>
  <si>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</si>
  <si>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</si>
  <si>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</si>
  <si>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</si>
  <si>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</si>
  <si>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</si>
  <si>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</si>
  <si>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</si>
  <si>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</si>
  <si>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</si>
  <si>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</si>
  <si>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</si>
  <si>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</si>
  <si>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</si>
  <si>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</si>
  <si>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</si>
  <si>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</si>
  <si>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</si>
  <si>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</si>
  <si>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</si>
  <si>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</si>
  <si>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</si>
  <si>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</si>
  <si>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</si>
  <si>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</si>
  <si>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</si>
  <si>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</si>
  <si>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</si>
  <si>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</si>
  <si>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</si>
  <si>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</si>
  <si>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</si>
  <si>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</si>
  <si>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</si>
  <si>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</si>
  <si>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</si>
  <si>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</si>
  <si>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</si>
  <si>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</si>
  <si>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</si>
  <si>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</si>
  <si>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</si>
  <si>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</si>
  <si>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</si>
  <si>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</si>
  <si>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</si>
  <si>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</si>
  <si>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</si>
  <si>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</si>
  <si>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</si>
  <si>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</si>
  <si>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</si>
  <si>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</si>
  <si>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</si>
  <si>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</si>
  <si>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</si>
  <si>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</si>
  <si>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</si>
  <si>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</si>
  <si>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</si>
  <si>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</si>
  <si>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</si>
  <si>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</si>
  <si>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</si>
  <si>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</si>
  <si>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</si>
  <si>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</si>
  <si>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</si>
  <si>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</si>
  <si>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</si>
  <si>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</si>
  <si>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</si>
  <si>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</si>
  <si>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</si>
  <si>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</si>
  <si>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</si>
  <si>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</si>
  <si>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</si>
  <si>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</si>
  <si>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</si>
  <si>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</si>
  <si>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</si>
  <si>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</si>
  <si>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</si>
  <si>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</si>
  <si>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</si>
  <si>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</si>
  <si>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</si>
  <si>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</si>
  <si>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</si>
  <si>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</si>
  <si>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</si>
  <si>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</si>
  <si>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</si>
  <si>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</si>
  <si>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</si>
  <si>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</si>
  <si>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</si>
  <si>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</si>
  <si>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</si>
  <si>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</si>
  <si>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</si>
  <si>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</si>
  <si>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</si>
  <si>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</si>
  <si>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</si>
  <si>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</si>
  <si>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</si>
  <si>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</si>
  <si>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</si>
  <si>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</si>
  <si>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</si>
  <si>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</si>
  <si>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</si>
  <si>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</si>
  <si>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</si>
  <si>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</si>
  <si>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</si>
  <si>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</si>
  <si>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</si>
  <si>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</si>
  <si>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</si>
  <si>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</si>
  <si>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</si>
  <si>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</si>
  <si>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</si>
  <si>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</si>
  <si>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</si>
  <si>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</si>
  <si>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</si>
  <si>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</si>
  <si>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</si>
  <si>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</si>
  <si>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</si>
  <si>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</si>
  <si>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</si>
  <si>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</si>
  <si>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</si>
  <si>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</si>
  <si>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</si>
  <si>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</si>
  <si>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</si>
  <si>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</si>
  <si>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</si>
  <si>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</si>
  <si>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</si>
  <si>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</si>
  <si>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</si>
  <si>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</si>
  <si>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</si>
  <si>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</si>
  <si>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</si>
  <si>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</si>
  <si>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</si>
  <si>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</si>
  <si>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</si>
  <si>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</si>
  <si>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</si>
  <si>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</si>
  <si>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</si>
  <si>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</si>
  <si>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</si>
  <si>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</si>
  <si>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</si>
  <si>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</si>
  <si>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</si>
  <si>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</si>
  <si>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</si>
  <si>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</si>
  <si>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</si>
  <si>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</si>
  <si>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</si>
  <si>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</si>
  <si>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</si>
  <si>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</si>
  <si>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</si>
  <si>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</si>
  <si>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</si>
  <si>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</si>
  <si>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</si>
  <si>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</si>
  <si>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</si>
  <si>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</si>
  <si>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</si>
  <si>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</si>
  <si>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</si>
  <si>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</si>
  <si>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</si>
  <si>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</si>
  <si>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</si>
  <si>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</si>
  <si>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</si>
  <si>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</si>
  <si>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</si>
  <si>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</si>
  <si>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</si>
  <si>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</si>
  <si>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</si>
  <si>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</si>
  <si>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</si>
  <si>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</si>
  <si>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</si>
  <si>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</si>
  <si>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</si>
  <si>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</si>
  <si>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</si>
  <si>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</si>
  <si>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</si>
  <si>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</si>
  <si>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</si>
  <si>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</si>
  <si>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</si>
  <si>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</si>
  <si>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</si>
  <si>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</si>
  <si>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</si>
  <si>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</si>
  <si>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</si>
  <si>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</si>
  <si>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</si>
  <si>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</si>
  <si>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</si>
  <si>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</si>
  <si>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</si>
  <si>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</si>
  <si>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</si>
  <si>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</si>
  <si>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</si>
  <si>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</si>
  <si>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</si>
  <si>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</si>
  <si>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</si>
  <si>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</si>
  <si>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</si>
  <si>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</si>
  <si>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</si>
  <si>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</si>
  <si>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</si>
  <si>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</si>
  <si>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</si>
  <si>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</si>
  <si>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</si>
  <si>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</si>
  <si>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</si>
  <si>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</si>
  <si>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</si>
  <si>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</si>
  <si>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</si>
  <si>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</si>
  <si>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</si>
  <si>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</si>
  <si>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</si>
  <si>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</si>
  <si>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</si>
  <si>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</si>
  <si>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</si>
  <si>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</si>
  <si>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</si>
  <si>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</si>
  <si>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</si>
  <si>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</si>
  <si>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</si>
  <si>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</si>
  <si>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</si>
  <si>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</si>
  <si>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</si>
  <si>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</si>
  <si>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</si>
  <si>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</si>
  <si>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</si>
  <si>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</si>
  <si>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</si>
  <si>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</si>
  <si>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</si>
  <si>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</si>
  <si>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</si>
  <si>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</si>
  <si>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</si>
  <si>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</si>
  <si>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</si>
  <si>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</si>
  <si>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</si>
  <si>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</si>
  <si>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</si>
  <si>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</si>
  <si>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</si>
  <si>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</si>
  <si>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</si>
  <si>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</si>
  <si>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</si>
  <si>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</si>
  <si>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</si>
  <si>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</si>
  <si>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</si>
  <si>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</si>
  <si>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</si>
  <si>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</si>
  <si>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</si>
  <si>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</si>
  <si>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</si>
  <si>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</si>
  <si>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</si>
  <si>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</si>
  <si>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</si>
  <si>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</si>
  <si>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</si>
  <si>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</si>
  <si>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</si>
  <si>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</si>
  <si>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</si>
  <si>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</si>
  <si>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</si>
  <si>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</si>
  <si>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</si>
  <si>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</si>
  <si>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</si>
  <si>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</si>
  <si>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</si>
  <si>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</si>
  <si>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</si>
  <si>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</si>
  <si>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</si>
  <si>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</si>
  <si>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</si>
  <si>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</si>
  <si>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</si>
  <si>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</si>
  <si>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</si>
  <si>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</si>
  <si>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</si>
  <si>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</si>
  <si>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</si>
  <si>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</si>
  <si>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</si>
  <si>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</si>
  <si>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</si>
  <si>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</si>
  <si>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</si>
  <si>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</si>
  <si>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</si>
  <si>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</si>
  <si>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</si>
  <si>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</si>
  <si>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</si>
  <si>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</si>
  <si>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</si>
  <si>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</si>
  <si>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</si>
  <si>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</si>
  <si>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</si>
  <si>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</si>
  <si>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</si>
  <si>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</si>
  <si>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</si>
  <si>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</si>
  <si>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</si>
  <si>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</si>
  <si>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</si>
  <si>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</si>
  <si>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</si>
  <si>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</si>
  <si>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</si>
  <si>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</si>
  <si>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</si>
  <si>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</si>
  <si>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</si>
  <si>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</si>
  <si>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</si>
  <si>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</si>
  <si>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</si>
  <si>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</si>
  <si>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</si>
  <si>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</si>
  <si>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</si>
  <si>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</si>
  <si>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</si>
  <si>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</si>
  <si>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</si>
  <si>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</si>
  <si>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</si>
  <si>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</si>
  <si>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</si>
  <si>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</si>
  <si>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</si>
  <si>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</si>
  <si>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</si>
  <si>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</si>
  <si>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</si>
  <si>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</si>
  <si>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</si>
  <si>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</si>
  <si>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</si>
  <si>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</si>
  <si>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</si>
  <si>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</si>
  <si>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</si>
  <si>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</si>
  <si>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</si>
  <si>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</si>
  <si>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</si>
  <si>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</si>
  <si>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</si>
  <si>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</si>
  <si>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</si>
  <si>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</si>
  <si>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</si>
  <si>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</si>
  <si>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</si>
  <si>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</si>
  <si>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</si>
  <si>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</si>
  <si>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</si>
  <si>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</si>
  <si>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</si>
  <si>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</si>
  <si>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</si>
  <si>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</si>
  <si>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</si>
  <si>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</si>
  <si>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</si>
  <si>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</si>
  <si>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</si>
  <si>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</si>
  <si>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</si>
  <si>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</si>
  <si>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</si>
  <si>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</si>
  <si>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</si>
  <si>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</si>
  <si>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</si>
  <si>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</si>
  <si>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</si>
  <si>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</si>
  <si>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</si>
  <si>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</si>
  <si>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</si>
  <si>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</si>
  <si>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</si>
  <si>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</si>
  <si>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</si>
  <si>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</si>
  <si>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</si>
  <si>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</si>
  <si>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</si>
  <si>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</si>
  <si>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</si>
  <si>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</si>
  <si>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</si>
  <si>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</si>
  <si>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</si>
  <si>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</si>
  <si>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</si>
  <si>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</si>
  <si>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</si>
  <si>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</si>
  <si>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</si>
  <si>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</si>
  <si>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</si>
  <si>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</si>
  <si>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</si>
  <si>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</si>
  <si>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</si>
  <si>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</si>
  <si>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</si>
  <si>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</si>
  <si>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</si>
  <si>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</si>
  <si>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</si>
  <si>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</si>
  <si>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</si>
  <si>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</si>
  <si>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</si>
  <si>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</si>
  <si>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</si>
  <si>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</si>
  <si>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</si>
  <si>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</si>
  <si>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</si>
  <si>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</si>
  <si>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</si>
  <si>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</si>
  <si>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</si>
  <si>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</si>
  <si>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</si>
  <si>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</si>
  <si>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</si>
  <si>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</si>
  <si>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</si>
  <si>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</si>
  <si>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</si>
  <si>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</si>
  <si>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</si>
  <si>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</si>
  <si>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</si>
  <si>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</si>
  <si>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</si>
  <si>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</si>
  <si>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</si>
  <si>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</si>
  <si>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</si>
  <si>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</si>
  <si>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</si>
  <si>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</si>
  <si>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</si>
  <si>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</si>
  <si>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</si>
  <si>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</si>
  <si>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</si>
  <si>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</si>
  <si>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</si>
  <si>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</si>
  <si>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</si>
  <si>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</si>
  <si>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</si>
  <si>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</si>
  <si>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</si>
  <si>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</si>
  <si>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</si>
  <si>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</si>
  <si>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</si>
  <si>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</si>
  <si>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</si>
  <si>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</si>
  <si>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</si>
  <si>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</si>
  <si>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</si>
  <si>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</si>
  <si>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</si>
  <si>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</si>
  <si>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</si>
  <si>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</si>
  <si>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</si>
  <si>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</si>
  <si>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</si>
  <si>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</si>
  <si>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</si>
  <si>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</si>
  <si>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</si>
  <si>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</si>
  <si>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</si>
  <si>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</si>
  <si>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</si>
  <si>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</si>
  <si>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</si>
  <si>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</si>
  <si>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</si>
  <si>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</si>
  <si>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</si>
  <si>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</si>
  <si>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</si>
  <si>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</si>
  <si>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</si>
  <si>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</si>
  <si>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</si>
  <si>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</si>
  <si>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</si>
  <si>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</si>
  <si>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</si>
  <si>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</si>
  <si>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</si>
  <si>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</si>
  <si>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</si>
  <si>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</si>
  <si>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</si>
  <si>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</si>
  <si>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</si>
  <si>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</si>
  <si>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</si>
  <si>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</si>
  <si>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</si>
  <si>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</si>
  <si>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</si>
  <si>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</si>
  <si>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</si>
  <si>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</si>
  <si>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</si>
  <si>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</si>
  <si>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</si>
  <si>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</si>
  <si>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</si>
  <si>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</si>
  <si>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</si>
  <si>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</si>
  <si>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</si>
  <si>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</si>
  <si>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</si>
  <si>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</si>
  <si>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</si>
  <si>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</si>
  <si>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</si>
  <si>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</si>
  <si>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</si>
  <si>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</si>
  <si>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</si>
  <si>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</si>
  <si>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</si>
  <si>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</si>
  <si>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</si>
  <si>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</si>
  <si>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</si>
  <si>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</si>
  <si>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</si>
  <si>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</si>
  <si>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</si>
  <si>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</si>
  <si>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</si>
  <si>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</si>
  <si>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</si>
  <si>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</si>
  <si>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</si>
  <si>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</si>
  <si>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</si>
  <si>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</si>
  <si>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</si>
  <si>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</si>
  <si>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</si>
  <si>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</si>
  <si>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</si>
  <si>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</si>
  <si>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</si>
  <si>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</si>
  <si>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</si>
  <si>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</si>
  <si>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</si>
  <si>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</si>
  <si>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</si>
  <si>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</si>
  <si>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</si>
  <si>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</si>
  <si>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</si>
  <si>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</si>
  <si>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</si>
  <si>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</si>
  <si>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</si>
  <si>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</si>
  <si>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</si>
  <si>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</si>
  <si>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</si>
  <si>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</si>
  <si>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</si>
  <si>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</si>
  <si>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</si>
  <si>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</si>
  <si>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</si>
  <si>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</si>
  <si>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</si>
  <si>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</si>
  <si>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</si>
  <si>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</si>
  <si>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</si>
  <si>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</si>
  <si>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</si>
  <si>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</si>
  <si>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</si>
  <si>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</si>
  <si>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</si>
  <si>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</si>
  <si>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</si>
  <si>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</si>
  <si>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</si>
  <si>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</si>
  <si>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</si>
  <si>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</si>
  <si>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</si>
  <si>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</si>
  <si>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</si>
  <si>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</si>
  <si>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</si>
  <si>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</si>
  <si>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</si>
  <si>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</si>
  <si>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</si>
  <si>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</si>
  <si>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</si>
  <si>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</si>
  <si>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</si>
  <si>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</si>
  <si>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</si>
  <si>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</si>
  <si>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</si>
  <si>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</si>
  <si>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</si>
  <si>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</si>
  <si>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</si>
  <si>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</si>
  <si>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</si>
  <si>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</si>
  <si>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</si>
  <si>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</si>
  <si>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</si>
  <si>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</si>
  <si>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</si>
  <si>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</si>
  <si>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</si>
  <si>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</si>
  <si>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</si>
  <si>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</si>
  <si>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</si>
  <si>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</si>
  <si>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</si>
  <si>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</si>
  <si>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</si>
  <si>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</si>
  <si>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</si>
  <si>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</si>
  <si>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</si>
  <si>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</si>
  <si>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</si>
  <si>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</si>
  <si>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</si>
  <si>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</si>
  <si>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</si>
  <si>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</si>
  <si>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</si>
  <si>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</si>
  <si>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</si>
  <si>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</si>
  <si>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</si>
  <si>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</si>
  <si>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</si>
  <si>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</si>
  <si>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</si>
  <si>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</si>
  <si>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</si>
  <si>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</si>
  <si>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</si>
  <si>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</si>
  <si>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</si>
  <si>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</si>
  <si>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</si>
  <si>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</si>
  <si>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</si>
  <si>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</si>
  <si>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</si>
  <si>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</si>
  <si>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</si>
  <si>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</si>
  <si>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</si>
  <si>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</si>
  <si>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</si>
  <si>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</si>
  <si>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</si>
  <si>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</si>
  <si>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</si>
  <si>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</si>
  <si>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</si>
  <si>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</si>
  <si>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</si>
  <si>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</si>
  <si>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</si>
  <si>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</si>
  <si>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</si>
  <si>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</si>
  <si>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</si>
  <si>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</si>
  <si>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</si>
  <si>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</si>
  <si>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</si>
  <si>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</si>
  <si>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</si>
  <si>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</si>
  <si>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</si>
  <si>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</si>
  <si>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</si>
  <si>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</si>
  <si>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</si>
  <si>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</si>
  <si>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</si>
  <si>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</si>
  <si>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</si>
  <si>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</si>
  <si>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</si>
  <si>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</si>
  <si>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</si>
  <si>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</si>
  <si>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</si>
  <si>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</si>
  <si>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</si>
  <si>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</si>
  <si>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</si>
  <si>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</si>
  <si>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</si>
  <si>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</si>
  <si>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</si>
  <si>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</si>
  <si>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</si>
  <si>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</si>
  <si>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</si>
  <si>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</si>
  <si>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</si>
  <si>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</si>
  <si>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</si>
  <si>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</si>
  <si>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</si>
  <si>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</si>
  <si>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</si>
  <si>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</si>
  <si>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</si>
  <si>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</si>
  <si>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</si>
  <si>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</si>
  <si>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</si>
  <si>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</si>
  <si>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</si>
  <si>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</si>
  <si>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</si>
  <si>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</si>
  <si>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</si>
  <si>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</si>
  <si>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</si>
  <si>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</si>
  <si>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</si>
  <si>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</si>
  <si>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</si>
  <si>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</si>
  <si>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</si>
  <si>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</si>
  <si>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</si>
  <si>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</si>
  <si>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</si>
  <si>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</si>
  <si>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</si>
  <si>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</si>
  <si>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</si>
  <si>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</si>
  <si>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</si>
  <si>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</si>
  <si>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</si>
  <si>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</si>
  <si>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</si>
  <si>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</si>
  <si>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</si>
  <si>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</si>
  <si>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Expand CT services at Mary Washington Hospital by adding one CT scanner</t>
  </si>
  <si>
    <t>Establish a specialized center for imaging services with one CT scanner</t>
  </si>
  <si>
    <t>Wellmont Health System d/b/a Mountain View Regional Hospital</t>
  </si>
  <si>
    <t>Introduce medical rehabilitation services with 15 medical rehabilitation beds through the conversion of existing licensed bed capacity at Mountain View Regional Hospital</t>
  </si>
  <si>
    <t>Add 16 inpatient rehabilitation beds at Parham Doctors' Hospital</t>
  </si>
  <si>
    <t xml:space="preserve">Currently the COPN capital threshold for registration of projects is $6,524,462 and the COPN capital threshold for projects requiring a COPN is $19,606,791.  </t>
  </si>
  <si>
    <t>Establish lithotripsy services at the Inova Franconia-Springfield Ambulatory Surgery Center</t>
  </si>
  <si>
    <t>4.4% indigent / primary care, 2101 value</t>
  </si>
  <si>
    <t>4.6% indigent / primary care, 2101 value</t>
  </si>
  <si>
    <t>4.1% indigent / primary care, 2101 value</t>
  </si>
  <si>
    <t>3.4% indigent / primary care, 2101 value</t>
  </si>
  <si>
    <t>3.0% indigent / primary care, 2101 value</t>
  </si>
  <si>
    <t>4.4 % indigent / primary care, 2101 value</t>
  </si>
  <si>
    <t xml:space="preserve"> PET/CT charity  must also be charity for MRI</t>
  </si>
  <si>
    <t>3.2% indigent / primary care, 2101 value</t>
  </si>
  <si>
    <t>Warren Memorial Hospital d/b/a Lynn Care Center</t>
  </si>
  <si>
    <t>Establish a 120 bed nursing home facility</t>
  </si>
  <si>
    <t>Addition of 14 adult ICU and 58 adult medical/surgical beds</t>
  </si>
  <si>
    <t>Bon Secours Memorial Regional Medical Center, Inc.</t>
  </si>
  <si>
    <t>Addition of up to 44 acute care beds to include medical/surgical and ICU</t>
  </si>
  <si>
    <t>Introduce neonatal intensive care (Level III) nursery services</t>
  </si>
  <si>
    <t>Add one operating room at Sentara Virginia Beach General Hospital</t>
  </si>
  <si>
    <t>Tidewater Orthpaedic Associates, Inc.</t>
  </si>
  <si>
    <t>Replace an extremity MRI with a full-body fixed MRI</t>
  </si>
  <si>
    <t>Add three general purpose operating rooms</t>
  </si>
  <si>
    <t>Virginia Surgery Center, LLC</t>
  </si>
  <si>
    <t>Relocate an outpatient surgical hospital and add two ophthalmic operating rooms</t>
  </si>
  <si>
    <r>
      <t>4.1%</t>
    </r>
    <r>
      <rPr>
        <u/>
        <sz val="10"/>
        <rFont val="Times New Roman"/>
        <family val="1"/>
      </rPr>
      <t xml:space="preserve"> </t>
    </r>
    <r>
      <rPr>
        <sz val="10"/>
        <rFont val="Times New Roman"/>
        <family val="1"/>
      </rPr>
      <t>System Wide</t>
    </r>
  </si>
  <si>
    <t>4.8% indigent / primary care, 2101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</si>
</sst>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1"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39">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164" fontId="26" fillId="0" borderId="6" xfId="0" applyNumberFormat="1" applyFont="1" applyBorder="1" applyAlignment="1">
      <alignment horizontal="left" vertical="center"/>
    </xf>
    <xf numFmtId="0" fontId="1" fillId="7" borderId="6" xfId="0" applyFont="1" applyFill="1" applyBorder="1" applyAlignment="1">
      <alignment horizontal="center" vertical="top"/>
    </xf>
    <xf numFmtId="0" fontId="1" fillId="0" borderId="6" xfId="0" applyFont="1" applyBorder="1" applyAlignment="1">
      <alignment horizontal="center" vertical="center" wrapText="1"/>
    </xf>
    <xf numFmtId="14" fontId="26" fillId="0" borderId="6" xfId="0" applyNumberFormat="1" applyFont="1" applyBorder="1" applyAlignment="1">
      <alignment horizontal="center" vertical="top"/>
    </xf>
    <xf numFmtId="0" fontId="1" fillId="7" borderId="6" xfId="0" applyFont="1" applyFill="1" applyBorder="1" applyAlignment="1">
      <alignment horizontal="left" vertical="top"/>
    </xf>
    <xf numFmtId="0" fontId="3" fillId="0" borderId="6" xfId="0" applyFont="1" applyFill="1" applyBorder="1" applyAlignment="1">
      <alignment horizontal="left"/>
    </xf>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61"/>
  <sheetViews>
    <sheetView tabSelected="1" zoomScale="85" zoomScaleNormal="100" workbookViewId="0">
      <pane xSplit="2" ySplit="2" topLeftCell="C4618" activePane="bottomRight" state="frozen"/>
      <selection pane="topRight" activeCell="D1" sqref="D1"/>
      <selection pane="bottomLeft" activeCell="A6" sqref="A6"/>
      <selection pane="bottomRight" activeCell="P4662" sqref="P4662"/>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28" customWidth="1"/>
    <col min="8" max="8" width="12" customWidth="1"/>
    <col min="9" max="9" width="14.1640625" customWidth="1"/>
    <col min="10" max="10" width="12" customWidth="1"/>
    <col min="11" max="11" width="10.33203125" customWidth="1"/>
    <col min="12" max="12" width="13.1640625" customWidth="1"/>
    <col min="13" max="13" width="4.5" style="329" customWidth="1"/>
    <col min="14" max="14" width="13.5" style="330"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38" t="s">
        <v>4</v>
      </c>
      <c r="L1" s="338"/>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5.5" x14ac:dyDescent="0.2">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4" t="s">
        <v>6001</v>
      </c>
      <c r="M4556" s="317" t="s">
        <v>20</v>
      </c>
      <c r="N4556" s="288">
        <v>4650</v>
      </c>
      <c r="O4556" s="238">
        <v>43563</v>
      </c>
      <c r="P4556" s="323" t="s">
        <v>5289</v>
      </c>
    </row>
    <row r="4557" spans="1:16" s="253" customFormat="1" x14ac:dyDescent="0.2">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2">
        <v>4628</v>
      </c>
      <c r="O4558" s="315">
        <v>43388</v>
      </c>
      <c r="P4558" s="318" t="s">
        <v>5981</v>
      </c>
    </row>
    <row r="4559" spans="1:16" s="226" customFormat="1" x14ac:dyDescent="0.2">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2">
        <v>4626</v>
      </c>
      <c r="O4559" s="322">
        <v>43388</v>
      </c>
      <c r="P4559" s="323" t="s">
        <v>1799</v>
      </c>
    </row>
    <row r="4560" spans="1:16" s="226" customFormat="1" x14ac:dyDescent="0.2">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6044</v>
      </c>
      <c r="L4560" s="209" t="s">
        <v>5924</v>
      </c>
      <c r="M4560" s="317" t="s">
        <v>20</v>
      </c>
      <c r="N4560" s="332">
        <v>4658</v>
      </c>
      <c r="O4560" s="322">
        <v>43599</v>
      </c>
      <c r="P4560" s="323" t="s">
        <v>5799</v>
      </c>
    </row>
    <row r="4561" spans="1:16" s="226" customFormat="1" x14ac:dyDescent="0.2">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2">
        <v>4631</v>
      </c>
      <c r="O4561" s="322">
        <v>43383</v>
      </c>
      <c r="P4561" s="323" t="s">
        <v>5461</v>
      </c>
    </row>
    <row r="4562" spans="1:16" s="226" customFormat="1" ht="27" customHeight="1" x14ac:dyDescent="0.2">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4" t="s">
        <v>6001</v>
      </c>
      <c r="M4562" s="317" t="s">
        <v>20</v>
      </c>
      <c r="N4562" s="332">
        <v>4632</v>
      </c>
      <c r="O4562" s="322">
        <v>43383</v>
      </c>
      <c r="P4562" s="323" t="s">
        <v>5671</v>
      </c>
    </row>
    <row r="4563" spans="1:16" s="226" customFormat="1" x14ac:dyDescent="0.2">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2" t="s">
        <v>1870</v>
      </c>
      <c r="O4563" s="322">
        <v>43812</v>
      </c>
      <c r="P4563" s="323"/>
    </row>
    <row r="4564" spans="1:16" s="92" customFormat="1" x14ac:dyDescent="0.2">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6014</v>
      </c>
    </row>
    <row r="4565" spans="1:16" s="92" customFormat="1" x14ac:dyDescent="0.2">
      <c r="A4565" s="92" t="s">
        <v>20</v>
      </c>
      <c r="B4565" s="208">
        <v>8393</v>
      </c>
      <c r="C4565" s="92" t="s">
        <v>5949</v>
      </c>
      <c r="D4565" s="163" t="s">
        <v>5977</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6013</v>
      </c>
    </row>
    <row r="4566" spans="1:16" s="92" customFormat="1" x14ac:dyDescent="0.2">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6014</v>
      </c>
    </row>
    <row r="4568" spans="1:16" s="92" customFormat="1" x14ac:dyDescent="0.2">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c r="O4568" s="238"/>
      <c r="P4568" s="214"/>
    </row>
    <row r="4569" spans="1:16" s="92" customFormat="1" x14ac:dyDescent="0.2">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6014</v>
      </c>
    </row>
    <row r="4570" spans="1:16" s="92" customFormat="1" x14ac:dyDescent="0.2">
      <c r="A4570" s="92" t="s">
        <v>20</v>
      </c>
      <c r="B4570" s="208">
        <v>8398</v>
      </c>
      <c r="C4570" s="92" t="s">
        <v>5955</v>
      </c>
      <c r="D4570" s="92" t="s">
        <v>5956</v>
      </c>
      <c r="E4570" s="209">
        <v>15</v>
      </c>
      <c r="F4570" s="209" t="s">
        <v>5071</v>
      </c>
      <c r="G4570" s="197" t="s">
        <v>73</v>
      </c>
      <c r="H4570" s="238">
        <v>43313</v>
      </c>
      <c r="I4570" s="211" t="str">
        <f t="shared" si="100"/>
        <v>n/a</v>
      </c>
      <c r="J4570" s="238">
        <v>43343</v>
      </c>
      <c r="K4570" s="333">
        <f t="shared" ca="1" si="105"/>
        <v>0</v>
      </c>
      <c r="L4570" s="333" t="str">
        <f t="shared" ca="1" si="106"/>
        <v>Approve</v>
      </c>
      <c r="M4570" s="306" t="s">
        <v>20</v>
      </c>
      <c r="N4570" s="305">
        <v>4638</v>
      </c>
      <c r="O4570" s="302">
        <v>43493</v>
      </c>
      <c r="P4570" s="336"/>
    </row>
    <row r="4571" spans="1:16" s="92" customFormat="1" x14ac:dyDescent="0.2">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6014</v>
      </c>
    </row>
    <row r="4572" spans="1:16" s="92" customFormat="1" x14ac:dyDescent="0.2">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6014</v>
      </c>
    </row>
    <row r="4573" spans="1:16" s="92" customFormat="1" x14ac:dyDescent="0.2">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6044</v>
      </c>
      <c r="M4576" s="306" t="s">
        <v>20</v>
      </c>
      <c r="N4576" s="288"/>
      <c r="O4576" s="238"/>
      <c r="P4576" s="214"/>
    </row>
    <row r="4577" spans="1:16" s="92" customFormat="1" x14ac:dyDescent="0.2">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6041</v>
      </c>
    </row>
    <row r="4578" spans="1:16" s="92" customFormat="1" x14ac:dyDescent="0.2">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5981</v>
      </c>
    </row>
    <row r="4582" spans="1:16" s="92" customFormat="1" x14ac:dyDescent="0.2">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6014</v>
      </c>
    </row>
    <row r="4585" spans="1:16" s="226" customFormat="1" ht="27" customHeight="1" x14ac:dyDescent="0.2">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4" t="str">
        <f t="shared" ca="1" si="106"/>
        <v>Partial Approval</v>
      </c>
      <c r="M4585" s="317" t="s">
        <v>20</v>
      </c>
      <c r="N4585" s="332">
        <v>4657</v>
      </c>
      <c r="O4585" s="322">
        <v>43606</v>
      </c>
      <c r="P4585" s="323" t="s">
        <v>5981</v>
      </c>
    </row>
    <row r="4586" spans="1:16" s="92" customFormat="1" x14ac:dyDescent="0.2">
      <c r="A4586" s="92" t="s">
        <v>20</v>
      </c>
      <c r="B4586" s="208">
        <v>8414</v>
      </c>
      <c r="C4586" s="92" t="s">
        <v>5978</v>
      </c>
      <c r="D4586" s="92" t="s">
        <v>5979</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t="s">
        <v>1870</v>
      </c>
      <c r="O4586" s="238"/>
      <c r="P4586" s="214"/>
    </row>
    <row r="4587" spans="1:16" s="92" customFormat="1" x14ac:dyDescent="0.2">
      <c r="A4587" s="92" t="s">
        <v>20</v>
      </c>
      <c r="B4587" s="208">
        <v>8415</v>
      </c>
      <c r="C4587" s="92" t="s">
        <v>2696</v>
      </c>
      <c r="D4587" s="92" t="s">
        <v>5982</v>
      </c>
      <c r="E4587" s="209">
        <v>8</v>
      </c>
      <c r="F4587" s="209" t="s">
        <v>5941</v>
      </c>
      <c r="G4587" s="197" t="s">
        <v>236</v>
      </c>
      <c r="H4587" s="238">
        <v>43398</v>
      </c>
      <c r="I4587" s="211" t="str">
        <f t="shared" si="107"/>
        <v>n/a</v>
      </c>
      <c r="J4587" s="238">
        <v>43433</v>
      </c>
      <c r="K4587" s="209" t="s">
        <v>6044</v>
      </c>
      <c r="L4587" s="209" t="s">
        <v>6044</v>
      </c>
      <c r="M4587" s="306" t="s">
        <v>20</v>
      </c>
      <c r="N4587" s="288">
        <v>4651</v>
      </c>
      <c r="O4587" s="238">
        <v>43563</v>
      </c>
      <c r="P4587" s="323" t="s">
        <v>5760</v>
      </c>
    </row>
    <row r="4588" spans="1:16" s="92" customFormat="1" x14ac:dyDescent="0.2">
      <c r="A4588" s="92" t="s">
        <v>20</v>
      </c>
      <c r="B4588" s="208">
        <v>8416</v>
      </c>
      <c r="C4588" s="92" t="s">
        <v>5983</v>
      </c>
      <c r="D4588" s="92" t="s">
        <v>5984</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
      <c r="A4589" s="92" t="s">
        <v>20</v>
      </c>
      <c r="B4589" s="208">
        <v>8417</v>
      </c>
      <c r="C4589" s="92" t="s">
        <v>5985</v>
      </c>
      <c r="D4589" s="92" t="s">
        <v>5986</v>
      </c>
      <c r="E4589" s="209">
        <v>9</v>
      </c>
      <c r="F4589" s="209" t="s">
        <v>5061</v>
      </c>
      <c r="G4589" s="197" t="s">
        <v>236</v>
      </c>
      <c r="H4589" s="238">
        <v>43403</v>
      </c>
      <c r="I4589" s="211" t="str">
        <f t="shared" si="107"/>
        <v>n/a</v>
      </c>
      <c r="J4589" s="238">
        <v>43437</v>
      </c>
      <c r="K4589" s="209">
        <v>0</v>
      </c>
      <c r="L4589" s="209" t="s">
        <v>6044</v>
      </c>
      <c r="M4589" s="306" t="s">
        <v>20</v>
      </c>
      <c r="N4589" s="288">
        <v>4653</v>
      </c>
      <c r="O4589" s="238">
        <v>43563</v>
      </c>
      <c r="P4589" s="214" t="s">
        <v>1799</v>
      </c>
    </row>
    <row r="4590" spans="1:16" s="92" customFormat="1" x14ac:dyDescent="0.2">
      <c r="A4590" s="92" t="s">
        <v>20</v>
      </c>
      <c r="B4590" s="208">
        <v>8418</v>
      </c>
      <c r="C4590" s="92" t="s">
        <v>5987</v>
      </c>
      <c r="D4590" s="92" t="s">
        <v>5988</v>
      </c>
      <c r="E4590" s="209">
        <v>8</v>
      </c>
      <c r="F4590" s="209" t="s">
        <v>5941</v>
      </c>
      <c r="G4590" s="197" t="s">
        <v>236</v>
      </c>
      <c r="H4590" s="238">
        <v>43404</v>
      </c>
      <c r="I4590" s="211" t="str">
        <f t="shared" si="107"/>
        <v>n/a</v>
      </c>
      <c r="J4590" s="238">
        <v>43434</v>
      </c>
      <c r="K4590" s="209" t="s">
        <v>6044</v>
      </c>
      <c r="L4590" s="209" t="s">
        <v>6044</v>
      </c>
      <c r="M4590" s="306" t="s">
        <v>20</v>
      </c>
      <c r="N4590" s="288">
        <v>4652</v>
      </c>
      <c r="O4590" s="238">
        <v>43563</v>
      </c>
      <c r="P4590" s="323" t="s">
        <v>5078</v>
      </c>
    </row>
    <row r="4591" spans="1:16" s="92" customFormat="1" x14ac:dyDescent="0.2">
      <c r="A4591" s="92" t="s">
        <v>20</v>
      </c>
      <c r="B4591" s="208">
        <v>8419</v>
      </c>
      <c r="C4591" s="92" t="s">
        <v>5989</v>
      </c>
      <c r="D4591" s="92" t="s">
        <v>5990</v>
      </c>
      <c r="E4591" s="209">
        <v>5</v>
      </c>
      <c r="F4591" s="209" t="s">
        <v>5075</v>
      </c>
      <c r="G4591" s="197" t="s">
        <v>29</v>
      </c>
      <c r="H4591" s="238">
        <v>43404</v>
      </c>
      <c r="I4591" s="211" t="str">
        <f t="shared" si="107"/>
        <v>n/a</v>
      </c>
      <c r="J4591" s="238">
        <v>43437</v>
      </c>
      <c r="K4591" s="209">
        <v>0</v>
      </c>
      <c r="L4591" s="209" t="s">
        <v>6044</v>
      </c>
      <c r="M4591" s="306" t="s">
        <v>20</v>
      </c>
      <c r="N4591" s="288">
        <v>4660</v>
      </c>
      <c r="O4591" s="238">
        <v>43649</v>
      </c>
      <c r="P4591" s="214" t="s">
        <v>1799</v>
      </c>
    </row>
    <row r="4592" spans="1:16" s="92" customFormat="1" x14ac:dyDescent="0.2">
      <c r="A4592" s="92" t="s">
        <v>20</v>
      </c>
      <c r="B4592" s="208">
        <v>8420</v>
      </c>
      <c r="C4592" s="92" t="s">
        <v>5858</v>
      </c>
      <c r="D4592" s="92" t="s">
        <v>5991</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
      <c r="A4593" s="92" t="s">
        <v>20</v>
      </c>
      <c r="B4593" s="208">
        <v>8421</v>
      </c>
      <c r="C4593" s="92" t="s">
        <v>5858</v>
      </c>
      <c r="D4593" s="92" t="s">
        <v>5992</v>
      </c>
      <c r="E4593" s="209">
        <v>16</v>
      </c>
      <c r="F4593" s="209" t="s">
        <v>5941</v>
      </c>
      <c r="G4593" s="197" t="s">
        <v>29</v>
      </c>
      <c r="H4593" s="238">
        <v>43404</v>
      </c>
      <c r="I4593" s="211" t="str">
        <f t="shared" si="107"/>
        <v>n/a</v>
      </c>
      <c r="J4593" s="238">
        <v>43437</v>
      </c>
      <c r="K4593" s="209">
        <v>0</v>
      </c>
      <c r="L4593" s="209" t="s">
        <v>5924</v>
      </c>
      <c r="M4593" s="306" t="s">
        <v>20</v>
      </c>
      <c r="N4593" s="332">
        <v>4676</v>
      </c>
      <c r="O4593" s="238">
        <v>43706</v>
      </c>
      <c r="P4593" s="214" t="s">
        <v>1799</v>
      </c>
    </row>
    <row r="4594" spans="1:16" s="92" customFormat="1" x14ac:dyDescent="0.2">
      <c r="A4594" s="92" t="s">
        <v>20</v>
      </c>
      <c r="B4594" s="208">
        <v>8422</v>
      </c>
      <c r="C4594" s="92" t="s">
        <v>4120</v>
      </c>
      <c r="D4594" s="92" t="s">
        <v>5993</v>
      </c>
      <c r="E4594" s="209">
        <v>15</v>
      </c>
      <c r="F4594" s="209" t="s">
        <v>5071</v>
      </c>
      <c r="G4594" s="197" t="s">
        <v>236</v>
      </c>
      <c r="H4594" s="238">
        <v>43405</v>
      </c>
      <c r="I4594" s="211" t="str">
        <f t="shared" si="107"/>
        <v>n/a</v>
      </c>
      <c r="J4594" s="238">
        <v>43437</v>
      </c>
      <c r="K4594" s="209">
        <v>0</v>
      </c>
      <c r="L4594" s="209" t="s">
        <v>5924</v>
      </c>
      <c r="M4594" s="306" t="s">
        <v>20</v>
      </c>
      <c r="N4594" s="332" t="s">
        <v>5980</v>
      </c>
      <c r="O4594" s="238"/>
      <c r="P4594" s="214"/>
    </row>
    <row r="4595" spans="1:16" s="92" customFormat="1" x14ac:dyDescent="0.2">
      <c r="A4595" s="92" t="s">
        <v>20</v>
      </c>
      <c r="B4595" s="208">
        <v>8423</v>
      </c>
      <c r="C4595" s="92" t="s">
        <v>5994</v>
      </c>
      <c r="D4595" s="92" t="s">
        <v>5995</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
      <c r="A4596" s="92" t="s">
        <v>20</v>
      </c>
      <c r="B4596" s="208">
        <v>8424</v>
      </c>
      <c r="C4596" s="92" t="s">
        <v>5996</v>
      </c>
      <c r="D4596" s="92" t="s">
        <v>5997</v>
      </c>
      <c r="E4596" s="209">
        <v>8</v>
      </c>
      <c r="F4596" s="209" t="s">
        <v>5941</v>
      </c>
      <c r="G4596" s="197" t="s">
        <v>29</v>
      </c>
      <c r="H4596" s="238">
        <v>43405</v>
      </c>
      <c r="I4596" s="211" t="str">
        <f t="shared" si="107"/>
        <v>n/a</v>
      </c>
      <c r="J4596" s="238">
        <v>43494</v>
      </c>
      <c r="K4596" s="209">
        <v>0</v>
      </c>
      <c r="L4596" s="209">
        <v>0</v>
      </c>
      <c r="M4596" s="306" t="s">
        <v>20</v>
      </c>
      <c r="N4596" s="288">
        <v>4675</v>
      </c>
      <c r="O4596" s="238">
        <v>43738</v>
      </c>
      <c r="P4596" s="214" t="s">
        <v>1799</v>
      </c>
    </row>
    <row r="4597" spans="1:16" s="92" customFormat="1" x14ac:dyDescent="0.2">
      <c r="A4597" s="92" t="s">
        <v>20</v>
      </c>
      <c r="B4597" s="208">
        <v>8425</v>
      </c>
      <c r="C4597" s="92" t="s">
        <v>5998</v>
      </c>
      <c r="D4597" s="92" t="s">
        <v>5999</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
      <c r="A4598" s="92" t="s">
        <v>20</v>
      </c>
      <c r="B4598" s="208">
        <v>8426</v>
      </c>
      <c r="C4598" s="92" t="s">
        <v>4140</v>
      </c>
      <c r="D4598" s="92" t="s">
        <v>6000</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v>4682</v>
      </c>
      <c r="O4598" s="238">
        <v>43775</v>
      </c>
      <c r="P4598" s="214" t="s">
        <v>1799</v>
      </c>
    </row>
    <row r="4599" spans="1:16" s="92" customFormat="1" x14ac:dyDescent="0.2">
      <c r="A4599" s="92" t="s">
        <v>20</v>
      </c>
      <c r="B4599" s="208">
        <v>8427</v>
      </c>
      <c r="C4599" s="92" t="s">
        <v>5005</v>
      </c>
      <c r="D4599" s="92" t="s">
        <v>6002</v>
      </c>
      <c r="E4599" s="209">
        <v>20</v>
      </c>
      <c r="F4599" s="209" t="s">
        <v>5055</v>
      </c>
      <c r="G4599" s="197" t="s">
        <v>334</v>
      </c>
      <c r="H4599" s="238">
        <v>43454</v>
      </c>
      <c r="I4599" s="211" t="str">
        <f t="shared" si="107"/>
        <v>n/a</v>
      </c>
      <c r="J4599" s="238">
        <v>43494</v>
      </c>
      <c r="K4599" s="209" t="e">
        <f>IF($J4599&gt;0,VLOOKUP($B4599,analyst,8,FALSE),"")</f>
        <v>#N/A</v>
      </c>
      <c r="L4599" s="209" t="s">
        <v>5924</v>
      </c>
      <c r="M4599" s="306" t="s">
        <v>20</v>
      </c>
      <c r="N4599" s="288"/>
      <c r="O4599" s="238"/>
      <c r="P4599" s="214"/>
    </row>
    <row r="4600" spans="1:16" s="92" customFormat="1" x14ac:dyDescent="0.2">
      <c r="A4600" s="92" t="s">
        <v>20</v>
      </c>
      <c r="B4600" s="208">
        <v>8428</v>
      </c>
      <c r="C4600" s="92" t="s">
        <v>5781</v>
      </c>
      <c r="D4600" s="92" t="s">
        <v>6003</v>
      </c>
      <c r="E4600" s="209">
        <v>8</v>
      </c>
      <c r="F4600" s="209" t="s">
        <v>5941</v>
      </c>
      <c r="G4600" s="197" t="s">
        <v>334</v>
      </c>
      <c r="H4600" s="238">
        <v>43455</v>
      </c>
      <c r="I4600" s="211" t="str">
        <f t="shared" ref="I4600:I4607" si="108">IF(AND(H4600&gt;1/1/75, J4600&gt;0),"n/a",H4600+365)</f>
        <v>n/a</v>
      </c>
      <c r="J4600" s="238">
        <v>43494</v>
      </c>
      <c r="K4600" s="209" t="s">
        <v>6044</v>
      </c>
      <c r="L4600" s="209" t="s">
        <v>6044</v>
      </c>
      <c r="M4600" s="306" t="s">
        <v>20</v>
      </c>
      <c r="N4600" s="288">
        <v>4661</v>
      </c>
      <c r="O4600" s="238">
        <v>43656</v>
      </c>
      <c r="P4600" s="286" t="s">
        <v>6059</v>
      </c>
    </row>
    <row r="4601" spans="1:16" s="92" customFormat="1" x14ac:dyDescent="0.2">
      <c r="A4601" s="92" t="s">
        <v>20</v>
      </c>
      <c r="B4601" s="208">
        <v>8429</v>
      </c>
      <c r="C4601" s="92" t="s">
        <v>6004</v>
      </c>
      <c r="D4601" s="92" t="s">
        <v>6020</v>
      </c>
      <c r="E4601" s="209">
        <v>5</v>
      </c>
      <c r="F4601" s="209" t="s">
        <v>5075</v>
      </c>
      <c r="G4601" s="197" t="s">
        <v>334</v>
      </c>
      <c r="H4601" s="238">
        <v>43455</v>
      </c>
      <c r="I4601" s="211" t="str">
        <f t="shared" si="108"/>
        <v>n/a</v>
      </c>
      <c r="J4601" s="238">
        <v>43495</v>
      </c>
      <c r="K4601" s="209">
        <f ca="1">IF($K4601&gt;0,VLOOKUP($C4601,analyst,8,FALSE),"")</f>
        <v>0</v>
      </c>
      <c r="L4601" s="209" t="s">
        <v>5924</v>
      </c>
      <c r="M4601" s="306" t="s">
        <v>20</v>
      </c>
      <c r="N4601" s="288"/>
      <c r="O4601" s="238"/>
      <c r="P4601" s="214"/>
    </row>
    <row r="4602" spans="1:16" s="92" customFormat="1" x14ac:dyDescent="0.2">
      <c r="A4602" s="92" t="s">
        <v>20</v>
      </c>
      <c r="B4602" s="208">
        <v>8430</v>
      </c>
      <c r="C4602" s="92" t="s">
        <v>6005</v>
      </c>
      <c r="D4602" s="92" t="s">
        <v>6006</v>
      </c>
      <c r="E4602" s="209">
        <v>21</v>
      </c>
      <c r="F4602" s="209" t="s">
        <v>5055</v>
      </c>
      <c r="G4602" s="197" t="s">
        <v>334</v>
      </c>
      <c r="H4602" s="238">
        <v>43462</v>
      </c>
      <c r="I4602" s="335" t="s">
        <v>2799</v>
      </c>
      <c r="J4602" s="238"/>
      <c r="K4602" s="209" t="e">
        <f>IF($M4602&gt;0,VLOOKUP($C4602,analyst,8,FALSE),"")</f>
        <v>#N/A</v>
      </c>
      <c r="L4602" s="209" t="e">
        <f>IF($M4602&gt;0,VLOOKUP($C4602,analyst,9,FALSE),"")</f>
        <v>#N/A</v>
      </c>
      <c r="M4602" s="306" t="s">
        <v>20</v>
      </c>
      <c r="N4602" s="288"/>
      <c r="O4602" s="238"/>
      <c r="P4602" s="214"/>
    </row>
    <row r="4603" spans="1:16" s="92" customFormat="1" x14ac:dyDescent="0.2">
      <c r="A4603" s="92" t="s">
        <v>20</v>
      </c>
      <c r="B4603" s="208">
        <v>8431</v>
      </c>
      <c r="C4603" s="92" t="s">
        <v>6007</v>
      </c>
      <c r="D4603" s="92" t="s">
        <v>6008</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
      <c r="A4604" s="92" t="s">
        <v>20</v>
      </c>
      <c r="B4604" s="208">
        <v>8432</v>
      </c>
      <c r="C4604" s="92" t="s">
        <v>6009</v>
      </c>
      <c r="D4604" s="92" t="s">
        <v>6010</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v>4692</v>
      </c>
      <c r="O4604" s="238">
        <v>43814</v>
      </c>
      <c r="P4604" s="214" t="s">
        <v>1799</v>
      </c>
    </row>
    <row r="4605" spans="1:16" s="92" customFormat="1" x14ac:dyDescent="0.2">
      <c r="A4605" s="92" t="s">
        <v>20</v>
      </c>
      <c r="B4605" s="208">
        <v>8433</v>
      </c>
      <c r="C4605" s="92" t="s">
        <v>6009</v>
      </c>
      <c r="D4605" s="92" t="s">
        <v>6011</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
      <c r="A4606" s="92" t="s">
        <v>20</v>
      </c>
      <c r="B4606" s="208">
        <v>8434</v>
      </c>
      <c r="C4606" s="92" t="s">
        <v>6009</v>
      </c>
      <c r="D4606" s="92" t="s">
        <v>6012</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
      <c r="A4607" s="92" t="s">
        <v>20</v>
      </c>
      <c r="B4607" s="208">
        <v>8435</v>
      </c>
      <c r="C4607" s="92" t="s">
        <v>3576</v>
      </c>
      <c r="D4607" s="92" t="s">
        <v>6015</v>
      </c>
      <c r="E4607" s="209">
        <v>8</v>
      </c>
      <c r="F4607" s="209" t="s">
        <v>5941</v>
      </c>
      <c r="G4607" s="197" t="s">
        <v>334</v>
      </c>
      <c r="H4607" s="238">
        <v>43467</v>
      </c>
      <c r="I4607" s="211" t="str">
        <f t="shared" si="108"/>
        <v>n/a</v>
      </c>
      <c r="J4607" s="238">
        <v>43494</v>
      </c>
      <c r="K4607" s="209" t="s">
        <v>6044</v>
      </c>
      <c r="L4607" s="209" t="s">
        <v>5924</v>
      </c>
      <c r="M4607" s="306" t="s">
        <v>20</v>
      </c>
      <c r="N4607" s="288">
        <v>4677</v>
      </c>
      <c r="O4607" s="238">
        <v>43746</v>
      </c>
      <c r="P4607" s="286" t="s">
        <v>6059</v>
      </c>
    </row>
    <row r="4608" spans="1:16" s="92" customFormat="1" x14ac:dyDescent="0.2">
      <c r="A4608" s="92" t="s">
        <v>20</v>
      </c>
      <c r="B4608" s="208">
        <v>8436</v>
      </c>
      <c r="C4608" s="92" t="s">
        <v>3576</v>
      </c>
      <c r="D4608" s="92" t="s">
        <v>6016</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v>4693</v>
      </c>
      <c r="O4609" s="238">
        <v>43808</v>
      </c>
      <c r="P4609" s="214" t="s">
        <v>6072</v>
      </c>
    </row>
    <row r="4610" spans="1:16" s="92" customFormat="1" x14ac:dyDescent="0.2">
      <c r="A4610" s="92" t="s">
        <v>20</v>
      </c>
      <c r="B4610" s="208">
        <v>8438</v>
      </c>
      <c r="C4610" s="92" t="s">
        <v>5965</v>
      </c>
      <c r="D4610" s="92" t="s">
        <v>6017</v>
      </c>
      <c r="E4610" s="209">
        <v>5</v>
      </c>
      <c r="F4610" s="209" t="s">
        <v>5075</v>
      </c>
      <c r="G4610" s="197" t="s">
        <v>73</v>
      </c>
      <c r="H4610" s="238">
        <v>43495</v>
      </c>
      <c r="I4610" s="211" t="str">
        <f t="shared" si="109"/>
        <v>n/a</v>
      </c>
      <c r="J4610" s="238">
        <v>43523</v>
      </c>
      <c r="K4610" s="209" t="e">
        <f>IF($J4610&gt;0,VLOOKUP($B4610,analyst,8,FALSE),"")</f>
        <v>#N/A</v>
      </c>
      <c r="L4610" s="209" t="s">
        <v>6044</v>
      </c>
      <c r="M4610" s="306" t="s">
        <v>20</v>
      </c>
      <c r="N4610" s="288">
        <v>4662</v>
      </c>
      <c r="O4610" s="238">
        <v>43661</v>
      </c>
      <c r="P4610" s="323" t="s">
        <v>5921</v>
      </c>
    </row>
    <row r="4611" spans="1:16" s="92" customFormat="1" x14ac:dyDescent="0.2">
      <c r="A4611" s="92" t="s">
        <v>20</v>
      </c>
      <c r="B4611" s="208">
        <v>8439</v>
      </c>
      <c r="C4611" s="92" t="s">
        <v>6018</v>
      </c>
      <c r="D4611" s="92" t="s">
        <v>6019</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
      <c r="A4612" s="92" t="s">
        <v>20</v>
      </c>
      <c r="B4612" s="208">
        <v>8440</v>
      </c>
      <c r="C4612" s="92" t="s">
        <v>6021</v>
      </c>
      <c r="D4612" s="92" t="s">
        <v>6022</v>
      </c>
      <c r="E4612" s="209">
        <v>11</v>
      </c>
      <c r="F4612" s="209" t="s">
        <v>5075</v>
      </c>
      <c r="G4612" s="197" t="s">
        <v>78</v>
      </c>
      <c r="H4612" s="238">
        <v>43521</v>
      </c>
      <c r="I4612" s="211" t="str">
        <f t="shared" si="109"/>
        <v>n/a</v>
      </c>
      <c r="J4612" s="238">
        <v>43556</v>
      </c>
      <c r="K4612" s="209">
        <v>0</v>
      </c>
      <c r="L4612" s="209" t="s">
        <v>6044</v>
      </c>
      <c r="M4612" s="306" t="s">
        <v>20</v>
      </c>
      <c r="N4612" s="288">
        <v>4666</v>
      </c>
      <c r="O4612" s="238">
        <v>43711</v>
      </c>
      <c r="P4612" s="323" t="s">
        <v>5921</v>
      </c>
    </row>
    <row r="4613" spans="1:16" s="92" customFormat="1" x14ac:dyDescent="0.2">
      <c r="A4613" s="92" t="s">
        <v>20</v>
      </c>
      <c r="B4613" s="208">
        <v>8441</v>
      </c>
      <c r="C4613" s="92" t="s">
        <v>6023</v>
      </c>
      <c r="D4613" s="92" t="s">
        <v>6024</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
      <c r="A4614" s="92" t="s">
        <v>20</v>
      </c>
      <c r="B4614" s="208">
        <v>8442</v>
      </c>
      <c r="C4614" s="92" t="s">
        <v>3608</v>
      </c>
      <c r="D4614" s="92" t="s">
        <v>6025</v>
      </c>
      <c r="E4614" s="209">
        <v>8</v>
      </c>
      <c r="F4614" s="209" t="s">
        <v>5941</v>
      </c>
      <c r="G4614" s="197" t="s">
        <v>78</v>
      </c>
      <c r="H4614" s="238">
        <v>43523</v>
      </c>
      <c r="I4614" s="211" t="str">
        <f t="shared" si="109"/>
        <v>n/a</v>
      </c>
      <c r="J4614" s="238">
        <v>43553</v>
      </c>
      <c r="K4614" s="209" t="s">
        <v>6044</v>
      </c>
      <c r="L4614" s="209" t="s">
        <v>6044</v>
      </c>
      <c r="M4614" s="306" t="s">
        <v>20</v>
      </c>
      <c r="N4614" s="288">
        <v>4674</v>
      </c>
      <c r="O4614" s="238">
        <v>43711</v>
      </c>
      <c r="P4614" s="323" t="s">
        <v>6073</v>
      </c>
    </row>
    <row r="4615" spans="1:16" s="92" customFormat="1" x14ac:dyDescent="0.2">
      <c r="A4615" s="92" t="s">
        <v>20</v>
      </c>
      <c r="B4615" s="208">
        <v>8443</v>
      </c>
      <c r="C4615" s="92" t="s">
        <v>4660</v>
      </c>
      <c r="D4615" s="92" t="s">
        <v>6026</v>
      </c>
      <c r="E4615" s="209">
        <v>21</v>
      </c>
      <c r="F4615" s="209" t="s">
        <v>5055</v>
      </c>
      <c r="G4615" s="197" t="s">
        <v>78</v>
      </c>
      <c r="H4615" s="238">
        <v>43523</v>
      </c>
      <c r="I4615" s="211" t="str">
        <f t="shared" si="109"/>
        <v>n/a</v>
      </c>
      <c r="J4615" s="238">
        <v>43553</v>
      </c>
      <c r="K4615" s="209">
        <v>0</v>
      </c>
      <c r="L4615" s="209" t="s">
        <v>6044</v>
      </c>
      <c r="M4615" s="306" t="s">
        <v>20</v>
      </c>
      <c r="N4615" s="288">
        <v>4665</v>
      </c>
      <c r="O4615" s="238">
        <v>43711</v>
      </c>
      <c r="P4615" s="214" t="s">
        <v>6072</v>
      </c>
    </row>
    <row r="4616" spans="1:16" s="92" customFormat="1" x14ac:dyDescent="0.2">
      <c r="A4616" s="92" t="s">
        <v>20</v>
      </c>
      <c r="B4616" s="324">
        <v>8444</v>
      </c>
      <c r="C4616" s="226" t="s">
        <v>4091</v>
      </c>
      <c r="D4616" s="171" t="s">
        <v>6027</v>
      </c>
      <c r="E4616" s="320">
        <v>20</v>
      </c>
      <c r="F4616" s="209" t="s">
        <v>5055</v>
      </c>
      <c r="G4616" s="209" t="s">
        <v>78</v>
      </c>
      <c r="H4616" s="322">
        <v>43523</v>
      </c>
      <c r="I4616" s="211" t="str">
        <f t="shared" si="109"/>
        <v>n/a</v>
      </c>
      <c r="J4616" s="322">
        <v>43553</v>
      </c>
      <c r="K4616" s="209">
        <v>0</v>
      </c>
      <c r="L4616" s="209" t="s">
        <v>6044</v>
      </c>
      <c r="M4616" s="306" t="s">
        <v>20</v>
      </c>
      <c r="N4616" s="332">
        <v>4667</v>
      </c>
      <c r="O4616" s="322">
        <v>43711</v>
      </c>
      <c r="P4616" s="323" t="s">
        <v>6072</v>
      </c>
    </row>
    <row r="4617" spans="1:16" s="92" customFormat="1" x14ac:dyDescent="0.2">
      <c r="A4617" s="92" t="s">
        <v>20</v>
      </c>
      <c r="B4617" s="208">
        <v>8445</v>
      </c>
      <c r="C4617" s="92" t="s">
        <v>5332</v>
      </c>
      <c r="D4617" s="92" t="s">
        <v>6028</v>
      </c>
      <c r="E4617" s="209">
        <v>15</v>
      </c>
      <c r="F4617" s="209" t="s">
        <v>5071</v>
      </c>
      <c r="G4617" s="197" t="s">
        <v>78</v>
      </c>
      <c r="H4617" s="238">
        <v>43524</v>
      </c>
      <c r="I4617" s="211" t="str">
        <f t="shared" si="109"/>
        <v>n/a</v>
      </c>
      <c r="J4617" s="238">
        <v>43556</v>
      </c>
      <c r="K4617" s="209">
        <v>0</v>
      </c>
      <c r="L4617" s="209" t="s">
        <v>6044</v>
      </c>
      <c r="M4617" s="306" t="s">
        <v>20</v>
      </c>
      <c r="N4617" s="288">
        <v>4672</v>
      </c>
      <c r="O4617" s="238">
        <v>43711</v>
      </c>
      <c r="P4617" s="214" t="s">
        <v>6074</v>
      </c>
    </row>
    <row r="4618" spans="1:16" s="92" customFormat="1" x14ac:dyDescent="0.2">
      <c r="A4618" s="92" t="s">
        <v>20</v>
      </c>
      <c r="B4618" s="208">
        <v>8446</v>
      </c>
      <c r="C4618" s="171" t="s">
        <v>2346</v>
      </c>
      <c r="D4618" s="171" t="s">
        <v>6029</v>
      </c>
      <c r="E4618" s="209">
        <v>15</v>
      </c>
      <c r="F4618" s="209" t="s">
        <v>5071</v>
      </c>
      <c r="G4618" s="209" t="s">
        <v>78</v>
      </c>
      <c r="H4618" s="210">
        <v>43525</v>
      </c>
      <c r="I4618" s="211" t="str">
        <f t="shared" si="109"/>
        <v>n/a</v>
      </c>
      <c r="J4618" s="238">
        <v>43556</v>
      </c>
      <c r="K4618" s="209">
        <v>0</v>
      </c>
      <c r="L4618" s="209" t="s">
        <v>6044</v>
      </c>
      <c r="M4618" s="306" t="s">
        <v>20</v>
      </c>
      <c r="N4618" s="288">
        <v>4683</v>
      </c>
      <c r="O4618" s="210">
        <v>43784</v>
      </c>
      <c r="P4618" s="214" t="s">
        <v>6074</v>
      </c>
    </row>
    <row r="4619" spans="1:16" s="92" customFormat="1" x14ac:dyDescent="0.2">
      <c r="A4619" s="92" t="s">
        <v>20</v>
      </c>
      <c r="B4619" s="208">
        <v>8447</v>
      </c>
      <c r="C4619" s="92" t="s">
        <v>6030</v>
      </c>
      <c r="D4619" s="92" t="s">
        <v>6031</v>
      </c>
      <c r="E4619" s="209">
        <v>15</v>
      </c>
      <c r="F4619" s="209" t="s">
        <v>5071</v>
      </c>
      <c r="G4619" s="197" t="s">
        <v>78</v>
      </c>
      <c r="H4619" s="238">
        <v>43525</v>
      </c>
      <c r="I4619" s="211" t="str">
        <f t="shared" si="109"/>
        <v>n/a</v>
      </c>
      <c r="J4619" s="238">
        <v>43556</v>
      </c>
      <c r="K4619" s="209">
        <v>0</v>
      </c>
      <c r="L4619" s="209" t="s">
        <v>6044</v>
      </c>
      <c r="M4619" s="306" t="s">
        <v>20</v>
      </c>
      <c r="N4619" s="288">
        <v>4673</v>
      </c>
      <c r="O4619" s="238">
        <v>43711</v>
      </c>
      <c r="P4619" s="323" t="s">
        <v>6075</v>
      </c>
    </row>
    <row r="4620" spans="1:16" s="92" customFormat="1" x14ac:dyDescent="0.2">
      <c r="A4620" s="92" t="s">
        <v>20</v>
      </c>
      <c r="B4620" s="208">
        <v>8448</v>
      </c>
      <c r="C4620" s="92" t="s">
        <v>6032</v>
      </c>
      <c r="D4620" s="92" t="s">
        <v>6033</v>
      </c>
      <c r="E4620" s="209">
        <v>8</v>
      </c>
      <c r="F4620" s="209" t="s">
        <v>5941</v>
      </c>
      <c r="G4620" s="197" t="s">
        <v>78</v>
      </c>
      <c r="H4620" s="238">
        <v>43525</v>
      </c>
      <c r="I4620" s="211" t="str">
        <f t="shared" si="109"/>
        <v>n/a</v>
      </c>
      <c r="J4620" s="238">
        <v>43556</v>
      </c>
      <c r="K4620" s="209" t="s">
        <v>6044</v>
      </c>
      <c r="L4620" s="209" t="s">
        <v>6044</v>
      </c>
      <c r="M4620" s="306" t="s">
        <v>20</v>
      </c>
      <c r="N4620" s="288">
        <v>4663</v>
      </c>
      <c r="O4620" s="248">
        <v>43711</v>
      </c>
      <c r="P4620" s="311" t="s">
        <v>6076</v>
      </c>
    </row>
    <row r="4621" spans="1:16" s="92" customFormat="1" x14ac:dyDescent="0.2">
      <c r="A4621" s="92" t="s">
        <v>20</v>
      </c>
      <c r="B4621" s="208">
        <v>8449</v>
      </c>
      <c r="C4621" s="92" t="s">
        <v>5005</v>
      </c>
      <c r="D4621" s="92" t="s">
        <v>6034</v>
      </c>
      <c r="E4621" s="209">
        <v>20</v>
      </c>
      <c r="F4621" s="209" t="s">
        <v>5055</v>
      </c>
      <c r="G4621" s="197" t="s">
        <v>78</v>
      </c>
      <c r="H4621" s="238">
        <v>43525</v>
      </c>
      <c r="I4621" s="211" t="str">
        <f t="shared" ref="I4621:I4640" si="110">IF(AND(H4621&gt;1/1/75, J4621&gt;0),"n/a",H4621+365)</f>
        <v>n/a</v>
      </c>
      <c r="J4621" s="238">
        <v>43556</v>
      </c>
      <c r="K4621" s="209"/>
      <c r="L4621" s="209" t="s">
        <v>6044</v>
      </c>
      <c r="M4621" s="306" t="s">
        <v>20</v>
      </c>
      <c r="N4621" s="288">
        <v>4668</v>
      </c>
      <c r="O4621" s="238">
        <v>43711</v>
      </c>
      <c r="P4621" s="323" t="s">
        <v>6072</v>
      </c>
    </row>
    <row r="4622" spans="1:16" s="92" customFormat="1" x14ac:dyDescent="0.2">
      <c r="A4622" s="92" t="s">
        <v>20</v>
      </c>
      <c r="B4622" s="208">
        <v>8450</v>
      </c>
      <c r="C4622" s="92" t="s">
        <v>4493</v>
      </c>
      <c r="D4622" s="92" t="s">
        <v>6035</v>
      </c>
      <c r="E4622" s="209">
        <v>21</v>
      </c>
      <c r="F4622" s="209" t="s">
        <v>5055</v>
      </c>
      <c r="G4622" s="197" t="s">
        <v>78</v>
      </c>
      <c r="H4622" s="238">
        <v>43525</v>
      </c>
      <c r="I4622" s="211" t="str">
        <f>IF(AND(H4622&gt;1/1/75, J4622&gt;0),"n/a",H4622+365)</f>
        <v>n/a</v>
      </c>
      <c r="J4622" s="238">
        <v>43556</v>
      </c>
      <c r="K4622" s="209">
        <v>0</v>
      </c>
      <c r="L4622" s="209" t="s">
        <v>6044</v>
      </c>
      <c r="M4622" s="306" t="s">
        <v>20</v>
      </c>
      <c r="N4622" s="288">
        <v>4664</v>
      </c>
      <c r="O4622" s="238">
        <v>43711</v>
      </c>
      <c r="P4622" s="214" t="s">
        <v>6077</v>
      </c>
    </row>
    <row r="4623" spans="1:16" s="92" customFormat="1" x14ac:dyDescent="0.2">
      <c r="A4623" s="92" t="s">
        <v>20</v>
      </c>
      <c r="B4623" s="208">
        <v>8451</v>
      </c>
      <c r="C4623" s="92" t="s">
        <v>3880</v>
      </c>
      <c r="D4623" s="92" t="s">
        <v>6036</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
      <c r="A4624" s="92" t="s">
        <v>20</v>
      </c>
      <c r="B4624" s="208">
        <v>8452</v>
      </c>
      <c r="C4624" s="92" t="s">
        <v>3880</v>
      </c>
      <c r="D4624" s="92" t="s">
        <v>6036</v>
      </c>
      <c r="E4624" s="209">
        <v>16</v>
      </c>
      <c r="F4624" s="209" t="s">
        <v>5061</v>
      </c>
      <c r="G4624" s="197" t="s">
        <v>78</v>
      </c>
      <c r="H4624" s="238">
        <v>43525</v>
      </c>
      <c r="I4624" s="211" t="str">
        <f>IF(AND(H4624&gt;1/1/75, J4624&gt;0),"n/a",H4624+365)</f>
        <v>n/a</v>
      </c>
      <c r="J4624" s="238">
        <v>43739</v>
      </c>
      <c r="K4624" s="209" t="s">
        <v>25</v>
      </c>
      <c r="L4624" s="209" t="s">
        <v>25</v>
      </c>
      <c r="M4624" s="306" t="s">
        <v>20</v>
      </c>
      <c r="N4624" s="307"/>
      <c r="O4624" s="238"/>
      <c r="P4624" s="214"/>
    </row>
    <row r="4625" spans="1:16" s="92" customFormat="1" x14ac:dyDescent="0.2">
      <c r="A4625" s="92" t="s">
        <v>20</v>
      </c>
      <c r="B4625" s="208">
        <v>8453</v>
      </c>
      <c r="C4625" s="92" t="s">
        <v>5659</v>
      </c>
      <c r="D4625" s="92" t="s">
        <v>6037</v>
      </c>
      <c r="E4625" s="209">
        <v>20</v>
      </c>
      <c r="F4625" s="209" t="s">
        <v>5055</v>
      </c>
      <c r="G4625" s="197" t="s">
        <v>78</v>
      </c>
      <c r="H4625" s="238">
        <v>43525</v>
      </c>
      <c r="I4625" s="211" t="str">
        <f>IF(AND(H4625&gt;1/1/75, J4625&gt;0),"n/a",H4625+365)</f>
        <v>n/a</v>
      </c>
      <c r="J4625" s="238">
        <v>43556</v>
      </c>
      <c r="K4625" s="209">
        <v>0</v>
      </c>
      <c r="L4625" s="209" t="s">
        <v>5924</v>
      </c>
      <c r="M4625" s="306" t="s">
        <v>20</v>
      </c>
      <c r="N4625" s="288" t="s">
        <v>1870</v>
      </c>
      <c r="O4625" s="238">
        <v>43808</v>
      </c>
      <c r="P4625" s="214"/>
    </row>
    <row r="4626" spans="1:16" s="92" customFormat="1" x14ac:dyDescent="0.2">
      <c r="A4626" s="92" t="s">
        <v>20</v>
      </c>
      <c r="B4626" s="208">
        <v>8454</v>
      </c>
      <c r="C4626" s="92" t="s">
        <v>6038</v>
      </c>
      <c r="D4626" s="92" t="s">
        <v>6039</v>
      </c>
      <c r="E4626" s="209">
        <v>19</v>
      </c>
      <c r="F4626" s="209" t="s">
        <v>5071</v>
      </c>
      <c r="G4626" s="197" t="s">
        <v>78</v>
      </c>
      <c r="H4626" s="238">
        <v>43525</v>
      </c>
      <c r="I4626" s="211" t="str">
        <f t="shared" si="110"/>
        <v>n/a</v>
      </c>
      <c r="J4626" s="238">
        <v>43556</v>
      </c>
      <c r="K4626" s="209">
        <v>0</v>
      </c>
      <c r="L4626" s="209" t="s">
        <v>5924</v>
      </c>
      <c r="M4626" s="306" t="s">
        <v>20</v>
      </c>
      <c r="N4626" s="307"/>
      <c r="O4626" s="238"/>
      <c r="P4626" s="214"/>
    </row>
    <row r="4627" spans="1:16" s="92" customFormat="1" x14ac:dyDescent="0.2">
      <c r="A4627" s="92" t="s">
        <v>20</v>
      </c>
      <c r="B4627" s="208">
        <v>8455</v>
      </c>
      <c r="C4627" s="92" t="s">
        <v>5699</v>
      </c>
      <c r="D4627" s="92" t="s">
        <v>6040</v>
      </c>
      <c r="E4627" s="209">
        <v>5</v>
      </c>
      <c r="F4627" s="209" t="s">
        <v>5075</v>
      </c>
      <c r="G4627" s="197" t="s">
        <v>78</v>
      </c>
      <c r="H4627" s="238">
        <v>43525</v>
      </c>
      <c r="I4627" s="211" t="str">
        <f t="shared" si="110"/>
        <v>n/a</v>
      </c>
      <c r="J4627" s="238">
        <v>43556</v>
      </c>
      <c r="K4627" s="209">
        <v>0</v>
      </c>
      <c r="L4627" s="209" t="s">
        <v>6044</v>
      </c>
      <c r="M4627" s="306" t="s">
        <v>20</v>
      </c>
      <c r="N4627" s="288">
        <v>4671</v>
      </c>
      <c r="O4627" s="238">
        <v>43711</v>
      </c>
      <c r="P4627" s="214" t="s">
        <v>6078</v>
      </c>
    </row>
    <row r="4628" spans="1:16" s="92" customFormat="1" x14ac:dyDescent="0.2">
      <c r="A4628" s="92" t="s">
        <v>20</v>
      </c>
      <c r="B4628" s="208">
        <v>8456</v>
      </c>
      <c r="C4628" s="92" t="s">
        <v>5277</v>
      </c>
      <c r="D4628" s="92" t="s">
        <v>6040</v>
      </c>
      <c r="E4628" s="209">
        <v>15</v>
      </c>
      <c r="F4628" s="209" t="s">
        <v>5071</v>
      </c>
      <c r="G4628" s="197" t="s">
        <v>78</v>
      </c>
      <c r="H4628" s="238">
        <v>43525</v>
      </c>
      <c r="I4628" s="211" t="str">
        <f t="shared" si="110"/>
        <v>n/a</v>
      </c>
      <c r="J4628" s="238">
        <v>43556</v>
      </c>
      <c r="K4628" s="209">
        <v>0</v>
      </c>
      <c r="L4628" s="209" t="s">
        <v>5924</v>
      </c>
      <c r="M4628" s="306" t="s">
        <v>20</v>
      </c>
      <c r="N4628" s="288" t="s">
        <v>1870</v>
      </c>
      <c r="O4628" s="238">
        <v>43784</v>
      </c>
      <c r="P4628" s="214"/>
    </row>
    <row r="4629" spans="1:16" s="92" customFormat="1" x14ac:dyDescent="0.2">
      <c r="A4629" s="92" t="s">
        <v>20</v>
      </c>
      <c r="B4629" s="208">
        <v>8457</v>
      </c>
      <c r="C4629" s="92" t="s">
        <v>6042</v>
      </c>
      <c r="D4629" s="92" t="s">
        <v>6043</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307"/>
      <c r="O4629" s="238"/>
      <c r="P4629" s="214"/>
    </row>
    <row r="4630" spans="1:16" s="92" customFormat="1" x14ac:dyDescent="0.2">
      <c r="A4630" s="92" t="s">
        <v>20</v>
      </c>
      <c r="B4630" s="208">
        <v>8458</v>
      </c>
      <c r="C4630" s="92" t="s">
        <v>5611</v>
      </c>
      <c r="D4630" s="92" t="s">
        <v>6045</v>
      </c>
      <c r="E4630" s="209">
        <v>21</v>
      </c>
      <c r="F4630" s="209" t="s">
        <v>5055</v>
      </c>
      <c r="G4630" s="197" t="s">
        <v>29</v>
      </c>
      <c r="H4630" s="238">
        <v>43567</v>
      </c>
      <c r="I4630" s="211" t="str">
        <f t="shared" si="110"/>
        <v>n/a</v>
      </c>
      <c r="J4630" s="238">
        <v>43614</v>
      </c>
      <c r="K4630" s="209"/>
      <c r="L4630" s="209" t="s">
        <v>6044</v>
      </c>
      <c r="M4630" s="306" t="s">
        <v>20</v>
      </c>
      <c r="N4630" s="288">
        <v>4678</v>
      </c>
      <c r="O4630" s="238">
        <v>43752</v>
      </c>
      <c r="P4630" s="214" t="s">
        <v>1799</v>
      </c>
    </row>
    <row r="4631" spans="1:16" s="92" customFormat="1" x14ac:dyDescent="0.2">
      <c r="A4631" s="92" t="s">
        <v>20</v>
      </c>
      <c r="B4631" s="208">
        <v>8459</v>
      </c>
      <c r="C4631" s="92" t="s">
        <v>1561</v>
      </c>
      <c r="D4631" s="92" t="s">
        <v>6046</v>
      </c>
      <c r="E4631" s="209">
        <v>10</v>
      </c>
      <c r="F4631" s="209" t="s">
        <v>5061</v>
      </c>
      <c r="G4631" s="197" t="s">
        <v>236</v>
      </c>
      <c r="H4631" s="238">
        <v>43585</v>
      </c>
      <c r="I4631" s="211" t="str">
        <f t="shared" si="110"/>
        <v>n/a</v>
      </c>
      <c r="J4631" s="238">
        <v>43614</v>
      </c>
      <c r="K4631" s="209"/>
      <c r="L4631" s="209" t="s">
        <v>6044</v>
      </c>
      <c r="M4631" s="306" t="s">
        <v>20</v>
      </c>
      <c r="N4631" s="288">
        <v>4679</v>
      </c>
      <c r="O4631" s="238">
        <v>43752</v>
      </c>
      <c r="P4631" s="323" t="s">
        <v>6071</v>
      </c>
    </row>
    <row r="4632" spans="1:16" s="92" customFormat="1" x14ac:dyDescent="0.2">
      <c r="A4632" s="92" t="s">
        <v>20</v>
      </c>
      <c r="B4632" s="208">
        <v>8460</v>
      </c>
      <c r="C4632" s="92" t="s">
        <v>5961</v>
      </c>
      <c r="D4632" s="92" t="s">
        <v>6047</v>
      </c>
      <c r="E4632" s="209">
        <v>20</v>
      </c>
      <c r="F4632" s="209" t="s">
        <v>5055</v>
      </c>
      <c r="G4632" s="197" t="s">
        <v>236</v>
      </c>
      <c r="H4632" s="238">
        <v>43585</v>
      </c>
      <c r="I4632" s="211" t="str">
        <f t="shared" si="110"/>
        <v>n/a</v>
      </c>
      <c r="J4632" s="238">
        <v>43614</v>
      </c>
      <c r="K4632" s="209"/>
      <c r="L4632" s="209" t="s">
        <v>6044</v>
      </c>
      <c r="M4632" s="306" t="s">
        <v>20</v>
      </c>
      <c r="N4632" s="288">
        <v>4680</v>
      </c>
      <c r="O4632" s="238">
        <v>43752</v>
      </c>
      <c r="P4632" s="323" t="s">
        <v>6072</v>
      </c>
    </row>
    <row r="4633" spans="1:16" s="92" customFormat="1" x14ac:dyDescent="0.2">
      <c r="A4633" s="92" t="s">
        <v>20</v>
      </c>
      <c r="B4633" s="208">
        <v>8461</v>
      </c>
      <c r="C4633" s="92" t="s">
        <v>6023</v>
      </c>
      <c r="D4633" s="92" t="s">
        <v>6048</v>
      </c>
      <c r="E4633" s="209">
        <v>8</v>
      </c>
      <c r="F4633" s="209" t="s">
        <v>5941</v>
      </c>
      <c r="G4633" s="197" t="s">
        <v>334</v>
      </c>
      <c r="H4633" s="238">
        <v>43640</v>
      </c>
      <c r="I4633" s="211" t="str">
        <f t="shared" si="110"/>
        <v>n/a</v>
      </c>
      <c r="J4633" s="238">
        <v>43678</v>
      </c>
      <c r="K4633" s="209" t="s">
        <v>6044</v>
      </c>
      <c r="L4633" s="209" t="s">
        <v>6044</v>
      </c>
      <c r="M4633" s="306" t="s">
        <v>20</v>
      </c>
      <c r="N4633" s="288">
        <v>4688</v>
      </c>
      <c r="O4633" s="238">
        <v>43815</v>
      </c>
      <c r="P4633" s="323" t="s">
        <v>6073</v>
      </c>
    </row>
    <row r="4634" spans="1:16" s="92" customFormat="1" x14ac:dyDescent="0.2">
      <c r="A4634" s="92" t="s">
        <v>20</v>
      </c>
      <c r="B4634" s="208">
        <v>8462</v>
      </c>
      <c r="C4634" s="92" t="s">
        <v>6049</v>
      </c>
      <c r="D4634" s="92" t="s">
        <v>5405</v>
      </c>
      <c r="E4634" s="209">
        <v>8</v>
      </c>
      <c r="F4634" s="209" t="s">
        <v>5941</v>
      </c>
      <c r="G4634" s="197" t="s">
        <v>334</v>
      </c>
      <c r="H4634" s="238">
        <v>43643</v>
      </c>
      <c r="I4634" s="211" t="str">
        <f t="shared" si="110"/>
        <v>n/a</v>
      </c>
      <c r="J4634" s="238">
        <v>43678</v>
      </c>
      <c r="K4634" s="209" t="s">
        <v>6044</v>
      </c>
      <c r="L4634" s="209" t="s">
        <v>6044</v>
      </c>
      <c r="M4634" s="306" t="s">
        <v>20</v>
      </c>
      <c r="N4634" s="288">
        <v>4689</v>
      </c>
      <c r="O4634" s="238">
        <v>43815</v>
      </c>
      <c r="P4634" s="297" t="s">
        <v>5821</v>
      </c>
    </row>
    <row r="4635" spans="1:16" s="92" customFormat="1" x14ac:dyDescent="0.2">
      <c r="A4635" s="92" t="s">
        <v>20</v>
      </c>
      <c r="B4635" s="208">
        <v>8463</v>
      </c>
      <c r="C4635" s="92" t="s">
        <v>3762</v>
      </c>
      <c r="D4635" s="92" t="s">
        <v>6050</v>
      </c>
      <c r="E4635" s="209">
        <v>15</v>
      </c>
      <c r="F4635" s="209" t="s">
        <v>5071</v>
      </c>
      <c r="G4635" s="197" t="s">
        <v>334</v>
      </c>
      <c r="H4635" s="238">
        <v>43643</v>
      </c>
      <c r="I4635" s="211" t="str">
        <f t="shared" si="110"/>
        <v>n/a</v>
      </c>
      <c r="J4635" s="238">
        <v>43678</v>
      </c>
      <c r="K4635" s="209">
        <v>0</v>
      </c>
      <c r="L4635" s="209" t="s">
        <v>6044</v>
      </c>
      <c r="M4635" s="306" t="s">
        <v>20</v>
      </c>
      <c r="N4635" s="288">
        <v>4686</v>
      </c>
      <c r="O4635" s="238">
        <v>43815</v>
      </c>
      <c r="P4635" s="214" t="s">
        <v>6074</v>
      </c>
    </row>
    <row r="4636" spans="1:16" s="92" customFormat="1" x14ac:dyDescent="0.2">
      <c r="A4636" s="92" t="s">
        <v>20</v>
      </c>
      <c r="B4636" s="208">
        <v>8464</v>
      </c>
      <c r="C4636" s="92" t="s">
        <v>6051</v>
      </c>
      <c r="D4636" s="92" t="s">
        <v>6052</v>
      </c>
      <c r="E4636" s="209">
        <v>6</v>
      </c>
      <c r="F4636" s="209" t="s">
        <v>5061</v>
      </c>
      <c r="G4636" s="197" t="s">
        <v>334</v>
      </c>
      <c r="H4636" s="238">
        <v>43644</v>
      </c>
      <c r="I4636" s="211" t="str">
        <f t="shared" si="110"/>
        <v>n/a</v>
      </c>
      <c r="J4636" s="238">
        <v>43678</v>
      </c>
      <c r="K4636" s="209">
        <v>0</v>
      </c>
      <c r="L4636" s="209" t="s">
        <v>6044</v>
      </c>
      <c r="M4636" s="306" t="s">
        <v>20</v>
      </c>
      <c r="N4636" s="288">
        <v>4687</v>
      </c>
      <c r="O4636" s="238">
        <v>43815</v>
      </c>
      <c r="P4636" s="311" t="s">
        <v>6076</v>
      </c>
    </row>
    <row r="4637" spans="1:16" s="92" customFormat="1" x14ac:dyDescent="0.2">
      <c r="A4637" s="92" t="s">
        <v>20</v>
      </c>
      <c r="B4637" s="208">
        <v>8465</v>
      </c>
      <c r="C4637" s="92" t="s">
        <v>6053</v>
      </c>
      <c r="D4637" s="92" t="s">
        <v>6054</v>
      </c>
      <c r="E4637" s="209">
        <v>8</v>
      </c>
      <c r="F4637" s="209" t="s">
        <v>5941</v>
      </c>
      <c r="G4637" s="197" t="s">
        <v>334</v>
      </c>
      <c r="H4637" s="238">
        <v>43644</v>
      </c>
      <c r="I4637" s="211" t="str">
        <f t="shared" si="110"/>
        <v>n/a</v>
      </c>
      <c r="J4637" s="238">
        <v>43678</v>
      </c>
      <c r="K4637" s="209" t="s">
        <v>6044</v>
      </c>
      <c r="L4637" s="209" t="s">
        <v>6044</v>
      </c>
      <c r="M4637" s="306" t="s">
        <v>20</v>
      </c>
      <c r="N4637" s="288">
        <v>4690</v>
      </c>
      <c r="O4637" s="238">
        <v>43815</v>
      </c>
      <c r="P4637" s="337" t="s">
        <v>6091</v>
      </c>
    </row>
    <row r="4638" spans="1:16" s="92" customFormat="1" x14ac:dyDescent="0.2">
      <c r="A4638" s="92" t="s">
        <v>20</v>
      </c>
      <c r="B4638" s="208">
        <v>8466</v>
      </c>
      <c r="C4638" s="92" t="s">
        <v>5769</v>
      </c>
      <c r="D4638" s="92" t="s">
        <v>6055</v>
      </c>
      <c r="E4638" s="209">
        <v>20</v>
      </c>
      <c r="F4638" s="209" t="s">
        <v>5055</v>
      </c>
      <c r="G4638" s="197" t="s">
        <v>334</v>
      </c>
      <c r="H4638" s="238">
        <v>43647</v>
      </c>
      <c r="I4638" s="211" t="str">
        <f t="shared" si="110"/>
        <v>n/a</v>
      </c>
      <c r="J4638" s="238">
        <v>43676</v>
      </c>
      <c r="K4638" s="209">
        <v>0</v>
      </c>
      <c r="L4638" s="209" t="s">
        <v>6044</v>
      </c>
      <c r="M4638" s="306" t="s">
        <v>20</v>
      </c>
      <c r="N4638" s="288">
        <v>4684</v>
      </c>
      <c r="O4638" s="238">
        <v>43815</v>
      </c>
      <c r="P4638" s="323" t="s">
        <v>6092</v>
      </c>
    </row>
    <row r="4639" spans="1:16" s="92" customFormat="1" x14ac:dyDescent="0.2">
      <c r="A4639" s="92" t="s">
        <v>20</v>
      </c>
      <c r="B4639" s="208">
        <v>8467</v>
      </c>
      <c r="C4639" s="92" t="s">
        <v>5100</v>
      </c>
      <c r="D4639" s="92" t="s">
        <v>5405</v>
      </c>
      <c r="E4639" s="209">
        <v>8</v>
      </c>
      <c r="F4639" s="209" t="s">
        <v>5941</v>
      </c>
      <c r="G4639" s="197" t="s">
        <v>334</v>
      </c>
      <c r="H4639" s="238">
        <v>43644</v>
      </c>
      <c r="I4639" s="211" t="str">
        <f t="shared" si="110"/>
        <v>n/a</v>
      </c>
      <c r="J4639" s="238">
        <v>43677</v>
      </c>
      <c r="K4639" s="209" t="s">
        <v>6044</v>
      </c>
      <c r="L4639" s="209" t="s">
        <v>6044</v>
      </c>
      <c r="M4639" s="306" t="s">
        <v>20</v>
      </c>
      <c r="N4639" s="288">
        <v>4691</v>
      </c>
      <c r="O4639" s="238">
        <v>43815</v>
      </c>
      <c r="P4639" s="286" t="s">
        <v>6059</v>
      </c>
    </row>
    <row r="4640" spans="1:16" s="92" customFormat="1" x14ac:dyDescent="0.2">
      <c r="A4640" s="92" t="s">
        <v>20</v>
      </c>
      <c r="B4640" s="208">
        <v>8468</v>
      </c>
      <c r="C4640" s="92" t="s">
        <v>5100</v>
      </c>
      <c r="D4640" s="92" t="s">
        <v>6056</v>
      </c>
      <c r="E4640" s="209">
        <v>8</v>
      </c>
      <c r="F4640" s="209" t="s">
        <v>5941</v>
      </c>
      <c r="G4640" s="197" t="s">
        <v>78</v>
      </c>
      <c r="H4640" s="238">
        <v>43644</v>
      </c>
      <c r="I4640" s="211" t="str">
        <f t="shared" si="110"/>
        <v>n/a</v>
      </c>
      <c r="J4640" s="238">
        <v>43739</v>
      </c>
      <c r="K4640" s="209">
        <v>0</v>
      </c>
      <c r="L4640" s="209">
        <v>0</v>
      </c>
      <c r="M4640" s="306" t="s">
        <v>20</v>
      </c>
      <c r="N4640" s="307"/>
      <c r="O4640" s="238"/>
      <c r="P4640" s="214"/>
    </row>
    <row r="4641" spans="1:16" s="92" customFormat="1" x14ac:dyDescent="0.2">
      <c r="A4641" s="92" t="s">
        <v>20</v>
      </c>
      <c r="B4641" s="208">
        <v>8469</v>
      </c>
      <c r="C4641" s="92" t="s">
        <v>6057</v>
      </c>
      <c r="D4641" s="92" t="s">
        <v>6054</v>
      </c>
      <c r="E4641" s="209">
        <v>20</v>
      </c>
      <c r="F4641" s="209" t="s">
        <v>5055</v>
      </c>
      <c r="G4641" s="197" t="s">
        <v>334</v>
      </c>
      <c r="H4641" s="238">
        <v>43655</v>
      </c>
      <c r="I4641" s="211" t="s">
        <v>2534</v>
      </c>
      <c r="J4641" s="238">
        <v>43678</v>
      </c>
      <c r="K4641" s="209">
        <v>0</v>
      </c>
      <c r="L4641" s="209" t="s">
        <v>6044</v>
      </c>
      <c r="M4641" s="306" t="s">
        <v>20</v>
      </c>
      <c r="N4641" s="288">
        <v>4685</v>
      </c>
      <c r="O4641" s="238">
        <v>43815</v>
      </c>
      <c r="P4641" s="323" t="s">
        <v>6072</v>
      </c>
    </row>
    <row r="4642" spans="1:16" s="92" customFormat="1" x14ac:dyDescent="0.2">
      <c r="A4642" s="92" t="s">
        <v>20</v>
      </c>
      <c r="B4642" s="208">
        <v>8470</v>
      </c>
      <c r="C4642" s="92" t="s">
        <v>6018</v>
      </c>
      <c r="D4642" s="92" t="s">
        <v>6058</v>
      </c>
      <c r="E4642" s="209">
        <v>21</v>
      </c>
      <c r="F4642" s="209" t="s">
        <v>5055</v>
      </c>
      <c r="G4642" s="197" t="s">
        <v>73</v>
      </c>
      <c r="H4642" s="238">
        <v>43665</v>
      </c>
      <c r="I4642" s="211"/>
      <c r="J4642" s="238">
        <v>43707</v>
      </c>
      <c r="K4642" s="209"/>
      <c r="L4642" s="209" t="s">
        <v>6044</v>
      </c>
      <c r="M4642" s="306" t="s">
        <v>20</v>
      </c>
      <c r="N4642" s="307"/>
      <c r="O4642" s="238"/>
      <c r="P4642" s="214"/>
    </row>
    <row r="4643" spans="1:16" s="92" customFormat="1" x14ac:dyDescent="0.2">
      <c r="A4643" s="92" t="s">
        <v>20</v>
      </c>
      <c r="B4643" s="208">
        <v>8471</v>
      </c>
      <c r="C4643" s="92" t="s">
        <v>6060</v>
      </c>
      <c r="D4643" s="92" t="s">
        <v>6061</v>
      </c>
      <c r="E4643" s="209">
        <v>3</v>
      </c>
      <c r="F4643" s="209" t="s">
        <v>5075</v>
      </c>
      <c r="G4643" s="197" t="s">
        <v>78</v>
      </c>
      <c r="H4643" s="238">
        <v>43706</v>
      </c>
      <c r="I4643" s="211">
        <f t="shared" ref="I4643" si="111">IF(AND(H4643&gt;1/1/75, J4643&gt;0),"n/a",H4643+365)</f>
        <v>44071</v>
      </c>
      <c r="J4643" s="238"/>
      <c r="K4643" s="209"/>
      <c r="L4643" s="209"/>
      <c r="M4643" s="306" t="s">
        <v>20</v>
      </c>
      <c r="N4643" s="307"/>
      <c r="O4643" s="238"/>
      <c r="P4643" s="214"/>
    </row>
    <row r="4644" spans="1:16" s="92" customFormat="1" x14ac:dyDescent="0.2">
      <c r="A4644" s="92" t="s">
        <v>20</v>
      </c>
      <c r="B4644" s="208">
        <v>8472</v>
      </c>
      <c r="C4644" s="92" t="s">
        <v>2708</v>
      </c>
      <c r="D4644" s="92" t="s">
        <v>6062</v>
      </c>
      <c r="E4644" s="209">
        <v>7</v>
      </c>
      <c r="F4644" s="209" t="s">
        <v>5061</v>
      </c>
      <c r="G4644" s="197" t="s">
        <v>78</v>
      </c>
      <c r="H4644" s="238">
        <v>43707</v>
      </c>
      <c r="I4644" s="211"/>
      <c r="J4644" s="238">
        <v>43735</v>
      </c>
      <c r="K4644" s="209"/>
      <c r="L4644" s="209"/>
      <c r="M4644" s="306" t="s">
        <v>20</v>
      </c>
      <c r="N4644" s="307"/>
      <c r="O4644" s="238"/>
      <c r="P4644" s="214"/>
    </row>
    <row r="4645" spans="1:16" s="92" customFormat="1" x14ac:dyDescent="0.2">
      <c r="A4645" s="92" t="s">
        <v>20</v>
      </c>
      <c r="B4645" s="208">
        <v>8473</v>
      </c>
      <c r="C4645" s="92" t="s">
        <v>1561</v>
      </c>
      <c r="D4645" s="92" t="s">
        <v>6063</v>
      </c>
      <c r="E4645" s="209">
        <v>10</v>
      </c>
      <c r="F4645" s="209" t="s">
        <v>5061</v>
      </c>
      <c r="G4645" s="197" t="s">
        <v>78</v>
      </c>
      <c r="H4645" s="238">
        <v>43707</v>
      </c>
      <c r="I4645" s="211"/>
      <c r="J4645" s="238">
        <v>43734</v>
      </c>
      <c r="K4645" s="209"/>
      <c r="L4645" s="209"/>
      <c r="M4645" s="306" t="s">
        <v>20</v>
      </c>
      <c r="N4645" s="307"/>
      <c r="O4645" s="238"/>
      <c r="P4645" s="214"/>
    </row>
    <row r="4646" spans="1:16" s="92" customFormat="1" x14ac:dyDescent="0.2">
      <c r="A4646" s="92" t="s">
        <v>20</v>
      </c>
      <c r="B4646" s="208">
        <v>8474</v>
      </c>
      <c r="C4646" s="92" t="s">
        <v>5522</v>
      </c>
      <c r="D4646" s="92" t="s">
        <v>6040</v>
      </c>
      <c r="E4646" s="209">
        <v>16</v>
      </c>
      <c r="F4646" s="209" t="s">
        <v>5061</v>
      </c>
      <c r="G4646" s="197" t="s">
        <v>78</v>
      </c>
      <c r="H4646" s="238">
        <v>43707</v>
      </c>
      <c r="I4646" s="211"/>
      <c r="J4646" s="238">
        <v>43739</v>
      </c>
      <c r="K4646" s="209"/>
      <c r="L4646" s="209"/>
      <c r="M4646" s="306" t="s">
        <v>20</v>
      </c>
      <c r="N4646" s="307"/>
      <c r="O4646" s="238"/>
      <c r="P4646" s="214"/>
    </row>
    <row r="4647" spans="1:16" s="92" customFormat="1" x14ac:dyDescent="0.2">
      <c r="A4647" s="92" t="s">
        <v>20</v>
      </c>
      <c r="B4647" s="208">
        <v>8475</v>
      </c>
      <c r="C4647" s="92" t="s">
        <v>1349</v>
      </c>
      <c r="D4647" s="92" t="s">
        <v>6064</v>
      </c>
      <c r="E4647" s="209">
        <v>16</v>
      </c>
      <c r="F4647" s="209" t="s">
        <v>5061</v>
      </c>
      <c r="G4647" s="197" t="s">
        <v>78</v>
      </c>
      <c r="H4647" s="238">
        <v>43714</v>
      </c>
      <c r="I4647" s="211"/>
      <c r="J4647" s="238">
        <v>43739</v>
      </c>
      <c r="K4647" s="209"/>
      <c r="L4647" s="209"/>
      <c r="M4647" s="306" t="s">
        <v>20</v>
      </c>
      <c r="N4647" s="307"/>
      <c r="O4647" s="238"/>
      <c r="P4647" s="214"/>
    </row>
    <row r="4648" spans="1:16" s="92" customFormat="1" x14ac:dyDescent="0.2">
      <c r="A4648" s="92" t="s">
        <v>20</v>
      </c>
      <c r="B4648" s="208">
        <v>8476</v>
      </c>
      <c r="C4648" s="92" t="s">
        <v>1349</v>
      </c>
      <c r="D4648" s="92" t="s">
        <v>6065</v>
      </c>
      <c r="E4648" s="209">
        <v>16</v>
      </c>
      <c r="F4648" s="209" t="s">
        <v>5061</v>
      </c>
      <c r="G4648" s="197" t="s">
        <v>78</v>
      </c>
      <c r="H4648" s="238">
        <v>43714</v>
      </c>
      <c r="I4648" s="211">
        <f t="shared" ref="I4648:I4652" si="112">IF(AND(H4648&gt;1/1/75, J4648&gt;0),"n/a",H4648+365)</f>
        <v>44079</v>
      </c>
      <c r="J4648" s="238"/>
      <c r="K4648" s="209"/>
      <c r="L4648" s="209"/>
      <c r="M4648" s="306" t="s">
        <v>20</v>
      </c>
      <c r="N4648" s="307"/>
      <c r="O4648" s="238"/>
      <c r="P4648" s="214"/>
    </row>
    <row r="4649" spans="1:16" s="92" customFormat="1" x14ac:dyDescent="0.2">
      <c r="A4649" s="92" t="s">
        <v>20</v>
      </c>
      <c r="B4649" s="208">
        <v>8477</v>
      </c>
      <c r="C4649" s="92" t="s">
        <v>6066</v>
      </c>
      <c r="D4649" s="92" t="s">
        <v>6067</v>
      </c>
      <c r="E4649" s="209">
        <v>1</v>
      </c>
      <c r="F4649" s="209" t="s">
        <v>5075</v>
      </c>
      <c r="G4649" s="197" t="s">
        <v>2599</v>
      </c>
      <c r="H4649" s="238">
        <v>43739</v>
      </c>
      <c r="I4649" s="211" t="str">
        <f t="shared" si="112"/>
        <v>n/a</v>
      </c>
      <c r="J4649" s="238">
        <v>43769</v>
      </c>
      <c r="K4649" s="209"/>
      <c r="L4649" s="209"/>
      <c r="M4649" s="306" t="s">
        <v>20</v>
      </c>
      <c r="N4649" s="307"/>
      <c r="O4649" s="238"/>
      <c r="P4649" s="214"/>
    </row>
    <row r="4650" spans="1:16" s="92" customFormat="1" x14ac:dyDescent="0.2">
      <c r="A4650" s="92" t="s">
        <v>20</v>
      </c>
      <c r="B4650" s="208">
        <v>8478</v>
      </c>
      <c r="C4650" s="92" t="s">
        <v>5277</v>
      </c>
      <c r="D4650" s="92" t="s">
        <v>6068</v>
      </c>
      <c r="E4650" s="209">
        <v>15</v>
      </c>
      <c r="F4650" s="209" t="s">
        <v>5071</v>
      </c>
      <c r="G4650" s="197" t="s">
        <v>2599</v>
      </c>
      <c r="H4650" s="238">
        <v>43739</v>
      </c>
      <c r="I4650" s="211" t="str">
        <f t="shared" si="112"/>
        <v>n/a</v>
      </c>
      <c r="J4650" s="238">
        <v>43769</v>
      </c>
      <c r="K4650" s="209"/>
      <c r="L4650" s="209"/>
      <c r="M4650" s="306" t="s">
        <v>20</v>
      </c>
      <c r="N4650" s="307"/>
      <c r="O4650" s="238"/>
      <c r="P4650" s="214"/>
    </row>
    <row r="4651" spans="1:16" s="92" customFormat="1" x14ac:dyDescent="0.2">
      <c r="A4651" s="92" t="s">
        <v>20</v>
      </c>
      <c r="B4651" s="208">
        <v>8479</v>
      </c>
      <c r="C4651" s="92" t="s">
        <v>6007</v>
      </c>
      <c r="D4651" s="92" t="s">
        <v>6070</v>
      </c>
      <c r="E4651" s="209">
        <v>8</v>
      </c>
      <c r="F4651" s="209" t="s">
        <v>5941</v>
      </c>
      <c r="G4651" s="197" t="s">
        <v>236</v>
      </c>
      <c r="H4651" s="238">
        <v>43760</v>
      </c>
      <c r="I4651" s="211" t="str">
        <f t="shared" si="112"/>
        <v>n/a</v>
      </c>
      <c r="J4651" s="238">
        <v>43795</v>
      </c>
      <c r="K4651" s="209"/>
      <c r="L4651" s="209"/>
      <c r="M4651" s="306" t="s">
        <v>20</v>
      </c>
      <c r="N4651" s="307"/>
      <c r="O4651" s="238"/>
      <c r="P4651" s="214"/>
    </row>
    <row r="4652" spans="1:16" s="92" customFormat="1" x14ac:dyDescent="0.2">
      <c r="A4652" s="92" t="s">
        <v>20</v>
      </c>
      <c r="B4652" s="208">
        <v>8480</v>
      </c>
      <c r="C4652" s="92" t="s">
        <v>6079</v>
      </c>
      <c r="D4652" s="92" t="s">
        <v>6080</v>
      </c>
      <c r="E4652" s="209">
        <v>7</v>
      </c>
      <c r="F4652" s="209" t="s">
        <v>5061</v>
      </c>
      <c r="G4652" s="197" t="s">
        <v>29</v>
      </c>
      <c r="H4652" s="238">
        <v>43770</v>
      </c>
      <c r="I4652" s="211">
        <f t="shared" si="112"/>
        <v>44135</v>
      </c>
      <c r="J4652" s="238"/>
      <c r="K4652" s="209"/>
      <c r="L4652" s="209"/>
      <c r="M4652" s="306" t="s">
        <v>20</v>
      </c>
      <c r="N4652" s="307"/>
      <c r="O4652" s="238"/>
      <c r="P4652" s="214"/>
    </row>
    <row r="4653" spans="1:16" s="92" customFormat="1" x14ac:dyDescent="0.2">
      <c r="A4653" s="92" t="s">
        <v>20</v>
      </c>
      <c r="B4653" s="208">
        <v>8481</v>
      </c>
      <c r="C4653" s="92" t="s">
        <v>3762</v>
      </c>
      <c r="D4653" s="92" t="s">
        <v>6081</v>
      </c>
      <c r="E4653" s="209">
        <v>15</v>
      </c>
      <c r="F4653" s="209" t="s">
        <v>5071</v>
      </c>
      <c r="G4653" s="197" t="s">
        <v>24</v>
      </c>
      <c r="H4653" s="238">
        <v>43791</v>
      </c>
      <c r="I4653" s="211">
        <v>44156</v>
      </c>
      <c r="J4653" s="238">
        <v>43832</v>
      </c>
      <c r="K4653" s="209" t="e">
        <f t="shared" ref="K4653:K4661" si="113">IF($J4653&gt;0,VLOOKUP($B4653,analyst,8,FALSE),"")</f>
        <v>#N/A</v>
      </c>
      <c r="L4653" s="209" t="e">
        <f t="shared" ref="L4653:L4661" si="114">IF($J4653&gt;0,VLOOKUP($B4653,analyst,9,FALSE),"")</f>
        <v>#N/A</v>
      </c>
      <c r="M4653" s="306" t="s">
        <v>20</v>
      </c>
      <c r="N4653" s="307"/>
      <c r="O4653" s="238"/>
      <c r="P4653" s="214"/>
    </row>
    <row r="4654" spans="1:16" s="92" customFormat="1" x14ac:dyDescent="0.2">
      <c r="A4654" s="92" t="s">
        <v>20</v>
      </c>
      <c r="B4654" s="208">
        <v>8482</v>
      </c>
      <c r="C4654" s="92" t="s">
        <v>6082</v>
      </c>
      <c r="D4654" s="92" t="s">
        <v>6083</v>
      </c>
      <c r="E4654" s="209">
        <v>15</v>
      </c>
      <c r="F4654" s="209" t="s">
        <v>5071</v>
      </c>
      <c r="G4654" s="197" t="s">
        <v>24</v>
      </c>
      <c r="H4654" s="238">
        <v>43796</v>
      </c>
      <c r="I4654" s="211">
        <v>44161</v>
      </c>
      <c r="J4654" s="238">
        <v>43830</v>
      </c>
      <c r="K4654" s="209" t="e">
        <f t="shared" si="113"/>
        <v>#N/A</v>
      </c>
      <c r="L4654" s="209" t="e">
        <f t="shared" si="114"/>
        <v>#N/A</v>
      </c>
      <c r="M4654" s="306" t="s">
        <v>20</v>
      </c>
      <c r="N4654" s="307"/>
      <c r="O4654" s="238"/>
      <c r="P4654" s="214"/>
    </row>
    <row r="4655" spans="1:16" s="92" customFormat="1" x14ac:dyDescent="0.2">
      <c r="A4655" s="92" t="s">
        <v>20</v>
      </c>
      <c r="B4655" s="208">
        <v>8483</v>
      </c>
      <c r="C4655" s="92" t="s">
        <v>5801</v>
      </c>
      <c r="D4655" s="92" t="s">
        <v>6084</v>
      </c>
      <c r="E4655" s="209">
        <v>6</v>
      </c>
      <c r="F4655" s="209" t="s">
        <v>5061</v>
      </c>
      <c r="G4655" s="197" t="s">
        <v>24</v>
      </c>
      <c r="H4655" s="238">
        <v>43801</v>
      </c>
      <c r="I4655" s="211">
        <v>44166</v>
      </c>
      <c r="J4655" s="238">
        <v>43832</v>
      </c>
      <c r="K4655" s="209" t="e">
        <f t="shared" si="113"/>
        <v>#N/A</v>
      </c>
      <c r="L4655" s="209" t="e">
        <f t="shared" si="114"/>
        <v>#N/A</v>
      </c>
      <c r="M4655" s="306" t="s">
        <v>20</v>
      </c>
      <c r="N4655" s="307"/>
      <c r="O4655" s="238"/>
      <c r="P4655" s="214"/>
    </row>
    <row r="4656" spans="1:16" s="92" customFormat="1" x14ac:dyDescent="0.2">
      <c r="A4656" s="92" t="s">
        <v>20</v>
      </c>
      <c r="B4656" s="208">
        <v>8484</v>
      </c>
      <c r="C4656" s="92" t="s">
        <v>3420</v>
      </c>
      <c r="D4656" s="92" t="s">
        <v>6085</v>
      </c>
      <c r="E4656" s="209">
        <v>20</v>
      </c>
      <c r="F4656" s="209" t="s">
        <v>5055</v>
      </c>
      <c r="G4656" s="197" t="s">
        <v>334</v>
      </c>
      <c r="H4656" s="238">
        <v>43819</v>
      </c>
      <c r="I4656" s="211">
        <f t="shared" ref="I4656:I4658" si="115">IF(AND(H4656&gt;1/1/75, J4656&gt;0),"n/a",H4656+365)</f>
        <v>44184</v>
      </c>
      <c r="J4656" s="238"/>
      <c r="K4656" s="209" t="str">
        <f t="shared" si="113"/>
        <v/>
      </c>
      <c r="L4656" s="209" t="str">
        <f t="shared" si="114"/>
        <v/>
      </c>
      <c r="M4656" s="306" t="s">
        <v>20</v>
      </c>
      <c r="N4656" s="307"/>
      <c r="O4656" s="238"/>
      <c r="P4656" s="214"/>
    </row>
    <row r="4657" spans="1:16" s="92" customFormat="1" x14ac:dyDescent="0.2">
      <c r="A4657" s="92" t="s">
        <v>20</v>
      </c>
      <c r="B4657" s="208">
        <v>8485</v>
      </c>
      <c r="C4657" s="92" t="s">
        <v>6086</v>
      </c>
      <c r="D4657" s="92" t="s">
        <v>6087</v>
      </c>
      <c r="E4657" s="209">
        <v>21</v>
      </c>
      <c r="F4657" s="209" t="s">
        <v>5055</v>
      </c>
      <c r="G4657" s="197" t="s">
        <v>78</v>
      </c>
      <c r="H4657" s="238">
        <v>43808</v>
      </c>
      <c r="I4657" s="211">
        <f t="shared" si="115"/>
        <v>44173</v>
      </c>
      <c r="J4657" s="238"/>
      <c r="K4657" s="209" t="str">
        <f t="shared" si="113"/>
        <v/>
      </c>
      <c r="L4657" s="209" t="str">
        <f t="shared" si="114"/>
        <v/>
      </c>
      <c r="M4657" s="306" t="s">
        <v>20</v>
      </c>
      <c r="N4657" s="307"/>
      <c r="O4657" s="238"/>
      <c r="P4657" s="214"/>
    </row>
    <row r="4658" spans="1:16" s="92" customFormat="1" x14ac:dyDescent="0.2">
      <c r="A4658" s="92" t="s">
        <v>20</v>
      </c>
      <c r="B4658" s="208">
        <v>8486</v>
      </c>
      <c r="C4658" s="92" t="s">
        <v>3778</v>
      </c>
      <c r="D4658" s="92" t="s">
        <v>6088</v>
      </c>
      <c r="E4658" s="209">
        <v>4</v>
      </c>
      <c r="F4658" s="209" t="s">
        <v>5075</v>
      </c>
      <c r="G4658" s="197" t="s">
        <v>334</v>
      </c>
      <c r="H4658" s="238">
        <v>43822</v>
      </c>
      <c r="I4658" s="211">
        <f t="shared" si="115"/>
        <v>44187</v>
      </c>
      <c r="J4658" s="238"/>
      <c r="K4658" s="209" t="str">
        <f t="shared" si="113"/>
        <v/>
      </c>
      <c r="L4658" s="209" t="str">
        <f t="shared" si="114"/>
        <v/>
      </c>
      <c r="M4658" s="306" t="s">
        <v>20</v>
      </c>
      <c r="N4658" s="307"/>
      <c r="O4658" s="238"/>
      <c r="P4658" s="214"/>
    </row>
    <row r="4659" spans="1:16" s="92" customFormat="1" x14ac:dyDescent="0.2">
      <c r="A4659" s="92" t="s">
        <v>20</v>
      </c>
      <c r="B4659" s="208">
        <v>8487</v>
      </c>
      <c r="C4659" s="92" t="s">
        <v>6089</v>
      </c>
      <c r="D4659" s="92" t="s">
        <v>6090</v>
      </c>
      <c r="E4659" s="197">
        <v>20</v>
      </c>
      <c r="F4659" s="209" t="s">
        <v>5055</v>
      </c>
      <c r="G4659" s="197" t="s">
        <v>334</v>
      </c>
      <c r="H4659" s="238">
        <v>43826</v>
      </c>
      <c r="I4659" s="211">
        <v>44191</v>
      </c>
      <c r="J4659" s="238"/>
      <c r="K4659" s="209" t="str">
        <f t="shared" si="113"/>
        <v/>
      </c>
      <c r="L4659" s="209" t="str">
        <f t="shared" si="114"/>
        <v/>
      </c>
      <c r="M4659" s="306" t="s">
        <v>20</v>
      </c>
      <c r="N4659" s="307"/>
      <c r="O4659" s="238"/>
      <c r="P4659" s="214"/>
    </row>
    <row r="4660" spans="1:16" s="92" customFormat="1" x14ac:dyDescent="0.2">
      <c r="A4660" s="92" t="s">
        <v>20</v>
      </c>
      <c r="B4660" s="208">
        <v>8488</v>
      </c>
      <c r="C4660" s="92" t="s">
        <v>6082</v>
      </c>
      <c r="D4660" s="92" t="s">
        <v>3736</v>
      </c>
      <c r="E4660" s="209">
        <v>15</v>
      </c>
      <c r="F4660" s="209" t="s">
        <v>5071</v>
      </c>
      <c r="G4660" s="197" t="s">
        <v>334</v>
      </c>
      <c r="H4660" s="238">
        <v>43828</v>
      </c>
      <c r="I4660" s="211">
        <v>44193</v>
      </c>
      <c r="J4660" s="238"/>
      <c r="K4660" s="209" t="str">
        <f t="shared" si="113"/>
        <v/>
      </c>
      <c r="L4660" s="209" t="str">
        <f t="shared" si="114"/>
        <v/>
      </c>
      <c r="M4660" s="306" t="s">
        <v>20</v>
      </c>
      <c r="N4660" s="307"/>
      <c r="O4660" s="238"/>
      <c r="P4660" s="214"/>
    </row>
    <row r="4661" spans="1:16" s="92" customFormat="1" x14ac:dyDescent="0.2">
      <c r="A4661" s="92" t="s">
        <v>20</v>
      </c>
      <c r="B4661" s="208"/>
      <c r="E4661" s="209"/>
      <c r="F4661" s="209"/>
      <c r="G4661" s="197"/>
      <c r="H4661" s="238"/>
      <c r="I4661" s="211"/>
      <c r="J4661" s="238"/>
      <c r="K4661" s="209" t="str">
        <f t="shared" si="113"/>
        <v/>
      </c>
      <c r="L4661" s="209" t="str">
        <f t="shared" si="114"/>
        <v/>
      </c>
      <c r="M4661" s="306" t="s">
        <v>20</v>
      </c>
      <c r="N4661" s="307"/>
      <c r="O4661" s="238"/>
      <c r="P4661" s="214"/>
    </row>
    <row r="4662" spans="1:16" x14ac:dyDescent="0.2">
      <c r="A4662" s="326" t="s">
        <v>6069</v>
      </c>
      <c r="C4662" s="327"/>
    </row>
    <row r="4663" spans="1:16" x14ac:dyDescent="0.2">
      <c r="J4663" s="331"/>
    </row>
    <row r="7261" spans="4:4" x14ac:dyDescent="0.2">
      <c r="D7261" s="329"/>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Mannino, Piero (VDH)</cp:lastModifiedBy>
  <dcterms:created xsi:type="dcterms:W3CDTF">2018-09-06T17:27:45Z</dcterms:created>
  <dcterms:modified xsi:type="dcterms:W3CDTF">2020-01-02T20:43:34Z</dcterms:modified>
</cp:coreProperties>
</file>