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vgov-my.sharepoint.com/personal/shameka_davis_vdh_virginia_gov/Documents/Documents/RW Budget/Budget Template/"/>
    </mc:Choice>
  </mc:AlternateContent>
  <xr:revisionPtr revIDLastSave="0" documentId="8_{6D2F50D2-C7B0-433B-AE2E-614985FC6723}" xr6:coauthVersionLast="47" xr6:coauthVersionMax="47" xr10:uidLastSave="{00000000-0000-0000-0000-000000000000}"/>
  <workbookProtection workbookAlgorithmName="SHA-512" workbookHashValue="oRO9SZ6cJw0l56+1/iWGwaRh5uoPqNU+D/hAmrL6XlYeWap9LhfAYIDrP30HzOe9vepB+spw7pxhTKufg0Yo5A==" workbookSaltValue="KWbexLz55y7yaa92L3Wprw==" workbookSpinCount="100000" lockStructure="1"/>
  <bookViews>
    <workbookView xWindow="-28920" yWindow="-120" windowWidth="29040" windowHeight="15720" tabRatio="836" xr2:uid="{00000000-000D-0000-FFFF-FFFF00000000}"/>
  </bookViews>
  <sheets>
    <sheet name="Instructions" sheetId="10" r:id="rId1"/>
    <sheet name="Budget" sheetId="3" r:id="rId2"/>
    <sheet name="Allocation Table" sheetId="2" r:id="rId3"/>
    <sheet name="Executive Compen." sheetId="8" r:id="rId4"/>
    <sheet name="Program Income" sheetId="11" r:id="rId5"/>
    <sheet name="Positive Links" sheetId="13" r:id="rId6"/>
    <sheet name="Appendix A" sheetId="6" r:id="rId7"/>
    <sheet name="HRSA Service Definitions" sheetId="12" r:id="rId8"/>
    <sheet name="VDH Service Unit Def - OLD" sheetId="9" state="hidden" r:id="rId9"/>
    <sheet name="VDH Service Unit Definitions" sheetId="14" r:id="rId10"/>
  </sheets>
  <definedNames>
    <definedName name="_xlnm.Print_Area" localSheetId="1">Budget!$A$1:$J$165</definedName>
    <definedName name="Service_Categories">Budget!$A$183:$A$204</definedName>
    <definedName name="servicecategories">Budget!$A$182:$A$204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1" l="1"/>
  <c r="E2" i="13"/>
  <c r="E2" i="2"/>
  <c r="E2" i="8"/>
  <c r="D7" i="8"/>
  <c r="D8" i="8"/>
  <c r="D9" i="8"/>
  <c r="D10" i="8"/>
  <c r="D11" i="8"/>
  <c r="D12" i="8"/>
  <c r="D13" i="8"/>
  <c r="D14" i="8"/>
  <c r="D15" i="8"/>
  <c r="D16" i="8"/>
  <c r="D17" i="8"/>
  <c r="D18" i="8"/>
  <c r="D19" i="8"/>
  <c r="D20" i="8"/>
  <c r="D21" i="8"/>
  <c r="D22" i="8"/>
  <c r="D23" i="8"/>
  <c r="D24" i="8"/>
  <c r="D25" i="8"/>
  <c r="D26" i="8"/>
  <c r="D27" i="8"/>
  <c r="D6" i="8"/>
  <c r="B21" i="2"/>
  <c r="B22" i="2"/>
  <c r="B17" i="2" l="1"/>
  <c r="B18" i="2"/>
  <c r="B19" i="2"/>
  <c r="B20" i="2"/>
  <c r="B23" i="2"/>
  <c r="B24" i="2"/>
  <c r="B25" i="2"/>
  <c r="B26" i="2"/>
  <c r="B27" i="2"/>
  <c r="B28" i="2"/>
  <c r="B29" i="2"/>
  <c r="B30" i="2"/>
  <c r="B7" i="2"/>
  <c r="B8" i="2"/>
  <c r="B9" i="2"/>
  <c r="B10" i="2"/>
  <c r="B11" i="2"/>
  <c r="B12" i="2"/>
  <c r="B13" i="2"/>
  <c r="B14" i="2"/>
  <c r="H2" i="13"/>
  <c r="G2" i="13"/>
  <c r="C2" i="13"/>
  <c r="A2" i="13"/>
  <c r="H2" i="11"/>
  <c r="G2" i="11"/>
  <c r="C2" i="11"/>
  <c r="A2" i="11"/>
  <c r="H2" i="8"/>
  <c r="G2" i="8"/>
  <c r="C2" i="8"/>
  <c r="A2" i="8"/>
  <c r="A2" i="2"/>
  <c r="C2" i="2"/>
  <c r="G2" i="2"/>
  <c r="H2" i="2"/>
  <c r="B34" i="2" l="1"/>
  <c r="E21" i="11"/>
  <c r="E20" i="11"/>
  <c r="G20" i="11" s="1"/>
  <c r="H20" i="11" s="1"/>
  <c r="E19" i="11"/>
  <c r="G19" i="11" s="1"/>
  <c r="H19" i="11" s="1"/>
  <c r="E18" i="11"/>
  <c r="E17" i="11"/>
  <c r="E16" i="11"/>
  <c r="G16" i="11" s="1"/>
  <c r="H16" i="11" s="1"/>
  <c r="E15" i="11"/>
  <c r="G15" i="11" s="1"/>
  <c r="H15" i="11" s="1"/>
  <c r="E14" i="11"/>
  <c r="G14" i="11" s="1"/>
  <c r="E13" i="11"/>
  <c r="E12" i="11"/>
  <c r="G12" i="11" s="1"/>
  <c r="H12" i="11" s="1"/>
  <c r="G18" i="11" l="1"/>
  <c r="H18" i="11" s="1"/>
  <c r="G17" i="11"/>
  <c r="H17" i="11" s="1"/>
  <c r="G21" i="11"/>
  <c r="H21" i="11" s="1"/>
  <c r="G13" i="11"/>
  <c r="H13" i="11" s="1"/>
  <c r="H14" i="11"/>
  <c r="D32" i="2"/>
  <c r="I123" i="3" l="1"/>
  <c r="I124" i="3"/>
  <c r="I122" i="3"/>
  <c r="I121" i="3"/>
  <c r="I120" i="3"/>
  <c r="I119" i="3"/>
  <c r="I118" i="3"/>
  <c r="I117" i="3"/>
  <c r="I116" i="3"/>
  <c r="I115" i="3"/>
  <c r="I114" i="3"/>
  <c r="I113" i="3"/>
  <c r="F46" i="3"/>
  <c r="H46" i="3" s="1"/>
  <c r="I46" i="3" s="1"/>
  <c r="F45" i="3"/>
  <c r="H45" i="3" s="1"/>
  <c r="I45" i="3" s="1"/>
  <c r="F44" i="3"/>
  <c r="F43" i="3"/>
  <c r="F42" i="3"/>
  <c r="H42" i="3" s="1"/>
  <c r="I42" i="3" s="1"/>
  <c r="F41" i="3"/>
  <c r="H41" i="3" s="1"/>
  <c r="I41" i="3" s="1"/>
  <c r="F40" i="3"/>
  <c r="F39" i="3"/>
  <c r="F38" i="3"/>
  <c r="H38" i="3" s="1"/>
  <c r="I38" i="3" s="1"/>
  <c r="F37" i="3"/>
  <c r="H37" i="3" s="1"/>
  <c r="I37" i="3" s="1"/>
  <c r="F36" i="3"/>
  <c r="F35" i="3"/>
  <c r="F34" i="3"/>
  <c r="H34" i="3" s="1"/>
  <c r="I34" i="3" s="1"/>
  <c r="F33" i="3"/>
  <c r="H33" i="3" s="1"/>
  <c r="I33" i="3" s="1"/>
  <c r="F32" i="3"/>
  <c r="F31" i="3"/>
  <c r="F30" i="3"/>
  <c r="H30" i="3" s="1"/>
  <c r="I30" i="3" s="1"/>
  <c r="F29" i="3"/>
  <c r="H29" i="3" s="1"/>
  <c r="I29" i="3" s="1"/>
  <c r="F28" i="3"/>
  <c r="F27" i="3"/>
  <c r="F65" i="3"/>
  <c r="H65" i="3" s="1"/>
  <c r="F64" i="3"/>
  <c r="H64" i="3" s="1"/>
  <c r="I64" i="3" s="1"/>
  <c r="F63" i="3"/>
  <c r="F62" i="3"/>
  <c r="F61" i="3"/>
  <c r="H61" i="3" s="1"/>
  <c r="I61" i="3" s="1"/>
  <c r="F60" i="3"/>
  <c r="H60" i="3" s="1"/>
  <c r="I60" i="3" s="1"/>
  <c r="F59" i="3"/>
  <c r="F58" i="3"/>
  <c r="F57" i="3"/>
  <c r="H57" i="3" s="1"/>
  <c r="I57" i="3" s="1"/>
  <c r="F56" i="3"/>
  <c r="H56" i="3" s="1"/>
  <c r="I56" i="3" s="1"/>
  <c r="F55" i="3"/>
  <c r="F54" i="3"/>
  <c r="F53" i="3"/>
  <c r="H53" i="3" s="1"/>
  <c r="I53" i="3" s="1"/>
  <c r="F52" i="3"/>
  <c r="H52" i="3" s="1"/>
  <c r="I52" i="3" s="1"/>
  <c r="F51" i="3"/>
  <c r="F50" i="3"/>
  <c r="F49" i="3"/>
  <c r="H49" i="3" s="1"/>
  <c r="I49" i="3" s="1"/>
  <c r="F48" i="3"/>
  <c r="H48" i="3" s="1"/>
  <c r="I48" i="3" s="1"/>
  <c r="F47" i="3"/>
  <c r="H28" i="3" l="1"/>
  <c r="I28" i="3" s="1"/>
  <c r="H32" i="3"/>
  <c r="I32" i="3" s="1"/>
  <c r="H36" i="3"/>
  <c r="I36" i="3" s="1"/>
  <c r="H40" i="3"/>
  <c r="I40" i="3" s="1"/>
  <c r="H44" i="3"/>
  <c r="I44" i="3" s="1"/>
  <c r="H27" i="3"/>
  <c r="I27" i="3" s="1"/>
  <c r="H31" i="3"/>
  <c r="I31" i="3" s="1"/>
  <c r="H35" i="3"/>
  <c r="I35" i="3" s="1"/>
  <c r="H39" i="3"/>
  <c r="I39" i="3" s="1"/>
  <c r="H43" i="3"/>
  <c r="I43" i="3" s="1"/>
  <c r="I65" i="3"/>
  <c r="H47" i="3"/>
  <c r="I47" i="3" s="1"/>
  <c r="H51" i="3"/>
  <c r="I51" i="3" s="1"/>
  <c r="H55" i="3"/>
  <c r="I55" i="3" s="1"/>
  <c r="H59" i="3"/>
  <c r="I59" i="3" s="1"/>
  <c r="H63" i="3"/>
  <c r="I63" i="3" s="1"/>
  <c r="H50" i="3"/>
  <c r="I50" i="3" s="1"/>
  <c r="H54" i="3"/>
  <c r="I54" i="3" s="1"/>
  <c r="H58" i="3"/>
  <c r="I58" i="3" s="1"/>
  <c r="H62" i="3"/>
  <c r="I62" i="3" s="1"/>
  <c r="H43" i="13"/>
  <c r="H37" i="13"/>
  <c r="H36" i="13"/>
  <c r="H35" i="13"/>
  <c r="H34" i="13"/>
  <c r="H32" i="13"/>
  <c r="H27" i="13"/>
  <c r="H16" i="13"/>
  <c r="H15" i="13"/>
  <c r="H14" i="13"/>
  <c r="C12" i="13"/>
  <c r="E11" i="13"/>
  <c r="E10" i="13"/>
  <c r="G10" i="13" s="1"/>
  <c r="H10" i="13" s="1"/>
  <c r="E9" i="13"/>
  <c r="G9" i="13" s="1"/>
  <c r="H9" i="13" s="1"/>
  <c r="E8" i="13"/>
  <c r="E7" i="13"/>
  <c r="E6" i="13"/>
  <c r="G6" i="13" s="1"/>
  <c r="H22" i="13" l="1"/>
  <c r="H38" i="13"/>
  <c r="H6" i="13"/>
  <c r="G8" i="13"/>
  <c r="H8" i="13" s="1"/>
  <c r="E12" i="13"/>
  <c r="G7" i="13"/>
  <c r="H7" i="13" s="1"/>
  <c r="G11" i="13"/>
  <c r="H11" i="13" s="1"/>
  <c r="F6" i="3"/>
  <c r="G12" i="13" l="1"/>
  <c r="H12" i="13" s="1"/>
  <c r="D50" i="2" l="1"/>
  <c r="E9" i="2" l="1"/>
  <c r="E10" i="2"/>
  <c r="H54" i="11" l="1"/>
  <c r="H48" i="11"/>
  <c r="H47" i="11"/>
  <c r="H46" i="11"/>
  <c r="H45" i="11"/>
  <c r="H43" i="11"/>
  <c r="H38" i="11"/>
  <c r="H27" i="11"/>
  <c r="H26" i="11"/>
  <c r="H25" i="11"/>
  <c r="C23" i="11"/>
  <c r="E22" i="11"/>
  <c r="E11" i="11"/>
  <c r="E10" i="11"/>
  <c r="G10" i="11" s="1"/>
  <c r="H10" i="11" s="1"/>
  <c r="E9" i="11"/>
  <c r="E8" i="11"/>
  <c r="E7" i="11"/>
  <c r="H49" i="11" l="1"/>
  <c r="G11" i="11"/>
  <c r="H11" i="11" s="1"/>
  <c r="H33" i="11"/>
  <c r="G7" i="11"/>
  <c r="H7" i="11" s="1"/>
  <c r="G9" i="11"/>
  <c r="H9" i="11" s="1"/>
  <c r="E23" i="11"/>
  <c r="G8" i="11"/>
  <c r="G22" i="11"/>
  <c r="H22" i="11" s="1"/>
  <c r="F7" i="8"/>
  <c r="F8" i="8"/>
  <c r="F9" i="8"/>
  <c r="F10" i="8"/>
  <c r="F11" i="8"/>
  <c r="F12" i="8"/>
  <c r="F13" i="8"/>
  <c r="F14" i="8"/>
  <c r="F15" i="8"/>
  <c r="F16" i="8"/>
  <c r="S17" i="8"/>
  <c r="S18" i="8"/>
  <c r="S19" i="8"/>
  <c r="S21" i="8"/>
  <c r="S22" i="8"/>
  <c r="S23" i="8"/>
  <c r="S25" i="8"/>
  <c r="S26" i="8"/>
  <c r="S27" i="8"/>
  <c r="F8" i="3"/>
  <c r="H8" i="3" s="1"/>
  <c r="I8" i="3" s="1"/>
  <c r="F9" i="3"/>
  <c r="H9" i="3" s="1"/>
  <c r="I9" i="3" s="1"/>
  <c r="F10" i="3"/>
  <c r="H10" i="3" s="1"/>
  <c r="F11" i="3"/>
  <c r="F12" i="3"/>
  <c r="F13" i="3"/>
  <c r="H13" i="3" s="1"/>
  <c r="I13" i="3" s="1"/>
  <c r="F14" i="3"/>
  <c r="F15" i="3"/>
  <c r="F16" i="3"/>
  <c r="F17" i="3"/>
  <c r="H17" i="3" s="1"/>
  <c r="I17" i="3" s="1"/>
  <c r="F18" i="3"/>
  <c r="H18" i="3" s="1"/>
  <c r="F19" i="3"/>
  <c r="F19" i="8" l="1"/>
  <c r="H12" i="3"/>
  <c r="I12" i="3" s="1"/>
  <c r="I18" i="3"/>
  <c r="I10" i="3"/>
  <c r="H16" i="3"/>
  <c r="I16" i="3" s="1"/>
  <c r="H14" i="3"/>
  <c r="I14" i="3" s="1"/>
  <c r="H15" i="3"/>
  <c r="I15" i="3" s="1"/>
  <c r="H11" i="3"/>
  <c r="I11" i="3" s="1"/>
  <c r="F17" i="8"/>
  <c r="S24" i="8"/>
  <c r="S20" i="8"/>
  <c r="F18" i="8"/>
  <c r="G23" i="11"/>
  <c r="H23" i="11" s="1"/>
  <c r="H55" i="11" s="1"/>
  <c r="H8" i="11"/>
  <c r="E7" i="2"/>
  <c r="F20" i="8" l="1"/>
  <c r="I153" i="3"/>
  <c r="I106" i="3"/>
  <c r="I107" i="3"/>
  <c r="I108" i="3"/>
  <c r="I109" i="3"/>
  <c r="I110" i="3"/>
  <c r="I69" i="3"/>
  <c r="I70" i="3"/>
  <c r="I71" i="3"/>
  <c r="I72" i="3"/>
  <c r="I73" i="3"/>
  <c r="I74" i="3"/>
  <c r="I75" i="3"/>
  <c r="F21" i="8" l="1"/>
  <c r="I68" i="3"/>
  <c r="F22" i="8" l="1"/>
  <c r="S7" i="8"/>
  <c r="S8" i="8"/>
  <c r="S9" i="8"/>
  <c r="S10" i="8"/>
  <c r="S11" i="8"/>
  <c r="S12" i="8"/>
  <c r="S13" i="8"/>
  <c r="S14" i="8"/>
  <c r="S15" i="8"/>
  <c r="S16" i="8"/>
  <c r="S6" i="8"/>
  <c r="F23" i="8" l="1"/>
  <c r="F6" i="8"/>
  <c r="F24" i="8" l="1"/>
  <c r="A62" i="2"/>
  <c r="B62" i="2"/>
  <c r="F25" i="8" l="1"/>
  <c r="E17" i="2"/>
  <c r="E18" i="2"/>
  <c r="E19" i="2"/>
  <c r="E21" i="2"/>
  <c r="E22" i="2"/>
  <c r="E23" i="2"/>
  <c r="E24" i="2"/>
  <c r="E25" i="2"/>
  <c r="E28" i="2"/>
  <c r="E29" i="2"/>
  <c r="E31" i="2"/>
  <c r="E8" i="2"/>
  <c r="E11" i="2"/>
  <c r="E12" i="2"/>
  <c r="E13" i="2"/>
  <c r="E14" i="2"/>
  <c r="F27" i="8" l="1"/>
  <c r="F26" i="8"/>
  <c r="A64" i="2"/>
  <c r="B64" i="2"/>
  <c r="D66" i="3" l="1"/>
  <c r="D54" i="2"/>
  <c r="C54" i="2"/>
  <c r="H6" i="3" l="1"/>
  <c r="B63" i="2"/>
  <c r="A63" i="2"/>
  <c r="B61" i="2"/>
  <c r="D56" i="2"/>
  <c r="C56" i="2"/>
  <c r="B56" i="2"/>
  <c r="D55" i="2"/>
  <c r="C55" i="2"/>
  <c r="B54" i="2"/>
  <c r="D53" i="2"/>
  <c r="C53" i="2"/>
  <c r="B53" i="2"/>
  <c r="I90" i="3"/>
  <c r="D52" i="2"/>
  <c r="C52" i="2"/>
  <c r="I102" i="3" l="1"/>
  <c r="I103" i="3"/>
  <c r="I104" i="3"/>
  <c r="I105" i="3"/>
  <c r="E27" i="2" s="1"/>
  <c r="I111" i="3"/>
  <c r="I112" i="3"/>
  <c r="I125" i="3"/>
  <c r="I101" i="3"/>
  <c r="B52" i="2"/>
  <c r="F26" i="3"/>
  <c r="H26" i="3" s="1"/>
  <c r="F25" i="3"/>
  <c r="H25" i="3" s="1"/>
  <c r="I25" i="3" s="1"/>
  <c r="F24" i="3"/>
  <c r="H24" i="3" s="1"/>
  <c r="F23" i="3"/>
  <c r="H23" i="3" s="1"/>
  <c r="I23" i="3" s="1"/>
  <c r="F22" i="3"/>
  <c r="H22" i="3" s="1"/>
  <c r="F21" i="3"/>
  <c r="H21" i="3" s="1"/>
  <c r="F20" i="3"/>
  <c r="H20" i="3" s="1"/>
  <c r="F7" i="3"/>
  <c r="C50" i="2" s="1"/>
  <c r="I126" i="3" l="1"/>
  <c r="B55" i="2"/>
  <c r="I81" i="3"/>
  <c r="H19" i="3"/>
  <c r="I19" i="3" s="1"/>
  <c r="B50" i="2"/>
  <c r="H7" i="3"/>
  <c r="B51" i="2" s="1"/>
  <c r="I21" i="3"/>
  <c r="I26" i="3"/>
  <c r="I20" i="3"/>
  <c r="I22" i="3"/>
  <c r="I24" i="3"/>
  <c r="B59" i="2" l="1"/>
  <c r="B33" i="2" s="1"/>
  <c r="I7" i="3"/>
  <c r="B16" i="2" s="1"/>
  <c r="C51" i="2"/>
  <c r="E16" i="2" l="1"/>
  <c r="B15" i="2"/>
  <c r="F66" i="3"/>
  <c r="H66" i="3" l="1"/>
  <c r="D51" i="2"/>
  <c r="D59" i="2" s="1"/>
  <c r="I6" i="3"/>
  <c r="B6" i="2" s="1"/>
  <c r="B36" i="2" l="1"/>
  <c r="B5" i="2" l="1"/>
  <c r="B32" i="2" s="1"/>
  <c r="I99" i="3"/>
  <c r="I66" i="3" l="1"/>
  <c r="I157" i="3" l="1"/>
  <c r="E6" i="2"/>
  <c r="E156" i="3" l="1"/>
  <c r="I156" i="3" s="1"/>
  <c r="E32" i="2"/>
  <c r="D38" i="2"/>
  <c r="C38" i="2"/>
  <c r="E15" i="2"/>
  <c r="E5" i="2"/>
  <c r="C57" i="2" l="1"/>
  <c r="C59" i="2" s="1"/>
  <c r="I158" i="3"/>
  <c r="B35" i="2" l="1"/>
  <c r="B60" i="2"/>
  <c r="B65" i="2" s="1"/>
  <c r="B38" i="2" l="1"/>
  <c r="D36" i="2" s="1"/>
  <c r="D35" i="2" l="1"/>
  <c r="M9" i="14" l="1"/>
  <c r="M9" i="14"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<sst xmlns="http://schemas.openxmlformats.org/spreadsheetml/2006/main" count="758" uniqueCount="520">
  <si>
    <t>Admin</t>
  </si>
  <si>
    <t>Total</t>
  </si>
  <si>
    <t>QM</t>
  </si>
  <si>
    <t>Supplies</t>
  </si>
  <si>
    <t>Other</t>
  </si>
  <si>
    <t>Direct</t>
  </si>
  <si>
    <t>Annual Budget</t>
  </si>
  <si>
    <t>Clients</t>
  </si>
  <si>
    <t>Units</t>
  </si>
  <si>
    <t>Cost Per Unit</t>
  </si>
  <si>
    <t>a. Outpatient /Ambulatory Health Services</t>
  </si>
  <si>
    <t>a1. Laboratory Services</t>
  </si>
  <si>
    <t>2. Support Services subtotal</t>
  </si>
  <si>
    <t>TOTAL</t>
  </si>
  <si>
    <t>B.  Budget Allocations</t>
  </si>
  <si>
    <t xml:space="preserve">   1. Personnel</t>
  </si>
  <si>
    <t xml:space="preserve">   3. Travel</t>
  </si>
  <si>
    <t>4. Equipment</t>
  </si>
  <si>
    <t>5. Supplies</t>
  </si>
  <si>
    <t>7. Other</t>
  </si>
  <si>
    <t>9. Start Up</t>
  </si>
  <si>
    <t>Budget Allocation sub Total</t>
  </si>
  <si>
    <t>Contractual Services</t>
  </si>
  <si>
    <t>Grand Total</t>
  </si>
  <si>
    <t>2. Fringe</t>
  </si>
  <si>
    <t>6. Contractual</t>
  </si>
  <si>
    <t>Indirect Cost</t>
  </si>
  <si>
    <t>Rate</t>
  </si>
  <si>
    <t>A. 1. Core Medical Services subtotal</t>
  </si>
  <si>
    <t>Direct Services</t>
  </si>
  <si>
    <t>d. Oral Health Care</t>
  </si>
  <si>
    <t xml:space="preserve">j.  Mental Health Services </t>
  </si>
  <si>
    <t>l. Medical Case Management (including Treatment Adherence)</t>
  </si>
  <si>
    <t>m. Substance Abuse Services - outpatient</t>
  </si>
  <si>
    <t xml:space="preserve">Comments:
</t>
  </si>
  <si>
    <t xml:space="preserve">Total Projected Program Income </t>
  </si>
  <si>
    <t>Explanation</t>
  </si>
  <si>
    <t xml:space="preserve"> </t>
  </si>
  <si>
    <t>Budget Period:</t>
  </si>
  <si>
    <t>Total
(C + E)</t>
  </si>
  <si>
    <t>Equipment</t>
  </si>
  <si>
    <t xml:space="preserve">Direct Services </t>
  </si>
  <si>
    <t xml:space="preserve"> Admin</t>
  </si>
  <si>
    <t xml:space="preserve">3. Total Direct Services </t>
  </si>
  <si>
    <t>Projected Program Income</t>
  </si>
  <si>
    <t>Total Budget/Contract Amount</t>
  </si>
  <si>
    <t>USE DROP DOWN LIST</t>
  </si>
  <si>
    <t>A</t>
  </si>
  <si>
    <t>B</t>
  </si>
  <si>
    <t>C</t>
  </si>
  <si>
    <t>D</t>
  </si>
  <si>
    <t>E</t>
  </si>
  <si>
    <t>F</t>
  </si>
  <si>
    <t>G</t>
  </si>
  <si>
    <t>Annual Salary w/ Exec Comp Adj</t>
  </si>
  <si>
    <t xml:space="preserve">
Ryan White Part B FTE %</t>
  </si>
  <si>
    <r>
      <t xml:space="preserve">Salary Requested (Ryan White Part B)
</t>
    </r>
    <r>
      <rPr>
        <b/>
        <sz val="8"/>
        <color theme="1"/>
        <rFont val="Calibri"/>
        <family val="2"/>
        <scheme val="minor"/>
      </rPr>
      <t>( A * B)</t>
    </r>
  </si>
  <si>
    <t>Ryan White Part B Fringe %</t>
  </si>
  <si>
    <r>
      <t xml:space="preserve">Fringes Requested (Ryan White Part B)
</t>
    </r>
    <r>
      <rPr>
        <b/>
        <sz val="8"/>
        <color theme="1"/>
        <rFont val="Calibri"/>
        <family val="2"/>
        <scheme val="minor"/>
      </rPr>
      <t>(C *  D)</t>
    </r>
  </si>
  <si>
    <t xml:space="preserve">
# Clients/Staff</t>
  </si>
  <si>
    <t xml:space="preserve">
Cost Per Unit/Miles</t>
  </si>
  <si>
    <t xml:space="preserve">
Number of Units/Miles</t>
  </si>
  <si>
    <t>Name/Title</t>
  </si>
  <si>
    <t>PERSONNEL</t>
  </si>
  <si>
    <t>TRAVEL</t>
  </si>
  <si>
    <t>Number of Units</t>
  </si>
  <si>
    <t>Total
(B * C)</t>
  </si>
  <si>
    <t>General Compliance Mandates</t>
  </si>
  <si>
    <t>Administration</t>
  </si>
  <si>
    <t>Not more than 10% of award for administration, accounting, reporting and program oversight</t>
  </si>
  <si>
    <t>Planning and Evaluation (P&amp;E)</t>
  </si>
  <si>
    <t>Not more than 5% of award</t>
  </si>
  <si>
    <t>Admin plus P&amp;E</t>
  </si>
  <si>
    <t>When combined, not more than 10% of award</t>
  </si>
  <si>
    <t>Quality Management</t>
  </si>
  <si>
    <t>Not more than 5% of award or up to $3M whichever is less</t>
  </si>
  <si>
    <t>Core Services</t>
  </si>
  <si>
    <t>Must spend at least 75% of remaining funds on core services</t>
  </si>
  <si>
    <t>Support Services</t>
  </si>
  <si>
    <t>Must spend no more than 25% of remaining funds on support services</t>
  </si>
  <si>
    <t>Access, Adherence, Monitoring</t>
  </si>
  <si>
    <t>Not more than 5% ADAP funds unless extreme circumstances, then 10% with HRSA approval</t>
  </si>
  <si>
    <t>Program Income Requirements</t>
  </si>
  <si>
    <t>Providers are required to maximize the service reimbursement available from private insurance, Medicaid, Medicare, and other third-party sources.</t>
  </si>
  <si>
    <t>Providers are required to track and report all sources of service reimbursement as program income</t>
  </si>
  <si>
    <t>All program income earned must be used to further objectives of the HIV program.</t>
  </si>
  <si>
    <t>Program Income Definition</t>
  </si>
  <si>
    <t>45 CFR Part 74 (the codification of OMB Circular A-110 Uniform Administrative Requirements for Grants and Agreements with Institutions of Higher Education, Hospitals, and Other Non-Profit Organizations.) defines program income as gross income that is generated by the grant-supported activity or earned as a result of the grant.  Gross income is income prior to any reduction for expenditures. The regulation also states that program income includes income from fees for services performed.</t>
  </si>
  <si>
    <t>Allowable Costs</t>
  </si>
  <si>
    <t>Core Medical Services</t>
  </si>
  <si>
    <t>Support Services subtotal</t>
  </si>
  <si>
    <t>Administrative</t>
  </si>
  <si>
    <t>Clinical Quality Management programs must ensure that strategies for improvements to quality medical care include health-related supportive services and that available demographic, clinical, and health care utilization information is used to monitor HIV-related illnesses and trends in the local epidemic.</t>
  </si>
  <si>
    <t>Clinical quality management programs should:</t>
  </si>
  <si>
    <t xml:space="preserve">     Support the development of higher quality care to people living with HIV/AIDS (PLWHA)</t>
  </si>
  <si>
    <t xml:space="preserve">     Identify priority needs and client populations</t>
  </si>
  <si>
    <t xml:space="preserve">     Support effective program management</t>
  </si>
  <si>
    <t xml:space="preserve">     Demonstrate program value quantitatively by linking outputs (amounts of services provided) to outcomes (results)</t>
  </si>
  <si>
    <t xml:space="preserve">     Identify and justify critical program activities and resources required to meet needs, and</t>
  </si>
  <si>
    <t>New</t>
  </si>
  <si>
    <t>Renewal</t>
  </si>
  <si>
    <t>Modification</t>
  </si>
  <si>
    <t>Reallocation</t>
  </si>
  <si>
    <t>q. Emergency Financial Assistance</t>
  </si>
  <si>
    <t>r. Food bank/home delivered meals</t>
  </si>
  <si>
    <t>s. Health Education / Risk Reduction</t>
  </si>
  <si>
    <t>k. Medical Nutrition Therapy</t>
  </si>
  <si>
    <t>v. Linguistic Services</t>
  </si>
  <si>
    <t>w. Medical Transportation Services</t>
  </si>
  <si>
    <t>x. Outreach Services</t>
  </si>
  <si>
    <t xml:space="preserve"> Planning/Eval (Start up)</t>
  </si>
  <si>
    <t>Non-Ryan White Funding</t>
  </si>
  <si>
    <t>Funding Total</t>
  </si>
  <si>
    <t>Projected Costs</t>
  </si>
  <si>
    <t>(This will be used when funding from more than one VDH grant is included in this contract/budget</t>
  </si>
  <si>
    <t xml:space="preserve">     Enable local HIV service delivery networks and providers to perform better and to function as a system (See Policy Clarification Notice #15-02).</t>
  </si>
  <si>
    <t>Insert Name of Additional Funding sources to include Federal, State, Other in cells below and then designate % of salary covered by that funding source in cells to the right of "Name"</t>
  </si>
  <si>
    <t>Current Annual Salary</t>
  </si>
  <si>
    <t>Adjusted Salary for Exec. Comp. Cap
 (if necessary)</t>
  </si>
  <si>
    <t>% of Annual Time spent on RW Part B</t>
  </si>
  <si>
    <t>Salary request for RW Part B</t>
  </si>
  <si>
    <t>Total %</t>
  </si>
  <si>
    <t>Projected Income:</t>
  </si>
  <si>
    <t>Unbudgeted balance of Program Income</t>
  </si>
  <si>
    <t>1.      Instruction Tab- Offers guidance on how to complete each Tab.</t>
  </si>
  <si>
    <t>2.      Budget Tab- complete first and only the green areas will allow data input</t>
  </si>
  <si>
    <t>3.      Allocation Table Tab- complete second and again, only the green sections will allow data input. All other lines will be populated based on your input on the Budget.</t>
  </si>
  <si>
    <t>4.      Executive Compensation Tab- used to identify all funding sources for personnel to ensure compliance with Executive Compensation caps and over compensation guidelines.</t>
  </si>
  <si>
    <t>5.      Program Income-Tab- Optional and for your use only to project program income as well as to plan your use of that income.</t>
  </si>
  <si>
    <t>6.      Appendix A Tab- This is a tool to use as a reminder of Allowable Costs and General Compliance Mandates.</t>
  </si>
  <si>
    <t>7.      Service Definitions Tab- This is a tool to use as a reference regarding HRSA- Ryan White Service Definitions</t>
  </si>
  <si>
    <t>Budget Tab</t>
  </si>
  <si>
    <t>1.      Start with inserting your organization's name, budget period, and using the drop down box to select the reason for this workbook (New, Renewal, Reallocation, Modification).</t>
  </si>
  <si>
    <t>2.      Complete each section highlighted in green.  All “Explanation” areas will allow for expansion should you need it.</t>
  </si>
  <si>
    <t>3.      Give as much detail as possible in sections such as Travel, supplies, and contractual services.</t>
  </si>
  <si>
    <t>5.      Utilize the Indirect Cost box only if you have an approved Indirect Rate from HRSA and we have a copy on file at VDH. Please adhere to the 10% cap and remember that this will be included in your 10% Admin. Cap.</t>
  </si>
  <si>
    <t>Allocation Table Tab</t>
  </si>
  <si>
    <t>1.      The bottom half of the Allocation Table has been populated based on your input from the budget sheet.  This is where you break down your costs by service allocations.</t>
  </si>
  <si>
    <t>Executive Compensation Tab</t>
  </si>
  <si>
    <t>1.      This tab is to project program income and budget how you plan to expend it.</t>
  </si>
  <si>
    <t>2.      It is set up exactly like the Budget tab with fewer lines for each category. Use only those that you need.</t>
  </si>
  <si>
    <t>3.      The budget period, contractor name, and budget type will auto-populate from information you entered on the Budget Tab.</t>
  </si>
  <si>
    <t>4.      Insert your projected income in cell H3 and as you insert projected expenditures, formulas will auto calculate against your income.  Cell H43 should be zero once you’re finished.</t>
  </si>
  <si>
    <t>Appendix A Tab</t>
  </si>
  <si>
    <t>1. This is for your information/referral purposes only.</t>
  </si>
  <si>
    <t>Service Definitions Tab</t>
  </si>
  <si>
    <t>If Direct is selected in column B, use drop down list</t>
  </si>
  <si>
    <t xml:space="preserve">4.      Be sure to use the “Use Drop Down” columns in each section on every line you use for expenditures as this is the key to pushing the costs information to the Allocation Table Tab.  </t>
  </si>
  <si>
    <t xml:space="preserve">          When you click on the cell an arrow will appear on the right side of the cell.  Clicking on the arrow will reveal three choices for you to use; Admin, Direct, QM.</t>
  </si>
  <si>
    <t>***A new edition is the drop down box in Column C.  If you select "Direct" in Column B drop down box, you must select the proper service category from the drop down box in Column C.  This will force these expenditures to auto-</t>
  </si>
  <si>
    <t xml:space="preserve">      populate on the respective Service Category line on the Allocation Table.</t>
  </si>
  <si>
    <t xml:space="preserve">***Be sure to fill in only the "Green" areas of each tab.  </t>
  </si>
  <si>
    <t xml:space="preserve">u. Other Professional Services </t>
  </si>
  <si>
    <t>e. Early Intervention Services</t>
  </si>
  <si>
    <t>f. Health Insurance Premium &amp; Cost Sharing Assistance for Low-income Individuals</t>
  </si>
  <si>
    <t>t. Housing</t>
  </si>
  <si>
    <t>b.  ADAP Treatment</t>
  </si>
  <si>
    <t>b. ADAP Treatment</t>
  </si>
  <si>
    <t>aa. Referral for health care and support services</t>
  </si>
  <si>
    <t>ae. Substance Abuse Services (residential)</t>
  </si>
  <si>
    <t>CORE SERVICES</t>
  </si>
  <si>
    <t>See also AIDS Pharmaceutical Assistance and Emergency Financial Assistance</t>
  </si>
  <si>
    <t xml:space="preserve">RWHAP Part A or B recipients using the LPAP service category must establish the following: </t>
  </si>
  <si>
    <t>The service provision consists of either or both of the following:</t>
  </si>
  <si>
    <t xml:space="preserve">SUPPORT SERVICES </t>
  </si>
  <si>
    <t xml:space="preserve">·       Medical history taking </t>
  </si>
  <si>
    <t xml:space="preserve">·       Physical examination </t>
  </si>
  <si>
    <t xml:space="preserve">·       Diagnostic testing, including laboratory testing </t>
  </si>
  <si>
    <t xml:space="preserve">·       Treatment and management of physical and behavioral health conditions </t>
  </si>
  <si>
    <t xml:space="preserve">·       Behavioral risk assessment, subsequent counseling, and referral </t>
  </si>
  <si>
    <t xml:space="preserve">·       Preventive care and screening </t>
  </si>
  <si>
    <t xml:space="preserve">·       Pediatric developmental assessment </t>
  </si>
  <si>
    <t xml:space="preserve">·       Prescription, and management of medication therapy </t>
  </si>
  <si>
    <t xml:space="preserve">·       Treatment adherence </t>
  </si>
  <si>
    <t xml:space="preserve">·       Education and counseling on health and prevention issues </t>
  </si>
  <si>
    <t>·       Referral to and provision of specialty care related to HIV diagnosis Program</t>
  </si>
  <si>
    <t xml:space="preserve">1.     Local Pharmaceutical Assistance Program (LPAP) is operated by a RWHAP Part A or B recipient or subrecipient as a supplemental means of providing medication assistance when an ADAP has a restricted formulary, waiting list and/or restricted financial eligibility criteria.  </t>
  </si>
  <si>
    <t xml:space="preserve">·       Uniform benefits for all enrolled clients throughout the service area </t>
  </si>
  <si>
    <t xml:space="preserve">·       A recordkeeping system for distributed medications </t>
  </si>
  <si>
    <t xml:space="preserve">·       An LPAP advisory board </t>
  </si>
  <si>
    <t xml:space="preserve">·       A drug distribution system </t>
  </si>
  <si>
    <t xml:space="preserve">·       A client enrollment and eligibility determination process that includes screening for ADAP and LPAP eligibility with rescreening at minimum of every six months </t>
  </si>
  <si>
    <t xml:space="preserve">·       Implementation in accordance with requirements of the 340B Drug Pricing Program and the Prime Vendor Program </t>
  </si>
  <si>
    <t>·        RWHAP Parts A and B EIS services must include the following four components:</t>
  </si>
  <si>
    <t>·       Administration of prescribed therapeutics (e.g. intravenous and aerosolized treatment, and parenteral feeding)</t>
  </si>
  <si>
    <t>·       Preventive and specialty care</t>
  </si>
  <si>
    <t>·       Wound care</t>
  </si>
  <si>
    <t>·       Routine diagnostics testing administered in the home</t>
  </si>
  <si>
    <t>·       Other medical therapies</t>
  </si>
  <si>
    <t>Program Guidance:  The provision of Home Health Care is limited to clients that are homebound.  Home settings do not include nursing facilities or inpatient mental health/substance abuse treatment facilities.</t>
  </si>
  <si>
    <t>·       Appropriate mental health, developmental, and rehabilitation services</t>
  </si>
  <si>
    <t>·       Day treatment or other partial hospitalization services</t>
  </si>
  <si>
    <t xml:space="preserve">·       Durable medical equipment </t>
  </si>
  <si>
    <t>·       Home health aide services and personal care services in the home</t>
  </si>
  <si>
    <t>Program Guidance:  Inpatient hospitals, nursing homes, and other long-term care facilities are not considered an integrated setting for the purposes of providing home and community-based health services.</t>
  </si>
  <si>
    <t>·       Mental health counseling</t>
  </si>
  <si>
    <t xml:space="preserve">·       Nursing care </t>
  </si>
  <si>
    <t xml:space="preserve">·       Palliative therapeutics </t>
  </si>
  <si>
    <t xml:space="preserve">·       Physician services </t>
  </si>
  <si>
    <t xml:space="preserve">·       Room and board </t>
  </si>
  <si>
    <t xml:space="preserve">·       Nutrition assessment and screening </t>
  </si>
  <si>
    <t>·       Dietary/nutritional evaluation</t>
  </si>
  <si>
    <t>·       Food and/or nutritional supplements per medical provider’s recommendation</t>
  </si>
  <si>
    <t xml:space="preserve">·       Nutrition education and/or counseling </t>
  </si>
  <si>
    <t>·       Initial assessment of service needs</t>
  </si>
  <si>
    <t>·       Development of a comprehensive, individualized care plan</t>
  </si>
  <si>
    <t xml:space="preserve">·       Timely and coordinated access to medically appropriate levels of health and support services and continuity of care </t>
  </si>
  <si>
    <t xml:space="preserve">·       Continuous client monitoring to assess the efficacy of the care plan </t>
  </si>
  <si>
    <t xml:space="preserve">·       Re-evaluation of the care plan at least every 6 months with adaptations as necessary </t>
  </si>
  <si>
    <t xml:space="preserve">·       Ongoing assessment of the client’s and other key family members’ needs and personal support systems </t>
  </si>
  <si>
    <t>·       Treatment adherence counseling to ensure readiness for and adherence to complex HIV treatments</t>
  </si>
  <si>
    <t xml:space="preserve">·       Client-specific advocacy and/or review of utilization of services </t>
  </si>
  <si>
    <t xml:space="preserve">·        Screening </t>
  </si>
  <si>
    <t xml:space="preserve">·       Assessment </t>
  </si>
  <si>
    <t xml:space="preserve">·       Diagnosis, and/or </t>
  </si>
  <si>
    <t xml:space="preserve">·       Treatment of substance use disorder, including: </t>
  </si>
  <si>
    <t>·       Pretreatment/recovery readiness programs</t>
  </si>
  <si>
    <t xml:space="preserve">·       Harm reduction </t>
  </si>
  <si>
    <t xml:space="preserve">·       Behavioral health counseling associated with substance use disorder </t>
  </si>
  <si>
    <t xml:space="preserve">·       Outpatient drug-free treatment and counseling </t>
  </si>
  <si>
    <t xml:space="preserve">·       Medication assisted therapy </t>
  </si>
  <si>
    <t>·       Neuro-psychiatric pharmaceuticals o Relapse prevention</t>
  </si>
  <si>
    <t>·       Relapse prevention</t>
  </si>
  <si>
    <t>Program Guidance:  Acupuncture therapy may be allowable under this service category only when, as part of a substance use disorder treatment program funded under the RWHAP, it is included in a documented plan.  Syringe access services are allowable, to the extent that they comport with current appropriations law and applicable HHS guidance, including HRSA- or HAB-specific guidance.</t>
  </si>
  <si>
    <t xml:space="preserve">·       Initial assessment of service needs </t>
  </si>
  <si>
    <t xml:space="preserve">·       Development of a comprehensive, individualized care plan </t>
  </si>
  <si>
    <t>·       Re-evaluation of the care plan at least every 6 months with adaptations as necessary</t>
  </si>
  <si>
    <t>·       Ongoing assessment of the client’s and other key family members’ needs and personal support systems</t>
  </si>
  <si>
    <t xml:space="preserve">·       Informal child care provided by a neighbor, family member, or other person (with the understanding that existing federal restrictions prohibit giving cash to clients or primary caregivers to pay for these services) </t>
  </si>
  <si>
    <t>·       Personal hygiene products</t>
  </si>
  <si>
    <t>·       Household cleaning supplies</t>
  </si>
  <si>
    <t>·       Education on risk reduction strategies to reduce transmission such as pre-exposure prophylaxis (PrEP) for clients’ partners and treatment as prevention</t>
  </si>
  <si>
    <t>·       Education on health care coverage options (e.g., qualified health plans through the Marketplace, Medicaid coverage, Medicare coverage)</t>
  </si>
  <si>
    <t>·       Health literacy</t>
  </si>
  <si>
    <t xml:space="preserve">·       Treatment adherence education </t>
  </si>
  <si>
    <t>Program Guidance:  Services provided must comply with the National Standards for Culturally and Linguistically Appropriate Services (CLAS).</t>
  </si>
  <si>
    <t>Program Guidance:  Medical transportation may be provided through:</t>
  </si>
  <si>
    <t>·       Contracts with providers of transportation services</t>
  </si>
  <si>
    <t>·       Organization and use of volunteer drivers (through programs with insurance and other liability issues specifically addressed)</t>
  </si>
  <si>
    <t xml:space="preserve">·       Bereavement counseling </t>
  </si>
  <si>
    <t xml:space="preserve">·       Caregiver/respite support (RWHAP Part D) </t>
  </si>
  <si>
    <t>·       Child abuse and neglect counseling</t>
  </si>
  <si>
    <t xml:space="preserve">·       HIV support groups   </t>
  </si>
  <si>
    <t xml:space="preserve">·       Nutrition counseling provided by a non-registered dietitian (see Medical Nutrition Therapy Services) </t>
  </si>
  <si>
    <t>·       Pastoral care/counseling services</t>
  </si>
  <si>
    <t>·       Harm reduction</t>
  </si>
  <si>
    <t>·       Behavioral health counseling associated with substance use disorder</t>
  </si>
  <si>
    <t>·       Medication assisted therapy</t>
  </si>
  <si>
    <t>·       Neuro-psychiatric pharmaceuticals</t>
  </si>
  <si>
    <t>·       Detoxification, if offered in a separate licensed residential setting (including a separately-licensed detoxification facility within the walls of an inpatient medical or psychiatric hospital)</t>
  </si>
  <si>
    <t>·       Legal services provided to and/or on behalf of the individual living with HIV and involving legal matters related to or arising from their HIV disease, including:</t>
  </si>
  <si>
    <t>o   Assistance with public benefits such as Social Security Disability Insurance (SSDI)</t>
  </si>
  <si>
    <t>o   Interventions necessary to ensure access to eligible benefits, including discrimination or breach of confidentiality litigation as it relates to services eligible for funding under the RWHAP</t>
  </si>
  <si>
    <t>o   Preparation of:</t>
  </si>
  <si>
    <t>·       Permanency planning to help clients/families make decisions about the placement and care of minor children after their parents/caregivers are deceased or are no longer able to care for them, including:</t>
  </si>
  <si>
    <t>o  Social service counseling or legal counsel regarding the drafting of wills or delegating powers of attorney</t>
  </si>
  <si>
    <t>o  Preparation for custody options for legal dependents including standby guardianship, joint custody, or adoption</t>
  </si>
  <si>
    <t>·       Income tax preparation services to assist clients in filing Federal tax returns that are required by the Affordable Care Act for all individuals receiving premium tax credits</t>
  </si>
  <si>
    <r>
      <rPr>
        <b/>
        <sz val="11"/>
        <color theme="1"/>
        <rFont val="Calibri"/>
        <family val="2"/>
        <scheme val="minor"/>
      </rPr>
      <t>14) Non-Medical Case Management Services (NMCM)</t>
    </r>
    <r>
      <rPr>
        <sz val="11"/>
        <color theme="1"/>
        <rFont val="Calibri"/>
        <family val="2"/>
        <scheme val="minor"/>
      </rPr>
      <t xml:space="preserve"> provide guidance and assistance in accessing medical, social, community, legal, financial, and other needed services. Non-Medical Case management services may also include assisting eligible clients to obtain access to other public and private programs for which they may be eligible, such as Medicaid, Medicare Part D, State Pharmacy Assistance Programs, Pharmaceutical Manufacturer’s Patient Assistance Programs, other state or local health care and supportive services, or health insurance Marketplace plans. This service category includes several methods of communication including face-to-face, phone contact, and any other forms of communication deemed appropriate by the RWHAP Part recipient. Key activities include:</t>
    </r>
  </si>
  <si>
    <r>
      <rPr>
        <b/>
        <sz val="11"/>
        <color theme="1"/>
        <rFont val="Calibri"/>
        <family val="2"/>
        <scheme val="minor"/>
      </rPr>
      <t>15) Child Care Services</t>
    </r>
    <r>
      <rPr>
        <sz val="11"/>
        <color theme="1"/>
        <rFont val="Calibri"/>
        <family val="2"/>
        <scheme val="minor"/>
      </rPr>
      <t xml:space="preserve"> support intermittent child care services for the children living in the household of HIV-infected clients for the purpose of enabling clients to attend medical visits, related appointments, and/or RWHAP-related meetings, groups, or training sessions.  Allowable use of funds include: </t>
    </r>
  </si>
  <si>
    <r>
      <rPr>
        <b/>
        <sz val="11"/>
        <color theme="1"/>
        <rFont val="Calibri"/>
        <family val="2"/>
        <scheme val="minor"/>
      </rPr>
      <t>17) Food Bank/Home Delivered Meals</t>
    </r>
    <r>
      <rPr>
        <sz val="11"/>
        <color theme="1"/>
        <rFont val="Calibri"/>
        <family val="2"/>
        <scheme val="minor"/>
      </rPr>
      <t xml:space="preserve"> refers to the provision of actual food items, hot meals, or a voucher program to purchase food.  This also includes the provision of essential non-food items that are limited to the following: </t>
    </r>
  </si>
  <si>
    <r>
      <rPr>
        <b/>
        <sz val="11"/>
        <color theme="1"/>
        <rFont val="Calibri"/>
        <family val="2"/>
        <scheme val="minor"/>
      </rPr>
      <t>18) Health Education/Risk Reduction</t>
    </r>
    <r>
      <rPr>
        <sz val="11"/>
        <color theme="1"/>
        <rFont val="Calibri"/>
        <family val="2"/>
        <scheme val="minor"/>
      </rPr>
      <t xml:space="preserve"> is the provision of education to clients living with HIV about HIV transmission and how to reduce the risk of HIV transmission.  It includes sharing information about medical and psychosocial support services and counseling with clients to improve their health status.  Topics covered may include:</t>
    </r>
  </si>
  <si>
    <r>
      <rPr>
        <b/>
        <sz val="11"/>
        <color theme="1"/>
        <rFont val="Calibri"/>
        <family val="2"/>
        <scheme val="minor"/>
      </rPr>
      <t>30) Other Professional Services</t>
    </r>
    <r>
      <rPr>
        <sz val="11"/>
        <color theme="1"/>
        <rFont val="Calibri"/>
        <family val="2"/>
        <scheme val="minor"/>
      </rPr>
      <t xml:space="preserve"> allow for the provision of professional and consultant services rendered by members of particular professions licensed and/or qualified to offer such services by local governing authorities. Such services may include:</t>
    </r>
  </si>
  <si>
    <r>
      <rPr>
        <b/>
        <sz val="11"/>
        <color theme="1"/>
        <rFont val="Calibri"/>
        <family val="2"/>
        <scheme val="minor"/>
      </rPr>
      <t>1)</t>
    </r>
    <r>
      <rPr>
        <sz val="11"/>
        <color theme="1"/>
        <rFont val="Calibri"/>
        <family val="2"/>
        <scheme val="minor"/>
      </rPr>
      <t xml:space="preserve">     </t>
    </r>
    <r>
      <rPr>
        <b/>
        <sz val="11"/>
        <color theme="1"/>
        <rFont val="Calibri"/>
        <family val="2"/>
        <scheme val="minor"/>
      </rPr>
      <t>Outpatient/Ambulatory Health Services</t>
    </r>
    <r>
      <rPr>
        <sz val="11"/>
        <color theme="1"/>
        <rFont val="Calibri"/>
        <family val="2"/>
        <scheme val="minor"/>
      </rPr>
      <t xml:space="preserve"> are diagnostic and therapeutic services provided directly to a client by a licensed healthcare provider in an outpatient medical setting. Outpatient medical settings include clinics, medical offices, and mobile vans where clients do not stay overnight.  Emergency room or urgent care services are not considered outpatient settings.  Allowable activities include: </t>
    </r>
  </si>
  <si>
    <r>
      <rPr>
        <b/>
        <sz val="11"/>
        <color theme="1"/>
        <rFont val="Calibri"/>
        <family val="2"/>
        <scheme val="minor"/>
      </rPr>
      <t>2) </t>
    </r>
    <r>
      <rPr>
        <sz val="11"/>
        <color theme="1"/>
        <rFont val="Calibri"/>
        <family val="2"/>
        <scheme val="minor"/>
      </rPr>
      <t xml:space="preserve">    </t>
    </r>
    <r>
      <rPr>
        <b/>
        <sz val="11"/>
        <color theme="1"/>
        <rFont val="Calibri"/>
        <family val="2"/>
        <scheme val="minor"/>
      </rPr>
      <t xml:space="preserve">AIDS Drug Assistance Program Treatments: </t>
    </r>
    <r>
      <rPr>
        <sz val="11"/>
        <color theme="1"/>
        <rFont val="Calibri"/>
        <family val="2"/>
        <scheme val="minor"/>
      </rPr>
      <t xml:space="preserve"> The AIDS Drug Assistance Program (ADAP) is a state-administered program authorized under Part B of the RWHAP to provide FDA-approved medications to low income clients with HIV disease who have no coverage or limited health care coverage. ADAPs may also use program funds to purchase health insurance for eligible clients and for services that enhance access to, adherence to, and monitoring of antiretroviral therapy.  RWHAP ADAP recipients must conduct a cost effectiveness analysis to ensure that purchasing health insurance is cost effective compared to the cost of medications in the aggregate.  Eligible ADAP clients must be living with HIV and meet income and other eligibility criteria as established by the state. </t>
    </r>
  </si>
  <si>
    <r>
      <rPr>
        <b/>
        <sz val="11"/>
        <color theme="1"/>
        <rFont val="Calibri"/>
        <family val="2"/>
        <scheme val="minor"/>
      </rPr>
      <t>3)</t>
    </r>
    <r>
      <rPr>
        <sz val="11"/>
        <color theme="1"/>
        <rFont val="Calibri"/>
        <family val="2"/>
        <scheme val="minor"/>
      </rPr>
      <t xml:space="preserve">     </t>
    </r>
    <r>
      <rPr>
        <b/>
        <sz val="11"/>
        <color theme="1"/>
        <rFont val="Calibri"/>
        <family val="2"/>
        <scheme val="minor"/>
      </rPr>
      <t>AIDS Pharmaceutical Assistance</t>
    </r>
    <r>
      <rPr>
        <sz val="11"/>
        <color theme="1"/>
        <rFont val="Calibri"/>
        <family val="2"/>
        <scheme val="minor"/>
      </rPr>
      <t xml:space="preserve"> services fall into two categories, based on RWHAP Part funding. </t>
    </r>
  </si>
  <si>
    <r>
      <rPr>
        <b/>
        <sz val="11"/>
        <color theme="1"/>
        <rFont val="Calibri"/>
        <family val="2"/>
        <scheme val="minor"/>
      </rPr>
      <t>4)</t>
    </r>
    <r>
      <rPr>
        <sz val="11"/>
        <color theme="1"/>
        <rFont val="Calibri"/>
        <family val="2"/>
        <scheme val="minor"/>
      </rPr>
      <t xml:space="preserve">     </t>
    </r>
    <r>
      <rPr>
        <b/>
        <sz val="11"/>
        <color theme="1"/>
        <rFont val="Calibri"/>
        <family val="2"/>
        <scheme val="minor"/>
      </rPr>
      <t xml:space="preserve">Oral Health Care </t>
    </r>
    <r>
      <rPr>
        <sz val="11"/>
        <color theme="1"/>
        <rFont val="Calibri"/>
        <family val="2"/>
        <scheme val="minor"/>
      </rPr>
      <t>services provide outpatient diagnostic, preventive, and therapeutic services by dental health care professionals, including general dental practitioners, dental specialists, dental hygienists, and licensed dental assistants.</t>
    </r>
  </si>
  <si>
    <r>
      <rPr>
        <b/>
        <sz val="11"/>
        <color theme="1"/>
        <rFont val="Calibri"/>
        <family val="2"/>
        <scheme val="minor"/>
      </rPr>
      <t>5)</t>
    </r>
    <r>
      <rPr>
        <sz val="11"/>
        <color theme="1"/>
        <rFont val="Calibri"/>
        <family val="2"/>
        <scheme val="minor"/>
      </rPr>
      <t>    </t>
    </r>
    <r>
      <rPr>
        <b/>
        <sz val="11"/>
        <color theme="1"/>
        <rFont val="Calibri"/>
        <family val="2"/>
        <scheme val="minor"/>
      </rPr>
      <t xml:space="preserve"> Early Intervention Services (EIS)</t>
    </r>
    <r>
      <rPr>
        <sz val="11"/>
        <color theme="1"/>
        <rFont val="Calibri"/>
        <family val="2"/>
        <scheme val="minor"/>
      </rPr>
      <t>:  The RWHAP legislation defines EIS for Parts A, B, and C.   See § 2651(e) of the Public Health Service Act.</t>
    </r>
  </si>
  <si>
    <r>
      <rPr>
        <b/>
        <sz val="11"/>
        <color theme="1"/>
        <rFont val="Calibri"/>
        <family val="2"/>
        <scheme val="minor"/>
      </rPr>
      <t>10)</t>
    </r>
    <r>
      <rPr>
        <sz val="11"/>
        <color theme="1"/>
        <rFont val="Calibri"/>
        <family val="2"/>
        <scheme val="minor"/>
      </rPr>
      <t xml:space="preserve"> </t>
    </r>
    <r>
      <rPr>
        <b/>
        <sz val="11"/>
        <color theme="1"/>
        <rFont val="Calibri"/>
        <family val="2"/>
        <scheme val="minor"/>
      </rPr>
      <t>Mental Health Services</t>
    </r>
    <r>
      <rPr>
        <sz val="11"/>
        <color theme="1"/>
        <rFont val="Calibri"/>
        <family val="2"/>
        <scheme val="minor"/>
      </rPr>
      <t xml:space="preserve"> are the provision of outpatient psychological and psychiatric screening, assessment, diagnosis, treatment, and counseling services offered to clients living with HIV.  Services are based on a treatment plan, conducted in an outpatient group or individual session, and provided by a mental health professional licensed or authorized within the state to render such services.  Such professionals typically include psychiatrists, psychologists, and licensed clinical social workers. </t>
    </r>
  </si>
  <si>
    <r>
      <rPr>
        <b/>
        <sz val="11"/>
        <color theme="1"/>
        <rFont val="Calibri"/>
        <family val="2"/>
        <scheme val="minor"/>
      </rPr>
      <t>11)</t>
    </r>
    <r>
      <rPr>
        <sz val="11"/>
        <color theme="1"/>
        <rFont val="Calibri"/>
        <family val="2"/>
        <scheme val="minor"/>
      </rPr>
      <t xml:space="preserve"> </t>
    </r>
    <r>
      <rPr>
        <b/>
        <sz val="11"/>
        <color theme="1"/>
        <rFont val="Calibri"/>
        <family val="2"/>
        <scheme val="minor"/>
      </rPr>
      <t>Medical Nutrition Therapy</t>
    </r>
    <r>
      <rPr>
        <sz val="11"/>
        <color theme="1"/>
        <rFont val="Calibri"/>
        <family val="2"/>
        <scheme val="minor"/>
      </rPr>
      <t xml:space="preserve"> includes: </t>
    </r>
  </si>
  <si>
    <t>HRSA RYAN WHITE PROGRAM SERVICE DEFINITIONS</t>
  </si>
  <si>
    <t xml:space="preserve">Program Guidance:  Services may be provided in a home or other residential setting, including a non-acute care section of a hospital that has been designated and staffed to provide hospice services.  This service category does not extend to skilled nursing facilities or nursing homes.  To meet the need for hospice services, a physician must certify that a patient is terminally ill and has a defined life expectancy as established by the recipient. Counseling services provided in the context of hospice care must be consistent with the definition of mental health counseling. Palliative therapies must be consistent with those covered under respective state Medicaid programs.  </t>
  </si>
  <si>
    <r>
      <rPr>
        <b/>
        <sz val="11"/>
        <color theme="1"/>
        <rFont val="Calibri"/>
        <family val="2"/>
        <scheme val="minor"/>
      </rPr>
      <t>20) Legal Services</t>
    </r>
    <r>
      <rPr>
        <sz val="11"/>
        <color theme="1"/>
        <rFont val="Calibri"/>
        <family val="2"/>
        <scheme val="minor"/>
      </rPr>
      <t xml:space="preserve"> (see Other Professional Services)</t>
    </r>
  </si>
  <si>
    <t>· Direct cash payments or cash reimbursements to clients</t>
  </si>
  <si>
    <t>· Direct maintenance expenses (tires, repairs, etc.) of a privately-owned vehicle</t>
  </si>
  <si>
    <t>· Any other costs associated with a privately-owned vehicle such as lease, loan payments, insurance, license, or registration fees</t>
  </si>
  <si>
    <t>o  Healthcare power of attorney</t>
  </si>
  <si>
    <t>o  Durable powers of attorney</t>
  </si>
  <si>
    <t>o  Living wills</t>
  </si>
  <si>
    <t>n. Non-medical Case Management</t>
  </si>
  <si>
    <t>Administrative activities include routine grant administration and monitoring activities,  usual and recognized overhead, including established indirect rates for agencies; management oversight of specific programs funded under this title; and other types of program support such as quality assurance, quality control, and related activities.  The portion of direct facilities expenses such as rent, maintenance, and utilities for areas primarily utilized to provide core medical and support  services for eligible Ryan White HIV/AIDS Program clients are not required to be included in the 10% administrative cost cap (see Policy Clarification Notice 15-01)</t>
  </si>
  <si>
    <r>
      <rPr>
        <b/>
        <sz val="11"/>
        <color theme="1"/>
        <rFont val="Calibri"/>
        <family val="2"/>
        <scheme val="minor"/>
      </rPr>
      <t xml:space="preserve">24) Permanency Planning </t>
    </r>
    <r>
      <rPr>
        <sz val="11"/>
        <color theme="1"/>
        <rFont val="Calibri"/>
        <family val="2"/>
        <scheme val="minor"/>
      </rPr>
      <t>(see Other Professional Services)</t>
    </r>
  </si>
  <si>
    <r>
      <rPr>
        <b/>
        <sz val="11"/>
        <color theme="1"/>
        <rFont val="Calibri"/>
        <family val="2"/>
        <scheme val="minor"/>
      </rPr>
      <t>13) Substance Abuse Outpatient Care</t>
    </r>
    <r>
      <rPr>
        <sz val="11"/>
        <color theme="1"/>
        <rFont val="Calibri"/>
        <family val="2"/>
        <scheme val="minor"/>
      </rPr>
      <t xml:space="preserve"> is the provision of outpatient services for the treatment of drug or alcohol use disorders.  Services include: </t>
    </r>
  </si>
  <si>
    <r>
      <rPr>
        <b/>
        <sz val="11"/>
        <color theme="1"/>
        <rFont val="Calibri"/>
        <family val="2"/>
        <scheme val="minor"/>
      </rPr>
      <t xml:space="preserve">9) </t>
    </r>
    <r>
      <rPr>
        <b/>
        <sz val="11"/>
        <color theme="1"/>
        <rFont val="Calibri"/>
        <family val="2"/>
        <scheme val="minor"/>
      </rPr>
      <t xml:space="preserve">Hospice Services </t>
    </r>
    <r>
      <rPr>
        <sz val="11"/>
        <color theme="1"/>
        <rFont val="Calibri"/>
        <family val="2"/>
        <scheme val="minor"/>
      </rPr>
      <t xml:space="preserve">are end-of-life care services provided to clients in the terminal stage of an HIV-related illness.  Allowable services are: </t>
    </r>
  </si>
  <si>
    <r>
      <rPr>
        <b/>
        <sz val="11"/>
        <color theme="1"/>
        <rFont val="Calibri"/>
        <family val="2"/>
        <scheme val="minor"/>
      </rPr>
      <t>7) </t>
    </r>
    <r>
      <rPr>
        <b/>
        <sz val="11"/>
        <color theme="1"/>
        <rFont val="Calibri"/>
        <family val="2"/>
        <scheme val="minor"/>
      </rPr>
      <t>Home Health Care</t>
    </r>
    <r>
      <rPr>
        <sz val="11"/>
        <color theme="1"/>
        <rFont val="Calibri"/>
        <family val="2"/>
        <scheme val="minor"/>
      </rPr>
      <t xml:space="preserve"> is the provision of services in the home that are appropriate to a client’s needs and are performed by licensed professionals.  Services must relate to the client’s HIV disease and may include:</t>
    </r>
  </si>
  <si>
    <t xml:space="preserve"> -Paying health insurance premiums to provide comprehensive HIV Outpatient/Ambulatory Health Services and pharmacy benefits that provide a full range of HIV medications for eligible clients</t>
  </si>
  <si>
    <t xml:space="preserve"> -Paying cost-sharing on behalf of the client</t>
  </si>
  <si>
    <t>2.  Referral services to improve HIV care and treatment services at key points of entry</t>
  </si>
  <si>
    <t>3.  Access and linkage to HIV care and treatment services such as HIV Outpatient/Ambulatory Health Services, Medical Case Management, and Substance Abuse Care</t>
  </si>
  <si>
    <t>4. Outreach Services and Health Education/Risk Reduction related to HIV diagnosis</t>
  </si>
  <si>
    <t>2.      Complete the top half; green area only (Clients &amp; Units). The total in cell B26 must equal the total in cell B31.</t>
  </si>
  <si>
    <t xml:space="preserve"> z. Psychosocial Services</t>
  </si>
  <si>
    <t>VDH Service Unit Definitions</t>
  </si>
  <si>
    <t xml:space="preserve">1. HRSA Service Categories:  </t>
  </si>
  <si>
    <t>2. Revised Service Unit Definition: (each definition in this column constitutes 1 unit)</t>
  </si>
  <si>
    <t xml:space="preserve">1. Core Medical Services </t>
  </si>
  <si>
    <t>One medical prescribing provider office visit per day per physician/group practice for uninsured client *</t>
  </si>
  <si>
    <t>a1. Laboratory Test</t>
  </si>
  <si>
    <t>One individual lab test (e.g. a panel of five lab tests = 5 units) for uninsured client</t>
  </si>
  <si>
    <t>One ADAP medication pick-up</t>
  </si>
  <si>
    <r>
      <t xml:space="preserve">One visit for uninsured client </t>
    </r>
    <r>
      <rPr>
        <b/>
        <sz val="12"/>
        <color rgb="FF000000"/>
        <rFont val="Calibri"/>
        <family val="2"/>
      </rPr>
      <t>OR</t>
    </r>
    <r>
      <rPr>
        <sz val="12"/>
        <color rgb="FF000000"/>
        <rFont val="Calibri"/>
        <family val="2"/>
      </rPr>
      <t xml:space="preserve"> one </t>
    </r>
    <r>
      <rPr>
        <sz val="12"/>
        <color theme="1"/>
        <rFont val="Calibri"/>
        <family val="2"/>
      </rPr>
      <t>oral health visit copayment or cost share for insured client</t>
    </r>
  </si>
  <si>
    <t>One targeted HIV testing effort; one referral to HIV medical care; one linkage to HIV care or treatment; one outreach unit; one health education/risk reduction unit</t>
  </si>
  <si>
    <t>f. Health Insurance Premium &amp; Cost Sharing Assistance for Low-Income Individuals</t>
  </si>
  <si>
    <t>One medical office visit or lab copayment or cost share for insured client</t>
  </si>
  <si>
    <t xml:space="preserve">j. Mental Health Services </t>
  </si>
  <si>
    <r>
      <t xml:space="preserve">One mental health provider visit per day* for uninsured client </t>
    </r>
    <r>
      <rPr>
        <b/>
        <sz val="12"/>
        <color rgb="FF000000"/>
        <rFont val="Calibri"/>
        <family val="2"/>
      </rPr>
      <t xml:space="preserve">OR </t>
    </r>
    <r>
      <rPr>
        <sz val="12"/>
        <color rgb="FF000000"/>
        <rFont val="Calibri"/>
        <family val="2"/>
      </rPr>
      <t>one mental health office visit copayment or cost share for insured client</t>
    </r>
  </si>
  <si>
    <t>k. Medical Nutrition Therapy***</t>
  </si>
  <si>
    <t xml:space="preserve">One case of medical nutritional supplement or one visit with registered dietician*** </t>
  </si>
  <si>
    <t>A 15 minute encounter with case manager (e.g. 1 hour = 4 units)</t>
  </si>
  <si>
    <t>m. Substance Abuse Services–outpatient</t>
  </si>
  <si>
    <r>
      <t>One substance abuse provider visit per day for uninsured client*</t>
    </r>
    <r>
      <rPr>
        <b/>
        <sz val="12"/>
        <color rgb="FF000000"/>
        <rFont val="Calibri"/>
        <family val="2"/>
      </rPr>
      <t xml:space="preserve"> OR</t>
    </r>
    <r>
      <rPr>
        <sz val="12"/>
        <color rgb="FF000000"/>
        <rFont val="Calibri"/>
        <family val="2"/>
      </rPr>
      <t xml:space="preserve"> one substance abuse office visit copayment or cost share for insured client</t>
    </r>
  </si>
  <si>
    <t xml:space="preserve">2. Support Services </t>
  </si>
  <si>
    <t xml:space="preserve">n. Non-medical Case Management </t>
  </si>
  <si>
    <t>q. Emergency Financial Assistance**</t>
  </si>
  <si>
    <r>
      <t>Payment for one 30-day or less prescription for Ryan White Part B formulary medication for uninsured client</t>
    </r>
    <r>
      <rPr>
        <vertAlign val="superscript"/>
        <sz val="12"/>
        <color rgb="FF000000"/>
        <rFont val="Calibri"/>
        <family val="2"/>
      </rPr>
      <t xml:space="preserve">1; </t>
    </r>
    <r>
      <rPr>
        <sz val="12"/>
        <color rgb="FF000000"/>
        <rFont val="Calibri"/>
        <family val="2"/>
      </rPr>
      <t>one food voucher; one month's rent; one essential utility payment</t>
    </r>
    <r>
      <rPr>
        <vertAlign val="superscript"/>
        <sz val="12"/>
        <color rgb="FF000000"/>
        <rFont val="Calibri"/>
        <family val="2"/>
      </rPr>
      <t>2</t>
    </r>
    <r>
      <rPr>
        <sz val="12"/>
        <color rgb="FF000000"/>
        <rFont val="Calibri"/>
        <family val="2"/>
      </rPr>
      <t>; short term emergency housing 7 days or less**</t>
    </r>
  </si>
  <si>
    <t>r. Food Bank/Home-Delivered Meals</t>
  </si>
  <si>
    <t>One bag of food, voucher to food pantry, or delivered meal, one case of nutritional supplement***</t>
  </si>
  <si>
    <t xml:space="preserve">One organized effort </t>
  </si>
  <si>
    <t xml:space="preserve">One initial individualized housing plan
One annual individualized housing plan update
One month’s rent
One month’s utilities
One navigation service effort (search, placement, advocacy, referral, placement, inspection)
</t>
  </si>
  <si>
    <t>u. Other Professional Services</t>
  </si>
  <si>
    <t>One provided legal, permanency planning, or income tax preparation service</t>
  </si>
  <si>
    <t>One provided linguistic service****</t>
  </si>
  <si>
    <t>A one way trip = 1 unit; One voucher = 1 unit</t>
  </si>
  <si>
    <t>A 15 minute face to face outreach visit</t>
  </si>
  <si>
    <t>One 15-minute encounter</t>
  </si>
  <si>
    <t>ae. Substance Abuse Services (residential)*****</t>
  </si>
  <si>
    <t>One day of treatment (the unit of service = seven days per client)*****</t>
  </si>
  <si>
    <t>af. Psychosocial Support Services</t>
  </si>
  <si>
    <t>One session = 1 unit</t>
  </si>
  <si>
    <t>*An additional visit on the same date of service at a different practice/site = one unit.  All categories assume one or more client encounters per day with the same practice/site = one unit.</t>
  </si>
  <si>
    <t xml:space="preserve">**Emergency financial assistance (EFA) is limited one-time or short term payments.  Subrecipients must clearly document that Ryan White Part B is the payer of last resort for each EFA service provided to a client.  It is expected that all other sources of funding will be effectively used.  Continuous provision of an allowable service to a client should not be funded through EFA.  </t>
  </si>
  <si>
    <t xml:space="preserve">*** In accordance with HAB PCN #16-02, the provision of Medical Nutritional Therapy must be conducted by a registered dietitian. Issuing nutritional supplements without a dietician falls under food bank and home delivered meals. </t>
  </si>
  <si>
    <t xml:space="preserve">**** Linguistic services include oral or written translation for a client to assist with language barriers. </t>
  </si>
  <si>
    <t>*****Residential treatment program must comply with HAB PCN #16-02 substance abuse services (residential) definition and program guidance.  PCN #16-02:  http://www.vdh.virginia.gov/content/uploads/sites/10/2016/12/ServiceCategoryPCN_16-02Final.pdf</t>
  </si>
  <si>
    <t>1 Refer to the Ryan White Part B Formulary located on the ADAP Formulary Web page http://www.vdh.virginia.gov/disease-prevention/formulary/</t>
  </si>
  <si>
    <t>2 Essential utilities are oil/gas, electric, water, sewage, telephone</t>
  </si>
  <si>
    <t xml:space="preserve">  e.g. Rebates, CHARLI, SPNS HIT, SPNS Linkages, Prevention)</t>
  </si>
  <si>
    <t>3.      Insert Personnel’s Current Annual Salary (green area) in column C.  Columns D-F will automatically populate based on information entered on Budget Tab and formulas inserted on this worksheet.</t>
  </si>
  <si>
    <t xml:space="preserve">4.      Columns G-AC (green area), row 6 should be used to insert all funding sources, other than RW Part B, that support personnel.  Please include Funding source name and denote Federal, State, or Other.  </t>
  </si>
  <si>
    <t>5.      Column AD will automatically calculate total % of time being supported by all funding sources; none should be greater than 100%.</t>
  </si>
  <si>
    <t>2.      ***Personnel Name/Title must be manually entered. It will no longer automatically populate from the Budget Tab.***</t>
  </si>
  <si>
    <t>1.      Page title information will automatically populate based on information entered on Budget Tab.</t>
  </si>
  <si>
    <t xml:space="preserve">
FTE %</t>
  </si>
  <si>
    <r>
      <t xml:space="preserve">Salary Requested 
</t>
    </r>
    <r>
      <rPr>
        <b/>
        <sz val="8"/>
        <color theme="1"/>
        <rFont val="Calibri"/>
        <family val="2"/>
        <scheme val="minor"/>
      </rPr>
      <t>( A * B)</t>
    </r>
  </si>
  <si>
    <t>Fringe %</t>
  </si>
  <si>
    <r>
      <t xml:space="preserve">Fringes Requested
</t>
    </r>
    <r>
      <rPr>
        <b/>
        <sz val="8"/>
        <color theme="1"/>
        <rFont val="Calibri"/>
        <family val="2"/>
        <scheme val="minor"/>
      </rPr>
      <t>(C *  D)</t>
    </r>
  </si>
  <si>
    <t>Program Income Tab - This tab is not protected and will allow you to adjust to fit your needs.</t>
  </si>
  <si>
    <t>5.      The Program Income Total will not automatically populate into the Budget or Allocation Table tabs.  This amount will need to be entered into the tabs manually.</t>
  </si>
  <si>
    <t>Indirect Cost (Only if Federally Approved Plan - Signed Rate Agreement Must Be Submitted With Budget)</t>
  </si>
  <si>
    <t>Date Revised By Agency:</t>
  </si>
  <si>
    <t>Contract Type:</t>
  </si>
  <si>
    <t>Executive Compensation Verfication</t>
  </si>
  <si>
    <t>Revision Type:</t>
  </si>
  <si>
    <t>Initial</t>
  </si>
  <si>
    <t>N/A</t>
  </si>
  <si>
    <t>Exec Comp Cap=</t>
  </si>
  <si>
    <t>8. Indirect Costs</t>
  </si>
  <si>
    <t xml:space="preserve"> Service definitions below are included in Policy Clarification Notice #16-02, Ryan White HIV/AIDS Program Services:  Eligibility Individuals &amp; Allowable Uses of Funds available online at https://ryanwhite.hrsa.gov/grants/policy-notices </t>
  </si>
  <si>
    <t>Program Guidance: Treatment adherence activities provided during an Outpatient/Ambulatory Health Service visit are considered Outpatient/Ambulatory Health Services, whereas treatment adherence activities provided during a Medical Case Management visit are considered Medical Case Management services. Non-HIV related visits to urgent care facilities are not allowable costs within the Outpatient/Ambulatory Health Services Category.  Emergency room visits are not allowable costs within the Outpatient/Ambulatory Health Services Category.</t>
  </si>
  <si>
    <t>See also Policy Notice 13-04: Clarifications Regarding Clients Eligibility for Private Health Insurance and Coverage of Services by Ryan White HIV/AIDS Program</t>
  </si>
  <si>
    <t>See also Early Intervention Services definition</t>
  </si>
  <si>
    <t>Program Guidance: HRSA RWHAP Parts A, C and D recipients may contribute RWHAP funds to the RWHAP Part B ADAP for the purchase of medication and/or health care coverage and medication cost sharing for ADAP-eligible clients.</t>
  </si>
  <si>
    <t>See also PCN 07-03: The Use of Ryan White HIV/AIDS Program, Part B (formerly Title II), AIDS Drug Assistance Program (ADAP) Funds for Access, Adherence, and Monitoring Services;</t>
  </si>
  <si>
    <t>See also PCN 18-01: Clarifications Regarding Use of Ryan White HIV/AIDS Program Funds for Premium and Cost-Sharing Assistance for Private Health Insurance; and</t>
  </si>
  <si>
    <t>·       A drug formulary approved by the local advisory committee/board and consists of HIV-related medications not otherwise available to the clients due to the elements mentioned above</t>
  </si>
  <si>
    <t>·       Coordination with the state’s RWHAP Part B ADAP.   A statement of need should specify restrictions of the state ADAP and the need for the LPAP.</t>
  </si>
  <si>
    <r>
      <t>2.     Community Pharmaceutical Assistance Program is provided by a RWHAP Part C or D recipient for the provision of long-term medication assistance to eligible clients</t>
    </r>
    <r>
      <rPr>
        <u/>
        <sz val="11"/>
        <color theme="1"/>
        <rFont val="Calibri"/>
        <family val="2"/>
        <scheme val="minor"/>
      </rPr>
      <t xml:space="preserve"> in the absence of any other resources</t>
    </r>
    <r>
      <rPr>
        <sz val="11"/>
        <color theme="1"/>
        <rFont val="Calibri"/>
        <family val="2"/>
        <scheme val="minor"/>
      </rPr>
      <t xml:space="preserve">. The medication assistance must be greater than 90 days. </t>
    </r>
  </si>
  <si>
    <t>Program Guidance:  LPAP: HRSA RWHAP Part A or Part B (non-ADAP) funds may be used to support an LPAP. HRSA RWHAP ADAP funds may not be used for LPAP support. LPAP funds are not to be used for emergency or short-term financial assistance. The Emergency Financial Assistance service category may assist with short-term assistance for medications.</t>
  </si>
  <si>
    <t>For Community Pharmaceutical Assistance (CPAP):  This service category should be used when RWHAP Part C or D funding is expended to routinely refill medications.  RWHAP Part C or D recipients should use the Outpatient Ambulatory Health Services or Emergency Financial Assistance service for non-routine, short-term medication assistance.</t>
  </si>
  <si>
    <t>See also Ryan White HIV/AIDS Program Part A and B National Monitoring Standards</t>
  </si>
  <si>
    <t>See also AIDS Drug Assistance Program Treatments, Emergency Financial Assistance, Outpatient Ambulatory Health Services.</t>
  </si>
  <si>
    <t xml:space="preserve">Program Guidance: None at this time. </t>
  </si>
  <si>
    <t>1. Targeted HIV testing to help the unaware learn of their HIV status and receive referral to HIV care and treatment services if found to be HIV- infected.  Recipients must coordinate these testing services with other HIV prevention and testing programs to avoid duplication of efforts. HIV testing paid for by EIS cannot supplant testing efforts paid for by other sources</t>
  </si>
  <si>
    <r>
      <t xml:space="preserve">Program Guidance:  The elements of EIS often overlap with other service category descriptions; however, </t>
    </r>
    <r>
      <rPr>
        <u/>
        <sz val="11"/>
        <color rgb="FF3333FF"/>
        <rFont val="Calibri"/>
        <family val="2"/>
        <scheme val="minor"/>
      </rPr>
      <t>EIS is the combination of such services rather than a stand-alone service.</t>
    </r>
    <r>
      <rPr>
        <sz val="11"/>
        <color theme="1"/>
        <rFont val="Calibri"/>
        <family val="2"/>
        <scheme val="minor"/>
      </rPr>
      <t xml:space="preserve">  RWHAP Part recipients should be aware of programmatic expectations that stipulate the allocation of funds into specific service categories. These services may be provided to people who do not know their HIV status.  People who are HIV negative should be referred to risk reduction activities. People who are living with HIV should be linked to HRSA RWHAP services.</t>
    </r>
  </si>
  <si>
    <r>
      <rPr>
        <b/>
        <sz val="11"/>
        <color theme="1"/>
        <rFont val="Calibri"/>
        <family val="2"/>
        <scheme val="minor"/>
      </rPr>
      <t>6)</t>
    </r>
    <r>
      <rPr>
        <sz val="11"/>
        <color theme="1"/>
        <rFont val="Calibri"/>
        <family val="2"/>
        <scheme val="minor"/>
      </rPr>
      <t xml:space="preserve"> </t>
    </r>
    <r>
      <rPr>
        <b/>
        <sz val="11"/>
        <color theme="1"/>
        <rFont val="Calibri"/>
        <family val="2"/>
        <scheme val="minor"/>
      </rPr>
      <t>Health Insurance Premium &amp; Cost Sharing Assistance for Low-Income Individuals</t>
    </r>
    <r>
      <rPr>
        <sz val="11"/>
        <color theme="1"/>
        <rFont val="Calibri"/>
        <family val="2"/>
        <scheme val="minor"/>
      </rPr>
      <t xml:space="preserve"> provides financial assistance for eligible clients living with HIV to maintain continuity of health insurance or to receive medical and pharmacy benefits under a health care coverage program. For purposes of this service category, health insurance also includes standalone dental insurance.</t>
    </r>
  </si>
  <si>
    <t xml:space="preserve">  Paying standalone dental insurance premiums to provide comprehensive oral health care services for eligible clients</t>
  </si>
  <si>
    <r>
      <rPr>
        <sz val="11"/>
        <color rgb="FFFF0000"/>
        <rFont val="Calibri"/>
        <family val="2"/>
        <scheme val="minor"/>
      </rPr>
      <t>To use HRSA RWHAP funds for health insurance premium assistance (not standalone dental insurance assistance), an HRSA RWHAP Part recipient must implement a methodology that incorporates the following requirements:</t>
    </r>
    <r>
      <rPr>
        <sz val="11"/>
        <color theme="1"/>
        <rFont val="Calibri"/>
        <family val="2"/>
        <scheme val="minor"/>
      </rPr>
      <t xml:space="preserve">
• Clients obtain health care coverage that at a minimum, includes at least one U.S. Food and Drug Administration (FDA) approved medicine in each drug class of core antiretroviral medicines outlined in the U.S. Department of Health and Human Services’ Clinical Guidelines for the Treatment of HIV, as well as appropriate HIV outpatient/ambulatory health services; and
• The cost of paying for the health care coverage (including all other sources of premium and cost sharing assistance) is cost-effective in the aggregate versus paying for the full cost for medications and other appropriate HIV outpatient/ambulatory health services (HRSA RWHAP Part A, HRSA RWHAP Part B, HRSA RWHAP Part C, and HRSA RWHAP Part D).</t>
    </r>
  </si>
  <si>
    <r>
      <rPr>
        <sz val="11"/>
        <color rgb="FFFF0000"/>
        <rFont val="Calibri"/>
        <family val="2"/>
        <scheme val="minor"/>
      </rPr>
      <t>To use HRSA RWHAP funds for standalone dental insurance premium assistance, an HRSA RWHAP Part recipient must implement a methodology that incorporates the following requirement:</t>
    </r>
    <r>
      <rPr>
        <sz val="11"/>
        <color theme="1"/>
        <rFont val="Calibri"/>
        <family val="2"/>
        <scheme val="minor"/>
      </rPr>
      <t xml:space="preserve">
• HRSA RWHAP Part recipients must assess and compare the aggregate cost of paying for the standalone dental insurance option versus paying for the full cost of HIV oral health care services to ensure that purchasing standalone dental insurance is cost effective in the aggregate, and allocate funding to Health Insurance Premium and Cost Sharing Assistance only when determined to be cost effective.</t>
    </r>
  </si>
  <si>
    <t xml:space="preserve">Program Guidance:  Traditionally, RWHAP Parts A and B funding support health insurance premiums and cost-sharing assistance.  </t>
  </si>
  <si>
    <t>See also PCN 14-01:  Clarifications Regarding the Ryan White HIV/AIDS Program and Reconciliation of Premium Tax Credits under the ACA</t>
  </si>
  <si>
    <t>See also PCN 18-01: Clarifications Regarding the Use  of Ryan White HIV/AIDS Program  Funds for Health Care Coverage Premium and Cost Sharing  Assistance</t>
  </si>
  <si>
    <r>
      <rPr>
        <b/>
        <sz val="11"/>
        <color theme="1"/>
        <rFont val="Calibri"/>
        <family val="2"/>
        <scheme val="minor"/>
      </rPr>
      <t>8) Home and Community-Based Health Services</t>
    </r>
    <r>
      <rPr>
        <sz val="11"/>
        <color theme="1"/>
        <rFont val="Calibri"/>
        <family val="2"/>
        <scheme val="minor"/>
      </rPr>
      <t xml:space="preserve"> are provided to an eligible Person Living with HIV in an integrated setting appropriate to a client’s needs, based on a written plan of care established by a medical care team under the direction of a licensed clinical provider. Services include: </t>
    </r>
  </si>
  <si>
    <t xml:space="preserve">Program Guidance:  Mental Health Services are allowable only for Persons Living with HIV who are eligible to receive HRSA RWHAP Services. </t>
  </si>
  <si>
    <t>See also Psychosocial Support Services</t>
  </si>
  <si>
    <t xml:space="preserve">Note: These services can be provided in individual and/or group settings and outside of HIV Outpatient/Ambulatory Health Services. </t>
  </si>
  <si>
    <t xml:space="preserve">Program Guidance:  All services performed under this service category must be pursuant to a medical provider’s referral and based on a nutritional plan developed by the registered dietitian or other licensed nutrition professional. Services not provided by a registered/licensed dietician should be considered Psychosocial Support Services under the HRSA RWHAP. </t>
  </si>
  <si>
    <t>See also Food-Bank/Home Delivered Meals</t>
  </si>
  <si>
    <r>
      <rPr>
        <b/>
        <sz val="11"/>
        <color theme="1"/>
        <rFont val="Calibri"/>
        <family val="2"/>
        <scheme val="minor"/>
      </rPr>
      <t>12) Medical Case Management, including Treatment Adherence Services</t>
    </r>
    <r>
      <rPr>
        <sz val="11"/>
        <color theme="1"/>
        <rFont val="Calibri"/>
        <family val="2"/>
        <scheme val="minor"/>
      </rPr>
      <t xml:space="preserve"> is the provision of a range of client-centered activities focused on improving health outcomes in support of the HIV care continuum.  Activities provided under this service category may be provided by an interdisciplinary team that includes other specialty care providers. Medical Case Management includes all types of case management encounters (e.g., face-to-face, phone contact, and any other forms of communication). In addition to providing the medically oriented services below, Medical Case Management may also provide benefits counseling by assisting eligible clients in obtaining access to other public and private programs for which they may be eligible (e.g., Medicaid, Medicare Part D, State Pharmacy Assistance Programs, Pharmaceutical Manufacturer’s Patient Assistance Programs, other state or local health care and supportive services, and insurance plans through the health insurance Marketplaces/Exchanges).  Key activities include:</t>
    </r>
  </si>
  <si>
    <r>
      <t xml:space="preserve">Program Guidance: Medical Case Management services have as their </t>
    </r>
    <r>
      <rPr>
        <u/>
        <sz val="11"/>
        <color theme="1"/>
        <rFont val="Calibri"/>
        <family val="2"/>
        <scheme val="minor"/>
      </rPr>
      <t xml:space="preserve">objective improving health care outcomes </t>
    </r>
    <r>
      <rPr>
        <sz val="11"/>
        <color theme="1"/>
        <rFont val="Calibri"/>
        <family val="2"/>
        <scheme val="minor"/>
      </rPr>
      <t xml:space="preserve">whereas Non-Medical Case Management Services have as their objective providing guidance and assistance in </t>
    </r>
    <r>
      <rPr>
        <u/>
        <sz val="11"/>
        <color theme="1"/>
        <rFont val="Calibri"/>
        <family val="2"/>
        <scheme val="minor"/>
      </rPr>
      <t>improving access</t>
    </r>
    <r>
      <rPr>
        <sz val="11"/>
        <color theme="1"/>
        <rFont val="Calibri"/>
        <family val="2"/>
        <scheme val="minor"/>
      </rPr>
      <t xml:space="preserve"> to needed services. </t>
    </r>
    <r>
      <rPr>
        <b/>
        <sz val="11"/>
        <color rgb="FF3333FF"/>
        <rFont val="Calibri"/>
        <family val="2"/>
        <scheme val="minor"/>
      </rPr>
      <t>Visits to ensure readiness for, and adherence to, complex HIV treatments shall be considered Medical Case Management or Outpatient/Ambulatory Health Services. Treatment Adherence services provided during a Medical Case Management visit should be reported in the Medical Case Management service category whereas Treatment Adherence services provided during an Outpatient/Ambulatory Health Service visit should be reported under the Outpatient/Ambulatory Health Services category.</t>
    </r>
  </si>
  <si>
    <t>See also Substance Abuse Services (residential)</t>
  </si>
  <si>
    <t xml:space="preserve">        Timely and coordinated access to medically appropriate levels of health and support services and continuity of care</t>
  </si>
  <si>
    <t xml:space="preserve">        Client-specific advocacy and/or review of utilization of services</t>
  </si>
  <si>
    <r>
      <t xml:space="preserve">Program Guidance: NMCM Services have as their objective providing coordination, guidance and assistance in </t>
    </r>
    <r>
      <rPr>
        <u/>
        <sz val="11"/>
        <color theme="1"/>
        <rFont val="Calibri"/>
        <family val="2"/>
        <scheme val="minor"/>
      </rPr>
      <t>improving access</t>
    </r>
    <r>
      <rPr>
        <sz val="11"/>
        <color theme="1"/>
        <rFont val="Calibri"/>
        <family val="2"/>
        <scheme val="minor"/>
      </rPr>
      <t xml:space="preserve"> to and retention in needed medical and support services to mitigate and eliminate barriers to HIV care services, whereas Medical Case Management Services have as their </t>
    </r>
    <r>
      <rPr>
        <u/>
        <sz val="11"/>
        <color theme="1"/>
        <rFont val="Calibri"/>
        <family val="2"/>
        <scheme val="minor"/>
      </rPr>
      <t>objective improving health care outcomes</t>
    </r>
    <r>
      <rPr>
        <sz val="11"/>
        <color theme="1"/>
        <rFont val="Calibri"/>
        <family val="2"/>
        <scheme val="minor"/>
      </rPr>
      <t>.</t>
    </r>
  </si>
  <si>
    <t xml:space="preserve">·       A licensed or registered child care provider to deliver intermittent care </t>
  </si>
  <si>
    <r>
      <t xml:space="preserve">Program Guidance:  The use of funds under this service category should be limited and carefully monitored.  Direct cash payments to clients are not permitted.  Such arrangements may also raise liability issues for the funding source which should be carefully weighed in the decision process.  NOTE: This does </t>
    </r>
    <r>
      <rPr>
        <b/>
        <u/>
        <sz val="11"/>
        <color rgb="FFFF0000"/>
        <rFont val="Calibri"/>
        <family val="2"/>
        <scheme val="minor"/>
      </rPr>
      <t>not</t>
    </r>
    <r>
      <rPr>
        <sz val="11"/>
        <color theme="1"/>
        <rFont val="Calibri"/>
        <family val="2"/>
        <scheme val="minor"/>
      </rPr>
      <t xml:space="preserve"> include child care while a client is at work.</t>
    </r>
  </si>
  <si>
    <r>
      <rPr>
        <b/>
        <sz val="11"/>
        <color theme="1"/>
        <rFont val="Calibri"/>
        <family val="2"/>
        <scheme val="minor"/>
      </rPr>
      <t xml:space="preserve">16) Emergency Financial Assistance </t>
    </r>
    <r>
      <rPr>
        <sz val="11"/>
        <color theme="1"/>
        <rFont val="Calibri"/>
        <family val="2"/>
        <scheme val="minor"/>
      </rPr>
      <t xml:space="preserve">provides limited one-time or short-term payments to assist the RWHAP client with an urgent need for essential items or services necessary to improve health outcomes, including: utilities, housing, food (including groceries and food vouchers), transportation, medication not covered by an AIDS Drug Assistance Program or AIDS Pharmaceutical Assistance, or another HRSA RWHAP-allowable cost needed to improve health outcomes. Emergency financial assistance can occur as a direct payment to an agency or through a voucher program. </t>
    </r>
  </si>
  <si>
    <t>Program Guidance:  Emergency Financial Assistance funds used to pay for otherwise allowable HRSA RWHAP services must be accounted for under the Emergency Financial Assistance category. Direct cash payments to clients are not permitted.  It is expected that all other sources of funding in the community that can be reasonably used for emergency financial assistance will be effectively used and that any allocation of RWHAP funds for these purposes will be as the payer of last resort, and for limited amounts, uses, and periods of time.  Continuous provision of an allowable service to a client should not be funded through emergency financial assistance.</t>
  </si>
  <si>
    <t>·       Water filtration/purification systems in communities where issues of water safety exist.</t>
  </si>
  <si>
    <r>
      <t xml:space="preserve">Program Guidance:  </t>
    </r>
    <r>
      <rPr>
        <b/>
        <u/>
        <sz val="11"/>
        <color rgb="FFFF0000"/>
        <rFont val="Calibri"/>
        <family val="2"/>
        <scheme val="minor"/>
      </rPr>
      <t>Unallowable</t>
    </r>
    <r>
      <rPr>
        <sz val="11"/>
        <color theme="1"/>
        <rFont val="Calibri"/>
        <family val="2"/>
        <scheme val="minor"/>
      </rPr>
      <t xml:space="preserve"> costs include household appliances, pet foods, and other non-essential products.</t>
    </r>
  </si>
  <si>
    <t>See also Medical Nutrition Therapy.  Nutritional services and nutritional supplements provided by a registered dietitian are considered a core medical service under the RWHAP.</t>
  </si>
  <si>
    <r>
      <t xml:space="preserve">Program Guidance:  Health Education/Risk Reduction services </t>
    </r>
    <r>
      <rPr>
        <u/>
        <sz val="11"/>
        <color rgb="FFFF0000"/>
        <rFont val="Calibri"/>
        <family val="2"/>
        <scheme val="minor"/>
      </rPr>
      <t xml:space="preserve">cannot </t>
    </r>
    <r>
      <rPr>
        <u/>
        <sz val="11"/>
        <rFont val="Calibri"/>
        <family val="2"/>
        <scheme val="minor"/>
      </rPr>
      <t>be delivered anonymously</t>
    </r>
    <r>
      <rPr>
        <u/>
        <sz val="11"/>
        <color rgb="FFFF0000"/>
        <rFont val="Calibri"/>
        <family val="2"/>
        <scheme val="minor"/>
      </rPr>
      <t xml:space="preserve">. </t>
    </r>
  </si>
  <si>
    <t>See also Early Intervention Services</t>
  </si>
  <si>
    <r>
      <rPr>
        <b/>
        <sz val="11"/>
        <color theme="1"/>
        <rFont val="Calibri"/>
        <family val="2"/>
        <scheme val="minor"/>
      </rPr>
      <t>19) Housing</t>
    </r>
    <r>
      <rPr>
        <sz val="11"/>
        <color theme="1"/>
        <rFont val="Calibri"/>
        <family val="2"/>
        <scheme val="minor"/>
      </rPr>
      <t xml:space="preserve"> services provide transitional, short-term, or emergency housing assistance to enable a client or family to gain or maintain outpatient/ambulatory health services and treatment, including temporary assistance necessary to prevent homelessness and to gain or maintain access to medical care. Activities within the Housing category must also include the development of an individualized housing plan, updated annually, to guide the client’s linkage to permanent housing. Housing may provide some type of core medical (e.g., mental health services) or support services (e.g., residential substance use disorder services). Housing activities also include housing referral services, including assessment, search, placement, and housing advocacy services on behalf of the eligible client, as well as fees associated with these activities.</t>
    </r>
  </si>
  <si>
    <r>
      <t xml:space="preserve">Program Guidance:  HRSA RWHAP recipients and subrecipients that use funds to provide Housing must have mechanisms in place to assess and document the housing status and housing service needs of new clients, and at least annually for existing clients. HRSA RWHAP recipients and subrecipients, along with local decision-making planning bodies, are strongly encouraged to institute duration limits to housing activities. HRSA HAB recommends recipients and subrecipients align duration limits with those definitions used by other housing programs, such as those administered by the Department of Housing and Urban Development, which currently uses 24 months for transitional housing. Housing activities </t>
    </r>
    <r>
      <rPr>
        <b/>
        <u/>
        <sz val="11"/>
        <color rgb="FFFF0000"/>
        <rFont val="Calibri"/>
        <family val="2"/>
        <scheme val="minor"/>
      </rPr>
      <t>cannot</t>
    </r>
    <r>
      <rPr>
        <sz val="11"/>
        <color theme="1"/>
        <rFont val="Calibri"/>
        <family val="2"/>
        <scheme val="minor"/>
      </rPr>
      <t xml:space="preserve"> be in the form of direct cash payments to clients and </t>
    </r>
    <r>
      <rPr>
        <b/>
        <u/>
        <sz val="11"/>
        <color rgb="FFFF0000"/>
        <rFont val="Calibri"/>
        <family val="2"/>
        <scheme val="minor"/>
      </rPr>
      <t>cannot</t>
    </r>
    <r>
      <rPr>
        <sz val="11"/>
        <color theme="1"/>
        <rFont val="Calibri"/>
        <family val="2"/>
        <scheme val="minor"/>
      </rPr>
      <t xml:space="preserve"> be used for mortgage payments or rental deposits, although these may be allowable costs under the HUD Housing Opportunities for Persons with AIDS grant awards. Housing, as described here, replaces PCN 11-01.</t>
    </r>
  </si>
  <si>
    <r>
      <rPr>
        <b/>
        <sz val="11"/>
        <color theme="1"/>
        <rFont val="Calibri"/>
        <family val="2"/>
        <scheme val="minor"/>
      </rPr>
      <t>21) Linguistics services</t>
    </r>
    <r>
      <rPr>
        <sz val="11"/>
        <color theme="1"/>
        <rFont val="Calibri"/>
        <family val="2"/>
        <scheme val="minor"/>
      </rPr>
      <t xml:space="preserve"> include interpretation and translation activities, both oral and written, to eligible clients. These activities must be provided by qualified linguistic services providers as a component of HIV service delivery between the healthcare provider and the client. These services are to be provided when such services are necessary to facilitate communication between the provider and client and/or support delivery of HRSA RWHAP-eligible services.</t>
    </r>
  </si>
  <si>
    <r>
      <rPr>
        <b/>
        <sz val="11"/>
        <color theme="1"/>
        <rFont val="Calibri"/>
        <family val="2"/>
        <scheme val="minor"/>
      </rPr>
      <t>22) Medical Transportation</t>
    </r>
    <r>
      <rPr>
        <sz val="11"/>
        <color theme="1"/>
        <rFont val="Calibri"/>
        <family val="2"/>
        <scheme val="minor"/>
      </rPr>
      <t xml:space="preserve"> is the provision of nonemergency transportation services that enables an eligible client to access or be retained in core medical and support services.</t>
    </r>
  </si>
  <si>
    <r>
      <t>·       Mileage reimbursement (through a non-cash system) that enables clients to travel to needed medical or other support services, but should</t>
    </r>
    <r>
      <rPr>
        <b/>
        <u/>
        <sz val="11"/>
        <color rgb="FFFF0000"/>
        <rFont val="Calibri"/>
        <family val="2"/>
        <scheme val="minor"/>
      </rPr>
      <t xml:space="preserve"> not </t>
    </r>
    <r>
      <rPr>
        <sz val="11"/>
        <color theme="1"/>
        <rFont val="Calibri"/>
        <family val="2"/>
        <scheme val="minor"/>
      </rPr>
      <t>in any case exceed the established rates for federal Programs (Federal Joint Travel Regulations provide further guidance on this subject).</t>
    </r>
  </si>
  <si>
    <t>·       Purchase or lease of organizational vehicles for client transportation programs, provided the recipient receives prior approval from Virginia's HRSA Program Officer for the purchase of a vehicle</t>
  </si>
  <si>
    <t>·       Voucher, token systems, and  fuel cards for VDH</t>
  </si>
  <si>
    <r>
      <t xml:space="preserve">**Costs for transportation </t>
    </r>
    <r>
      <rPr>
        <u/>
        <sz val="11"/>
        <color theme="1"/>
        <rFont val="Calibri"/>
        <family val="2"/>
        <scheme val="minor"/>
      </rPr>
      <t xml:space="preserve">for medical providers </t>
    </r>
    <r>
      <rPr>
        <sz val="11"/>
        <color theme="1"/>
        <rFont val="Calibri"/>
        <family val="2"/>
        <scheme val="minor"/>
      </rPr>
      <t>to provide care should be categorized under the service category for the service being provided.</t>
    </r>
  </si>
  <si>
    <r>
      <rPr>
        <b/>
        <sz val="11"/>
        <color rgb="FFFF0000"/>
        <rFont val="Calibri"/>
        <family val="2"/>
        <scheme val="minor"/>
      </rPr>
      <t>Unallowable</t>
    </r>
    <r>
      <rPr>
        <sz val="11"/>
        <color theme="1"/>
        <rFont val="Calibri"/>
        <family val="2"/>
        <scheme val="minor"/>
      </rPr>
      <t xml:space="preserve"> costs include:</t>
    </r>
  </si>
  <si>
    <r>
      <rPr>
        <b/>
        <sz val="11"/>
        <color theme="1"/>
        <rFont val="Calibri"/>
        <family val="2"/>
        <scheme val="minor"/>
      </rPr>
      <t>23) Outreach Services</t>
    </r>
    <r>
      <rPr>
        <sz val="11"/>
        <color theme="1"/>
        <rFont val="Calibri"/>
        <family val="2"/>
        <scheme val="minor"/>
      </rPr>
      <t xml:space="preserve"> has as its principal purpose identifying PLWH who either do not know their HIV status, or who know their status but are not currently in care. As such, Outreach Services provide the following activities:</t>
    </r>
  </si>
  <si>
    <t>x</t>
  </si>
  <si>
    <t xml:space="preserve">·       Identification of people who do not know their HIV status and/or </t>
  </si>
  <si>
    <t xml:space="preserve">         Llinkage to or re-engagement in care and treatment of PLWH who know their status into HRSA RWHAP services, including provision of information about health care coverage options.</t>
  </si>
  <si>
    <t>Note:  Because Outreach Services are often provided to people who do not know their HIV status, some activities within this service category will likely reach people who are HIV negative and should be referred to risk reduction activities. When these activities identify someone living with HIV, eligible clients should be linked to HRSA RWHAP services</t>
  </si>
  <si>
    <t xml:space="preserve"> Outreach services must be:</t>
  </si>
  <si>
    <t xml:space="preserve">       Use data to target populations and placed that have a high probability of reaching PLWH who have never been tested, have been tested or diagnosed HIV+ but not received their results, or have been tested and know their status but are not in medical care.</t>
  </si>
  <si>
    <t>·       Conducted at times and in places where there is a high probability PLWH will be identified.</t>
  </si>
  <si>
    <t>·       Delivered in coordination with local and state HIV prevention outreach programs to avoid duplication of effort.</t>
  </si>
  <si>
    <t>Note: Outreach Services may be provided through community and public awareness activities (e.g., posters, flyers, billboards, social media, TV or radio announcements) that meet the requirements above and include explicit and clear links to and information about available HRSA RWHAP services.</t>
  </si>
  <si>
    <r>
      <t xml:space="preserve">Note:  Funds </t>
    </r>
    <r>
      <rPr>
        <b/>
        <u/>
        <sz val="11"/>
        <color rgb="FFFF0000"/>
        <rFont val="Calibri"/>
        <family val="2"/>
        <scheme val="minor"/>
      </rPr>
      <t>may not</t>
    </r>
    <r>
      <rPr>
        <sz val="11"/>
        <color theme="1"/>
        <rFont val="Calibri"/>
        <family val="2"/>
        <scheme val="minor"/>
      </rPr>
      <t xml:space="preserve"> be used to pay for HIV counseling or testing under this service category.</t>
    </r>
  </si>
  <si>
    <r>
      <t xml:space="preserve">Program Guidance: Outreach Services provided to an individual or in small group settings cannot be delivered anonymously, as some information is needed to facilitate any necessary follow-up and care. Outreach Services </t>
    </r>
    <r>
      <rPr>
        <b/>
        <u/>
        <sz val="11"/>
        <color rgb="FFFF0000"/>
        <rFont val="Calibri"/>
        <family val="2"/>
        <scheme val="minor"/>
      </rPr>
      <t xml:space="preserve">must not </t>
    </r>
    <r>
      <rPr>
        <sz val="11"/>
        <color theme="1"/>
        <rFont val="Calibri"/>
        <family val="2"/>
        <scheme val="minor"/>
      </rPr>
      <t xml:space="preserve">include outreach activities that exclusively promote HIV prevention education. Recipients and subrecipients may use Outreach Services funds for HIV testing when HRSA RWHAP resources are available and where the testing </t>
    </r>
    <r>
      <rPr>
        <b/>
        <u/>
        <sz val="11"/>
        <color rgb="FFFF0000"/>
        <rFont val="Calibri"/>
        <family val="2"/>
        <scheme val="minor"/>
      </rPr>
      <t>would not</t>
    </r>
    <r>
      <rPr>
        <sz val="11"/>
        <color theme="1"/>
        <rFont val="Calibri"/>
        <family val="2"/>
        <scheme val="minor"/>
      </rPr>
      <t xml:space="preserve"> supplant other existing funding. </t>
    </r>
  </si>
  <si>
    <t>25) Psychosocial Support Services provide group or individual support and counseling services to assist HRSA RWHAP-eligible PLWH to address behavioral and physical health concerns. Activities provided under the Psychosocial Support Services may include:</t>
  </si>
  <si>
    <t>Note: Unified Client Eligibility Assessments for services eligibility  are included in this service category for VA RWHAP B as reflected in the VDH Service Standard for this category</t>
  </si>
  <si>
    <t>Program Guidance: Funds under this service category may not be used to provide nutritional supplements (See Food Bank/Home Delivered Meals).
HRSA RWHAP-funded pastoral counseling must be available to all eligible clients regardless of their religious denominational affiliation.
HRSA RWHAP Funds may not be used for social/recreational activities or to pay for a client’s gym membership.</t>
  </si>
  <si>
    <t>See also Respite Care Services</t>
  </si>
  <si>
    <r>
      <rPr>
        <b/>
        <sz val="11"/>
        <color theme="1"/>
        <rFont val="Calibri"/>
        <family val="2"/>
        <scheme val="minor"/>
      </rPr>
      <t>26) Referral for Health Care and Support Services</t>
    </r>
    <r>
      <rPr>
        <sz val="11"/>
        <color theme="1"/>
        <rFont val="Calibri"/>
        <family val="2"/>
        <scheme val="minor"/>
      </rPr>
      <t xml:space="preserve"> directs a client to needed core medical or support services in person or through telephone, written, or other type of communication. Activities provided under this service category may include referrals to assist HRSA RWHAP-eligible clients to obtain access to other public and private programs for which they may be eligible (e.g., Medicaid, Medicare Part D, State Pharmacy Assistance Programs, Pharmaceutical Manufacturer’s Patient Assistance Programs, and other state or local health care and supportive services, or health insurance Marketplace plans).</t>
    </r>
  </si>
  <si>
    <t>Program Guidance:  Referrals for Health Care and Support Services provided by outpatient/ambulatory health care providers should be reported under the Outpatient/Ambulatory Health Services category.
Referrals for health care and support services provided by case managers (medical and non-medical) should be reported in the appropriate case management service category (i.e., Medical Case Management or Non-Medical Case Management).</t>
  </si>
  <si>
    <r>
      <rPr>
        <b/>
        <sz val="11"/>
        <color theme="1"/>
        <rFont val="Calibri"/>
        <family val="2"/>
        <scheme val="minor"/>
      </rPr>
      <t>27) Rehabilitation Services</t>
    </r>
    <r>
      <rPr>
        <sz val="11"/>
        <color theme="1"/>
        <rFont val="Calibri"/>
        <family val="2"/>
        <scheme val="minor"/>
      </rPr>
      <t xml:space="preserve"> provide HIV-related therapies intended to improve or maintain a client’s quality of life and optimal capacity for self-care on an outpatient basis, and in accordance with an individualized plan of HIV care.</t>
    </r>
  </si>
  <si>
    <r>
      <t xml:space="preserve">Program Guidance: Allowable activities under this category include physical, occupational, speech, and vocational therapy. Rehabilitation services provided as part of inpatient hospital services, nursing homes, and other long-term care facilities </t>
    </r>
    <r>
      <rPr>
        <b/>
        <u/>
        <sz val="11"/>
        <color rgb="FFFF0000"/>
        <rFont val="Calibri"/>
        <family val="2"/>
        <scheme val="minor"/>
      </rPr>
      <t>are not</t>
    </r>
    <r>
      <rPr>
        <sz val="11"/>
        <color theme="1"/>
        <rFont val="Calibri"/>
        <family val="2"/>
        <scheme val="minor"/>
      </rPr>
      <t xml:space="preserve"> allowable.</t>
    </r>
  </si>
  <si>
    <r>
      <rPr>
        <b/>
        <sz val="11"/>
        <color theme="1"/>
        <rFont val="Calibri"/>
        <family val="2"/>
        <scheme val="minor"/>
      </rPr>
      <t>28) Respite Care</t>
    </r>
    <r>
      <rPr>
        <sz val="11"/>
        <color theme="1"/>
        <rFont val="Calibri"/>
        <family val="2"/>
        <scheme val="minor"/>
      </rPr>
      <t xml:space="preserve"> is the provision of periodic respite care in community or home-based settings that includes non-medical assistance designed to provide care for an HRSA RWHAP-eligible client to relieve the primary caregiver responsible for their day-to-day care.</t>
    </r>
  </si>
  <si>
    <r>
      <t xml:space="preserve">Program Guidance: Recreational and social activities are allowable program activities as part of a Respite Care provided in a licensed or certified provider setting including drop-in centers within HIV Outpatient/Ambulatory Health Services or satellite facilities. Funds may be used to support informal, home-based Respite Care, but liability issues should be included in the consideration of this expenditure. Direct cash payments to clients </t>
    </r>
    <r>
      <rPr>
        <b/>
        <u/>
        <sz val="11"/>
        <color rgb="FFFF0000"/>
        <rFont val="Calibri"/>
        <family val="2"/>
        <scheme val="minor"/>
      </rPr>
      <t>are not</t>
    </r>
    <r>
      <rPr>
        <sz val="11"/>
        <color theme="1"/>
        <rFont val="Calibri"/>
        <family val="2"/>
        <scheme val="minor"/>
      </rPr>
      <t xml:space="preserve"> permitted.
Funds </t>
    </r>
    <r>
      <rPr>
        <b/>
        <u/>
        <sz val="11"/>
        <color rgb="FFFF0000"/>
        <rFont val="Calibri"/>
        <family val="2"/>
        <scheme val="minor"/>
      </rPr>
      <t>may not</t>
    </r>
    <r>
      <rPr>
        <sz val="11"/>
        <color theme="1"/>
        <rFont val="Calibri"/>
        <family val="2"/>
        <scheme val="minor"/>
      </rPr>
      <t xml:space="preserve"> be used for off premise social/recreational activities or to pay for a client’s gym membership.</t>
    </r>
  </si>
  <si>
    <r>
      <rPr>
        <b/>
        <sz val="11"/>
        <color theme="1"/>
        <rFont val="Calibri"/>
        <family val="2"/>
        <scheme val="minor"/>
      </rPr>
      <t xml:space="preserve">29) Substance Abuse Services (residential) </t>
    </r>
    <r>
      <rPr>
        <sz val="11"/>
        <color theme="1"/>
        <rFont val="Calibri"/>
        <family val="2"/>
        <scheme val="minor"/>
      </rPr>
      <t>activities are those provided for the treatment of drug or alcohol use disorders in a residential setting to include screening, assessment, diagnosis, and treatment of substance use disorder. Activities provided under the Substance Abuse Services (residential) service category include:</t>
    </r>
  </si>
  <si>
    <r>
      <t xml:space="preserve">Program Guidance:  Substance Abuse Services (residential) is permitted only when the client has received a written referral from the clinical provider as part of a substance use disorder treatment program funded under the RWHAP.    Acupuncture therapy may be allowable funded under this service category only when it is included in a documented plan as part of a substance use disorder treatment program funded under the RWHAP.  RWHAP funds </t>
    </r>
    <r>
      <rPr>
        <b/>
        <u/>
        <sz val="11"/>
        <color rgb="FFFF0000"/>
        <rFont val="Calibri"/>
        <family val="2"/>
        <scheme val="minor"/>
      </rPr>
      <t>may no</t>
    </r>
    <r>
      <rPr>
        <sz val="11"/>
        <color theme="1"/>
        <rFont val="Calibri"/>
        <family val="2"/>
        <scheme val="minor"/>
      </rPr>
      <t>t be used for inpatient detoxification in a hospital setting, unless the detoxification facility has a separate license.</t>
    </r>
  </si>
  <si>
    <r>
      <t xml:space="preserve">Program Guidance:  </t>
    </r>
    <r>
      <rPr>
        <sz val="11"/>
        <rFont val="Calibri"/>
        <family val="2"/>
        <scheme val="minor"/>
      </rPr>
      <t>Legal services</t>
    </r>
    <r>
      <rPr>
        <b/>
        <u/>
        <sz val="11"/>
        <color rgb="FFFF0000"/>
        <rFont val="Calibri"/>
        <family val="2"/>
        <scheme val="minor"/>
      </rPr>
      <t xml:space="preserve"> exclude</t>
    </r>
    <r>
      <rPr>
        <sz val="11"/>
        <rFont val="Calibri"/>
        <family val="2"/>
        <scheme val="minor"/>
      </rPr>
      <t xml:space="preserve"> criminal defense and class-action suits unless related to access to services eligible for funding under the RWHAP.</t>
    </r>
  </si>
  <si>
    <t>Definitions of Administration, Planning &amp; Evaluation, and Quality Management See HRSA HAB RWHAP B Program Manual, p.70</t>
  </si>
  <si>
    <t xml:space="preserve">Note: There are caps for the overall amount for administration. In accordance with Section 2618(b)(3) of the PHS Act, recipients are allowed to use in any given grant budget period up to 10 percent of any RWHAP Part B grant for the payment of recipient administrative costs. Recipients may use up to 10 percent of the RWHAP Part B grant for payment of planning and evaluation (P&amp;E) costs in any given grant budget period. The total combined costs of recipient administrative and P&amp;E costs cannot exceed 15 percent of the RWHAP Part B grant in any given budget period. CQM costs are not included in administrative or P&amp;E costs but cannot exceed the lesser of 5 percent of the RWHAP Part B grant or $3,000,000. </t>
  </si>
  <si>
    <r>
      <rPr>
        <b/>
        <u/>
        <sz val="11"/>
        <color theme="1"/>
        <rFont val="Calibri"/>
        <family val="2"/>
        <scheme val="minor"/>
      </rPr>
      <t>Administration:</t>
    </r>
    <r>
      <rPr>
        <sz val="11"/>
        <color theme="1"/>
        <rFont val="Calibri"/>
        <family val="2"/>
        <scheme val="minor"/>
      </rPr>
      <t xml:space="preserve"> RWHAP Part B recipients are responsible for the administration of the RWHAP Part B grant, including ADAP. The RWHAP legislation, the UAR, Notices of Awards, and HRSA HAB Policy Clarification Notices and Program Letters contain federal rules and guidance governing grants management for the RWHAP Part B. RWHAP Part B recipients must be familiar with these documents to ensure that they and all their subrecipients and contractors follow these grant requirements. While RWHAP Part B recipients may choose to issue subawards or contracts to other entities to lead or assist in administration of the RWHAP Part B grant, the RWHAP Part B recipient is ultimately responsible for the proper stewardship of all RWHAP Part B grant funds, including ADAP. Recipients should be familiar with and have a clear understanding of relevant authorities for RWHAP Part B and ADAP to ensure proper administration and monitoring. </t>
    </r>
    <r>
      <rPr>
        <b/>
        <sz val="11"/>
        <color rgb="FF3333FF"/>
        <rFont val="Calibri"/>
        <family val="2"/>
        <scheme val="minor"/>
      </rPr>
      <t>RWHAP Part B recipients must comply with all relevant authorities, including legislation, regulation, and program-specific policies.  See page 8 of the HRSA RWHAP B Manual for the list of all relevant authorities.</t>
    </r>
  </si>
  <si>
    <r>
      <rPr>
        <b/>
        <u/>
        <sz val="11"/>
        <color theme="1"/>
        <rFont val="Calibri"/>
        <family val="2"/>
        <scheme val="minor"/>
      </rPr>
      <t>Planning and Evaluation</t>
    </r>
    <r>
      <rPr>
        <sz val="11"/>
        <color theme="1"/>
        <rFont val="Calibri"/>
        <family val="2"/>
        <scheme val="minor"/>
      </rPr>
      <t>: includes recipient activities related to planning for the use of RWHAP Part B funds and evaluating the effectiveness of those funds in delivering needed services. RWHAP Part B P&amp;E costs may include, but are not limited to, the following:
• Capacity building to increase the availability of services;
• Program evaluation;
• Assessment of service delivery patterns;
• Assessment of need;
• Obtaining community input; and
• Drug utilization reviews.</t>
    </r>
  </si>
  <si>
    <r>
      <rPr>
        <b/>
        <u/>
        <sz val="11"/>
        <color theme="1"/>
        <rFont val="Calibri"/>
        <family val="2"/>
        <scheme val="minor"/>
      </rPr>
      <t>Clinical Quality Management</t>
    </r>
    <r>
      <rPr>
        <u/>
        <sz val="11"/>
        <color theme="1"/>
        <rFont val="Calibri"/>
        <family val="2"/>
        <scheme val="minor"/>
      </rPr>
      <t>:</t>
    </r>
    <r>
      <rPr>
        <sz val="11"/>
        <color theme="1"/>
        <rFont val="Calibri"/>
        <family val="2"/>
        <scheme val="minor"/>
      </rPr>
      <t xml:space="preserve"> may include, but are not limited to, the following:
• Capacity building to engage in CQM activities;
• Management of the CQM Program (e.g., convening a CQM Committee, working with first- or second-line subrecipients, implementing quality improvement projects, etc.);
• Data management for CQM (e.g., performance measure data collection, aggregation, analysis, and reporting);
• CQM site visits (e.g., patient chart reviews for CQM, assessment of subrecipient CQM Programs, etc.);
• Gathering information on client experience (e.g., surveys, focus groups, client interviews, etc., used for CQM); and
• Training specific to CQM.</t>
    </r>
  </si>
  <si>
    <t>MAI</t>
  </si>
  <si>
    <t>Admin %</t>
  </si>
  <si>
    <t>QM %</t>
  </si>
  <si>
    <t>Subtotal</t>
  </si>
  <si>
    <t>Basis [Subtotal (-) Admin]</t>
  </si>
  <si>
    <t xml:space="preserve">HRSA Service Categories:  </t>
  </si>
  <si>
    <t xml:space="preserve">2. Revised Service Unit Definition: </t>
  </si>
  <si>
    <t>One (1) Unit is equivalent to the following:</t>
  </si>
  <si>
    <r>
      <t xml:space="preserve">One medical prescribing provider visit (virtual or in-person) per day per medical practice for an uninsured client                                                                                         </t>
    </r>
    <r>
      <rPr>
        <b/>
        <sz val="12"/>
        <rFont val="Calibri"/>
        <family val="2"/>
      </rPr>
      <t xml:space="preserve">AND/OR </t>
    </r>
    <r>
      <rPr>
        <sz val="12"/>
        <rFont val="Calibri"/>
        <family val="2"/>
      </rPr>
      <t xml:space="preserve">                                                                                        
One individual lab test for an uninsured client (e.g. a panel of five lab tests = 5 units)</t>
    </r>
  </si>
  <si>
    <t xml:space="preserve">If a client has one medical visit and one lab test with a panel of five labs on the same day, the agency would report 6 units of OAHS.  </t>
  </si>
  <si>
    <t>One ADAP medication pick-up with one or more ADAP medications (e.g. five medications picked up at one time = one unit)</t>
  </si>
  <si>
    <t>c. Oral Health Care</t>
  </si>
  <si>
    <r>
      <t xml:space="preserve">One dental provider visit (virtual or in-person) per day per dental practice for an </t>
    </r>
    <r>
      <rPr>
        <b/>
        <sz val="12"/>
        <rFont val="Calibri"/>
        <family val="2"/>
      </rPr>
      <t>uninsured client</t>
    </r>
    <r>
      <rPr>
        <sz val="12"/>
        <rFont val="Calibri"/>
        <family val="2"/>
      </rPr>
      <t xml:space="preserve"> </t>
    </r>
  </si>
  <si>
    <t>d. Early Intervention Services</t>
  </si>
  <si>
    <r>
      <rPr>
        <b/>
        <sz val="12"/>
        <rFont val="Calibri"/>
        <family val="2"/>
      </rPr>
      <t>All four components must be completed to receive one unit</t>
    </r>
    <r>
      <rPr>
        <sz val="12"/>
        <rFont val="Calibri"/>
        <family val="2"/>
      </rPr>
      <t>:
         1. Completing one targeted HIV testing effort******</t>
    </r>
    <r>
      <rPr>
        <b/>
        <sz val="12"/>
        <rFont val="Calibri"/>
        <family val="2"/>
      </rPr>
      <t>AND</t>
    </r>
    <r>
      <rPr>
        <sz val="12"/>
        <rFont val="Calibri"/>
        <family val="2"/>
      </rPr>
      <t xml:space="preserve"> 
         2. One referral to HIV medical care </t>
    </r>
    <r>
      <rPr>
        <b/>
        <sz val="12"/>
        <rFont val="Calibri"/>
        <family val="2"/>
      </rPr>
      <t>AND</t>
    </r>
    <r>
      <rPr>
        <sz val="12"/>
        <rFont val="Calibri"/>
        <family val="2"/>
      </rPr>
      <t xml:space="preserve">                          
         3. One linkage to HIV care or treatment </t>
    </r>
    <r>
      <rPr>
        <b/>
        <sz val="12"/>
        <rFont val="Calibri"/>
        <family val="2"/>
      </rPr>
      <t>AND</t>
    </r>
    <r>
      <rPr>
        <sz val="12"/>
        <rFont val="Calibri"/>
        <family val="2"/>
      </rPr>
      <t xml:space="preserve">                         
         4. One outreach and health education/risk reduction unit.                                                                                                                                                                                                             </t>
    </r>
    <r>
      <rPr>
        <sz val="12"/>
        <color rgb="FFFF0000"/>
        <rFont val="Calibri"/>
        <family val="2"/>
      </rPr>
      <t xml:space="preserve">
 </t>
    </r>
    <r>
      <rPr>
        <sz val="12"/>
        <rFont val="Calibri"/>
        <family val="2"/>
      </rPr>
      <t xml:space="preserve">                        </t>
    </r>
    <r>
      <rPr>
        <b/>
        <sz val="12"/>
        <rFont val="Calibri"/>
        <family val="2"/>
      </rPr>
      <t xml:space="preserve">                                                                                                                                                                                                                                                                     </t>
    </r>
    <r>
      <rPr>
        <sz val="12"/>
        <rFont val="Calibri"/>
        <family val="2"/>
      </rPr>
      <t xml:space="preserve">(Note:  If any of the four conditions are not present, each component must be billed to the appropriate service category.  A client should receive only </t>
    </r>
    <r>
      <rPr>
        <b/>
        <u/>
        <sz val="12"/>
        <rFont val="Calibri"/>
        <family val="2"/>
      </rPr>
      <t>one</t>
    </r>
    <r>
      <rPr>
        <sz val="12"/>
        <rFont val="Calibri"/>
        <family val="2"/>
      </rPr>
      <t xml:space="preserve"> EIS unit.)</t>
    </r>
  </si>
  <si>
    <t>e. Health Insurance Premium &amp; Cost Sharing Assistance for Low-Income Individuals</t>
  </si>
  <si>
    <r>
      <t xml:space="preserve">One medical office visit </t>
    </r>
    <r>
      <rPr>
        <b/>
        <sz val="12"/>
        <rFont val="Calibri"/>
        <family val="2"/>
      </rPr>
      <t>AND/OR</t>
    </r>
    <r>
      <rPr>
        <sz val="12"/>
        <rFont val="Calibri"/>
        <family val="2"/>
      </rPr>
      <t xml:space="preserve">                                                       lab copayment or cost share for insured client </t>
    </r>
    <r>
      <rPr>
        <b/>
        <sz val="12"/>
        <rFont val="Calibri"/>
        <family val="2"/>
      </rPr>
      <t>not enrolled in an ADAP insurance-based service option OR</t>
    </r>
    <r>
      <rPr>
        <sz val="12"/>
        <rFont val="Calibri"/>
        <family val="2"/>
      </rPr>
      <t xml:space="preserve"> a copayment/cost-share for insured clients for core medical services (e.g., mental health, oral health, substance abuse treatment)</t>
    </r>
  </si>
  <si>
    <t xml:space="preserve">f. Mental Health Services </t>
  </si>
  <si>
    <r>
      <t xml:space="preserve">One mental health provider visit (in-person or virtual) per day* for an </t>
    </r>
    <r>
      <rPr>
        <b/>
        <sz val="12"/>
        <rFont val="Calibri"/>
        <family val="2"/>
      </rPr>
      <t>uninsured client</t>
    </r>
    <r>
      <rPr>
        <sz val="12"/>
        <rFont val="Calibri"/>
        <family val="2"/>
      </rPr>
      <t xml:space="preserve"> </t>
    </r>
  </si>
  <si>
    <t>g. Medical Nutrition Therapy***</t>
  </si>
  <si>
    <r>
      <t xml:space="preserve">One visit with registered dietician                                            
</t>
    </r>
    <r>
      <rPr>
        <b/>
        <sz val="12"/>
        <rFont val="Calibri"/>
        <family val="2"/>
      </rPr>
      <t>OR</t>
    </r>
    <r>
      <rPr>
        <sz val="12"/>
        <rFont val="Calibri"/>
        <family val="2"/>
      </rPr>
      <t xml:space="preserve">                                                                                                    
One pick-up of prescribed case of a medical nutritional supplement*** </t>
    </r>
  </si>
  <si>
    <t>h. Medical Case Management (including Treatment Adherence)</t>
  </si>
  <si>
    <t>A 15 minute encounter (in-person or virtual) with case manager (e.g. 1 hour = 4 units)</t>
  </si>
  <si>
    <t>i. Substance Abuse Services–outpatient</t>
  </si>
  <si>
    <r>
      <t xml:space="preserve">One substance abuse provider visit (in-person or virtual) per day for an </t>
    </r>
    <r>
      <rPr>
        <b/>
        <sz val="12"/>
        <rFont val="Calibri"/>
        <family val="2"/>
      </rPr>
      <t>uninsured client</t>
    </r>
    <r>
      <rPr>
        <sz val="12"/>
        <rFont val="Calibri"/>
        <family val="2"/>
      </rPr>
      <t>*</t>
    </r>
    <r>
      <rPr>
        <b/>
        <sz val="12"/>
        <rFont val="Calibri"/>
        <family val="2"/>
      </rPr>
      <t xml:space="preserve"> </t>
    </r>
  </si>
  <si>
    <t xml:space="preserve">j. Non-medical Case Management </t>
  </si>
  <si>
    <t>k. Emergency Financial Assistance**</t>
  </si>
  <si>
    <r>
      <t>Payment for one 30-day or less prescription for Ryan White Part B formulary medication for uninsured client</t>
    </r>
    <r>
      <rPr>
        <vertAlign val="superscript"/>
        <sz val="12"/>
        <rFont val="Calibri"/>
        <family val="2"/>
      </rPr>
      <t xml:space="preserve">1;   </t>
    </r>
    <r>
      <rPr>
        <b/>
        <sz val="12"/>
        <rFont val="Calibri"/>
        <family val="2"/>
      </rPr>
      <t>OR</t>
    </r>
    <r>
      <rPr>
        <sz val="12"/>
        <rFont val="Calibri"/>
        <family val="2"/>
      </rPr>
      <t xml:space="preserve">                                                                                                              One food voucher; </t>
    </r>
    <r>
      <rPr>
        <b/>
        <sz val="12"/>
        <rFont val="Calibri"/>
        <family val="2"/>
      </rPr>
      <t>OR</t>
    </r>
    <r>
      <rPr>
        <sz val="12"/>
        <rFont val="Calibri"/>
        <family val="2"/>
      </rPr>
      <t xml:space="preserve">                                                                   
One month's rent; </t>
    </r>
    <r>
      <rPr>
        <b/>
        <sz val="12"/>
        <rFont val="Calibri"/>
        <family val="2"/>
      </rPr>
      <t xml:space="preserve">OR  </t>
    </r>
    <r>
      <rPr>
        <sz val="12"/>
        <rFont val="Calibri"/>
        <family val="2"/>
      </rPr>
      <t xml:space="preserve">                                                               
One essential utility payment</t>
    </r>
    <r>
      <rPr>
        <vertAlign val="superscript"/>
        <sz val="12"/>
        <rFont val="Calibri"/>
        <family val="2"/>
      </rPr>
      <t>2</t>
    </r>
    <r>
      <rPr>
        <sz val="12"/>
        <rFont val="Calibri"/>
        <family val="2"/>
      </rPr>
      <t xml:space="preserve">; </t>
    </r>
    <r>
      <rPr>
        <b/>
        <sz val="12"/>
        <rFont val="Calibri"/>
        <family val="2"/>
      </rPr>
      <t>OR</t>
    </r>
    <r>
      <rPr>
        <sz val="12"/>
        <rFont val="Calibri"/>
        <family val="2"/>
      </rPr>
      <t xml:space="preserve">                                                 short term emergency housing seven (7) days or less**</t>
    </r>
  </si>
  <si>
    <t>l. Food Bank/Home-Delivered Meals</t>
  </si>
  <si>
    <r>
      <t xml:space="preserve">One bag of food, </t>
    </r>
    <r>
      <rPr>
        <b/>
        <sz val="12"/>
        <rFont val="Calibri"/>
        <family val="2"/>
      </rPr>
      <t>OR</t>
    </r>
    <r>
      <rPr>
        <sz val="12"/>
        <rFont val="Calibri"/>
        <family val="2"/>
      </rPr>
      <t xml:space="preserve">                                                                 
One voucher to a food pantry, </t>
    </r>
    <r>
      <rPr>
        <b/>
        <sz val="12"/>
        <rFont val="Calibri"/>
        <family val="2"/>
      </rPr>
      <t>OR</t>
    </r>
    <r>
      <rPr>
        <sz val="12"/>
        <rFont val="Calibri"/>
        <family val="2"/>
      </rPr>
      <t xml:space="preserve">                                           
One delivered meal, </t>
    </r>
    <r>
      <rPr>
        <b/>
        <sz val="12"/>
        <rFont val="Calibri"/>
        <family val="2"/>
      </rPr>
      <t>OR</t>
    </r>
    <r>
      <rPr>
        <sz val="12"/>
        <rFont val="Calibri"/>
        <family val="2"/>
      </rPr>
      <t xml:space="preserve">                                                                     One case of nutritional supplement*** </t>
    </r>
  </si>
  <si>
    <t>m. Health Education / Risk Reduction</t>
  </si>
  <si>
    <t>One Health Education/Risk Reduction encounter (regardless of time) 3</t>
  </si>
  <si>
    <r>
      <t xml:space="preserve">n. </t>
    </r>
    <r>
      <rPr>
        <b/>
        <sz val="12"/>
        <color rgb="FF000000"/>
        <rFont val="Calibri"/>
        <family val="2"/>
      </rPr>
      <t>MAI</t>
    </r>
    <r>
      <rPr>
        <sz val="12"/>
        <color rgb="FF000000"/>
        <rFont val="Calibri"/>
        <family val="2"/>
      </rPr>
      <t xml:space="preserve"> Health Education / Risk Reduction</t>
    </r>
  </si>
  <si>
    <t>One Health Education/Risk Reduction encounter for defined MAI population with the goal of linking a client to  ADAP or another HIV medication program.</t>
  </si>
  <si>
    <t>o. Housing</t>
  </si>
  <si>
    <r>
      <t xml:space="preserve">One initial individualized housing plan </t>
    </r>
    <r>
      <rPr>
        <b/>
        <sz val="12"/>
        <rFont val="Calibri"/>
        <family val="2"/>
      </rPr>
      <t>OR</t>
    </r>
    <r>
      <rPr>
        <sz val="12"/>
        <rFont val="Calibri"/>
        <family val="2"/>
      </rPr>
      <t xml:space="preserve">
One annual individualized housing plan update </t>
    </r>
    <r>
      <rPr>
        <b/>
        <sz val="12"/>
        <rFont val="Calibri"/>
        <family val="2"/>
      </rPr>
      <t>OR</t>
    </r>
    <r>
      <rPr>
        <sz val="12"/>
        <rFont val="Calibri"/>
        <family val="2"/>
      </rPr>
      <t xml:space="preserve">
One month’s rent </t>
    </r>
    <r>
      <rPr>
        <b/>
        <sz val="12"/>
        <rFont val="Calibri"/>
        <family val="2"/>
      </rPr>
      <t>OR</t>
    </r>
    <r>
      <rPr>
        <sz val="12"/>
        <rFont val="Calibri"/>
        <family val="2"/>
      </rPr>
      <t xml:space="preserve">
One month’s utilities </t>
    </r>
    <r>
      <rPr>
        <b/>
        <sz val="12"/>
        <rFont val="Calibri"/>
        <family val="2"/>
      </rPr>
      <t>OR</t>
    </r>
    <r>
      <rPr>
        <sz val="12"/>
        <rFont val="Calibri"/>
        <family val="2"/>
      </rPr>
      <t xml:space="preserve">
One navigation service effort (search, placement, advocacy, referral, housing service coordination, inspection)</t>
    </r>
  </si>
  <si>
    <t>p. Other Professional Services</t>
  </si>
  <si>
    <t>One provided legal service arising from their HIV status, permanency planning, or income tax preparation service</t>
  </si>
  <si>
    <t>q. Linguistic Services</t>
  </si>
  <si>
    <t>One provided linguistic service including interpretation and translation activities, both oral and written, to eligible clients****</t>
  </si>
  <si>
    <t>r. Medical Transportation Services</t>
  </si>
  <si>
    <r>
      <t>Payment for a one-way trip to a medical or other allowable service that enables a client to access or be retained in core medical and support services</t>
    </r>
    <r>
      <rPr>
        <b/>
        <sz val="12"/>
        <rFont val="Calibri"/>
        <family val="2"/>
      </rPr>
      <t xml:space="preserve"> OR                                  
</t>
    </r>
    <r>
      <rPr>
        <sz val="12"/>
        <rFont val="Calibri"/>
        <family val="2"/>
      </rPr>
      <t xml:space="preserve">One voucher for travel to a medical or other allowable service that enables a client to access or be retained in core medical and support services.  </t>
    </r>
  </si>
  <si>
    <t>s. Outreach Services</t>
  </si>
  <si>
    <t xml:space="preserve">A 15 minute face-to-face outreach visit </t>
  </si>
  <si>
    <r>
      <t xml:space="preserve">t.  </t>
    </r>
    <r>
      <rPr>
        <b/>
        <sz val="12"/>
        <color rgb="FF000000"/>
        <rFont val="Calibri"/>
        <family val="2"/>
      </rPr>
      <t>MAI</t>
    </r>
    <r>
      <rPr>
        <sz val="12"/>
        <color rgb="FF000000"/>
        <rFont val="Calibri"/>
        <family val="2"/>
      </rPr>
      <t xml:space="preserve"> Outreach</t>
    </r>
  </si>
  <si>
    <t>One Outreach unit for defined MAI population with the goal of linking a client to  ADAP or another HIV medication program.</t>
  </si>
  <si>
    <t>u. Referral for health care and support services</t>
  </si>
  <si>
    <t>v. Substance Abuse Services (residential)*****</t>
  </si>
  <si>
    <t>30 days or less residential substance abuse service = one unit</t>
  </si>
  <si>
    <t>w. Psychosocial Support Services</t>
  </si>
  <si>
    <r>
      <t xml:space="preserve">One 15 minute individual or group Psychosocial Support session </t>
    </r>
    <r>
      <rPr>
        <b/>
        <sz val="12"/>
        <rFont val="Calibri"/>
        <family val="2"/>
        <scheme val="minor"/>
      </rPr>
      <t>OR</t>
    </r>
    <r>
      <rPr>
        <sz val="12"/>
        <rFont val="Calibri"/>
        <family val="2"/>
        <scheme val="minor"/>
      </rPr>
      <t xml:space="preserve">                                                                                     
One 15-minute increment of Unified Eligibility Assessment assistance for clients who are not case managed/receiving case management services.</t>
    </r>
  </si>
  <si>
    <t>**Emergency financial assistance (EFA) is limited one-time or short term payments.  Subrecipients must clearly document that Ryan White Part B is the payer of last resort for each EFA service provided to a client.  It is expected that all other sources of funding will be effectively used prior to paying with Ryan White Part B funds.  Continuous provision of an allowable service to a client should not be funded through EFA.  Subrecipients cannot use EFA for medications on the ADAP formulary.  Contact VA MAP to get ADAP formulary medication for the client.</t>
  </si>
  <si>
    <t xml:space="preserve">*** In accordance with HAB PCN #16-02, the provision of Medical Nutritional Therapy must be conducted by a registered dietitian. Issuing nutritional supplements without a dietician falls under Food Bank and Home Delivered Meals. </t>
  </si>
  <si>
    <t xml:space="preserve">****** RWHAP B funds cannot be used for testing that supplants current testing available through other funding sources.  </t>
  </si>
  <si>
    <r>
      <rPr>
        <u/>
        <sz val="12"/>
        <color rgb="FFFF0000"/>
        <rFont val="Calibri"/>
        <family val="2"/>
      </rPr>
      <t>1</t>
    </r>
    <r>
      <rPr>
        <u/>
        <sz val="12"/>
        <color theme="10"/>
        <rFont val="Calibri"/>
        <family val="2"/>
      </rPr>
      <t xml:space="preserve"> Refer to the Ryan White Part B Formulary located on the ADAP Formulary Web page http://www.vdh.virginia.gov/disease-prevention/formulary/</t>
    </r>
  </si>
  <si>
    <r>
      <rPr>
        <sz val="12"/>
        <color rgb="FFFF0000"/>
        <rFont val="Calibri"/>
        <family val="2"/>
        <scheme val="minor"/>
      </rPr>
      <t>2</t>
    </r>
    <r>
      <rPr>
        <sz val="12"/>
        <color theme="1"/>
        <rFont val="Calibri"/>
        <family val="2"/>
        <scheme val="minor"/>
      </rPr>
      <t xml:space="preserve"> Essential utilities are oil/gas, electric, water, sewage, telephone.</t>
    </r>
  </si>
  <si>
    <r>
      <rPr>
        <sz val="12"/>
        <color rgb="FFFF0000"/>
        <rFont val="Calibri"/>
        <family val="2"/>
        <scheme val="minor"/>
      </rPr>
      <t>3</t>
    </r>
    <r>
      <rPr>
        <sz val="12"/>
        <color theme="1"/>
        <rFont val="Calibri"/>
        <family val="2"/>
        <scheme val="minor"/>
      </rPr>
      <t xml:space="preserve"> Health Education/Risk Reduction activities include: Education on risk reduction strategies to reduce transmission such as pre- exposure prophylaxis (PrEP) for clients’ partners and treatment as prevention • Education on health care coverage options (e.g., qualified health plans through the Marketplace, Medicaid coverage, Medicare coverage) • Health literacy • Treatment adherence education </t>
    </r>
  </si>
  <si>
    <r>
      <rPr>
        <sz val="12"/>
        <color rgb="FFFF0000"/>
        <rFont val="Calibri"/>
        <family val="2"/>
        <scheme val="minor"/>
      </rPr>
      <t>4</t>
    </r>
    <r>
      <rPr>
        <sz val="12"/>
        <color theme="1"/>
        <rFont val="Calibri"/>
        <family val="2"/>
        <scheme val="minor"/>
      </rPr>
      <t xml:space="preserve"> Outreach Services:  The purpose of Outreach services is to identify PWH who either do not know their HIV status, or who know their status but are not currently in care.  As such, Outreach Services provide the following activities: 1) identification of people who do not know their HIV status and/or 2) linkage or re-engagement of PLWH who know their status into HRSA RWHAP services, including provision of information about health care coverage options.  </t>
    </r>
  </si>
  <si>
    <t>e. Health Insurance Premium &amp; Cost Sharing Assistance for Low-income Individuals</t>
  </si>
  <si>
    <t xml:space="preserve">f.  Mental Health Services </t>
  </si>
  <si>
    <t>g. Medical Nutrition Therapy</t>
  </si>
  <si>
    <t>h. Medical Case Management (including Treatment Adherence Services)</t>
  </si>
  <si>
    <t>i. Substance Abuse Services - outpatient</t>
  </si>
  <si>
    <t>j. Non-medical Case Management Services</t>
  </si>
  <si>
    <t>k. Emergency Financial Assistance</t>
  </si>
  <si>
    <t>l. Food bank/home delivered meals</t>
  </si>
  <si>
    <t>n. Health Education / Risk Reduction--MAI</t>
  </si>
  <si>
    <t>r. Medical Transportation</t>
  </si>
  <si>
    <t>t. Outreach Services--MAI</t>
  </si>
  <si>
    <t>u. Referral for Health Care and Support Services</t>
  </si>
  <si>
    <t>v. Substance Use Disorder Services (residential)</t>
  </si>
  <si>
    <t>w. Psychosocial Services</t>
  </si>
  <si>
    <t>Legal Services</t>
  </si>
  <si>
    <t>Staff Change Only</t>
  </si>
  <si>
    <t>Welcome to the Ryan White Vendor Budget Template Workbook.  Listed below are steps to complete this workbook.  This workbook includes 7 tabs.</t>
  </si>
  <si>
    <t>Vendor:</t>
  </si>
  <si>
    <t>Total proposed GY26</t>
  </si>
  <si>
    <t>Grant Year 2026</t>
  </si>
  <si>
    <t>GY26:  04/01/2026-03/31/2027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</si>
</sst>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9"/>
      <name val="Calibri"/>
      <family val="2"/>
      <scheme val="minor"/>
    </font>
    <font>
      <b/>
      <sz val="9"/>
      <color theme="5" tint="-0.249977111117893"/>
      <name val="Calibri"/>
      <family val="2"/>
      <scheme val="minor"/>
    </font>
    <font>
      <sz val="9"/>
      <name val="Calibri"/>
      <family val="2"/>
      <scheme val="minor"/>
    </font>
    <font>
      <sz val="9"/>
      <color theme="5" tint="-0.249977111117893"/>
      <name val="Calibri"/>
      <family val="2"/>
      <scheme val="minor"/>
    </font>
    <font>
      <sz val="9"/>
      <color indexed="8"/>
      <name val="Calibri"/>
      <family val="2"/>
      <scheme val="minor"/>
    </font>
    <font>
      <sz val="11"/>
      <name val="Calibri"/>
      <family val="2"/>
      <scheme val="minor"/>
    </font>
    <font>
      <b/>
      <sz val="18"/>
      <color theme="1"/>
      <name val="Calibri"/>
      <family val="2"/>
      <scheme val="minor"/>
    </font>
    <font>
      <b/>
      <sz val="9"/>
      <color theme="1"/>
      <name val="Arial"/>
      <family val="2"/>
    </font>
    <font>
      <sz val="9"/>
      <color rgb="FF000000"/>
      <name val="Arial"/>
      <family val="2"/>
    </font>
    <font>
      <b/>
      <sz val="9"/>
      <color rgb="FF000000"/>
      <name val="Arial"/>
      <family val="2"/>
    </font>
    <font>
      <sz val="10"/>
      <name val="Arial"/>
      <family val="2"/>
    </font>
    <font>
      <sz val="10"/>
      <name val="Arial"/>
      <family val="2"/>
    </font>
    <font>
      <b/>
      <sz val="12"/>
      <color theme="1"/>
      <name val="Calibri"/>
      <family val="2"/>
      <scheme val="minor"/>
    </font>
    <font>
      <b/>
      <sz val="8"/>
      <color theme="1"/>
      <name val="Calibri"/>
      <family val="2"/>
      <scheme val="minor"/>
    </font>
    <font>
      <b/>
      <i/>
      <sz val="11"/>
      <color theme="1"/>
      <name val="Calibri"/>
      <family val="2"/>
      <scheme val="minor"/>
    </font>
    <font>
      <b/>
      <sz val="11"/>
      <color rgb="FFFF0000"/>
      <name val="Calibri"/>
      <family val="2"/>
      <scheme val="minor"/>
    </font>
    <font>
      <sz val="12"/>
      <color theme="1"/>
      <name val="Calibri"/>
      <family val="2"/>
      <scheme val="minor"/>
    </font>
    <font>
      <b/>
      <u/>
      <sz val="14"/>
      <color theme="1"/>
      <name val="Calibri"/>
      <family val="2"/>
      <scheme val="minor"/>
    </font>
    <font>
      <b/>
      <sz val="10"/>
      <color theme="1"/>
      <name val="Calibri"/>
      <family val="2"/>
      <scheme val="minor"/>
    </font>
    <font>
      <b/>
      <sz val="14"/>
      <color theme="1"/>
      <name val="Calibri"/>
      <family val="2"/>
      <scheme val="minor"/>
    </font>
    <font>
      <sz val="8"/>
      <color theme="1"/>
      <name val="Calibri"/>
      <family val="2"/>
      <scheme val="minor"/>
    </font>
    <font>
      <sz val="11"/>
      <color theme="1"/>
      <name val="Calibri"/>
      <family val="2"/>
    </font>
    <font>
      <b/>
      <sz val="12"/>
      <color rgb="FF000000"/>
      <name val="Calibri"/>
      <family val="2"/>
    </font>
    <font>
      <b/>
      <sz val="12"/>
      <color theme="1"/>
      <name val="Calibri"/>
      <family val="2"/>
    </font>
    <font>
      <sz val="12"/>
      <color rgb="FF000000"/>
      <name val="Calibri"/>
      <family val="2"/>
    </font>
    <font>
      <sz val="12"/>
      <color theme="1"/>
      <name val="Calibri"/>
      <family val="2"/>
    </font>
    <font>
      <vertAlign val="superscript"/>
      <sz val="12"/>
      <color rgb="FF000000"/>
      <name val="Calibri"/>
      <family val="2"/>
    </font>
    <font>
      <u/>
      <sz val="11"/>
      <color theme="10"/>
      <name val="Calibri"/>
      <family val="2"/>
    </font>
    <font>
      <sz val="8"/>
      <name val="Calibri"/>
      <family val="2"/>
      <scheme val="minor"/>
    </font>
    <font>
      <sz val="11"/>
      <color theme="1"/>
      <name val="Arial"/>
      <family val="2"/>
    </font>
    <font>
      <sz val="10"/>
      <color theme="1"/>
      <name val="Calibri"/>
      <family val="2"/>
      <scheme val="minor"/>
    </font>
    <font>
      <sz val="11"/>
      <color rgb="FFFF0000"/>
      <name val="Calibri"/>
      <family val="2"/>
      <scheme val="minor"/>
    </font>
    <font>
      <u/>
      <sz val="11"/>
      <color theme="1"/>
      <name val="Calibri"/>
      <family val="2"/>
      <scheme val="minor"/>
    </font>
    <font>
      <u/>
      <sz val="11"/>
      <color rgb="FF3333FF"/>
      <name val="Calibri"/>
      <family val="2"/>
      <scheme val="minor"/>
    </font>
    <font>
      <b/>
      <sz val="11"/>
      <color rgb="FF3333FF"/>
      <name val="Calibri"/>
      <family val="2"/>
      <scheme val="minor"/>
    </font>
    <font>
      <b/>
      <u/>
      <sz val="11"/>
      <color rgb="FFFF0000"/>
      <name val="Calibri"/>
      <family val="2"/>
      <scheme val="minor"/>
    </font>
    <font>
      <u/>
      <sz val="11"/>
      <color rgb="FFFF0000"/>
      <name val="Calibri"/>
      <family val="2"/>
      <scheme val="minor"/>
    </font>
    <font>
      <u/>
      <sz val="11"/>
      <name val="Calibri"/>
      <family val="2"/>
      <scheme val="minor"/>
    </font>
    <font>
      <b/>
      <u/>
      <sz val="11"/>
      <color theme="1"/>
      <name val="Calibri"/>
      <family val="2"/>
      <scheme val="minor"/>
    </font>
    <font>
      <b/>
      <sz val="12"/>
      <name val="Calibri"/>
      <family val="2"/>
    </font>
    <font>
      <sz val="12"/>
      <name val="Calibri"/>
      <family val="2"/>
    </font>
    <font>
      <sz val="12"/>
      <color rgb="FFFF0000"/>
      <name val="Calibri"/>
      <family val="2"/>
    </font>
    <font>
      <b/>
      <u/>
      <sz val="12"/>
      <name val="Calibri"/>
      <family val="2"/>
    </font>
    <font>
      <vertAlign val="superscript"/>
      <sz val="12"/>
      <name val="Calibri"/>
      <family val="2"/>
    </font>
    <font>
      <sz val="12"/>
      <name val="Calibri"/>
      <family val="2"/>
      <scheme val="minor"/>
    </font>
    <font>
      <b/>
      <sz val="12"/>
      <name val="Calibri"/>
      <family val="2"/>
      <scheme val="minor"/>
    </font>
    <font>
      <sz val="12"/>
      <color theme="1"/>
      <name val="Symbol"/>
      <family val="1"/>
      <charset val="2"/>
    </font>
    <font>
      <sz val="12"/>
      <color theme="1"/>
      <name val="Courier New"/>
      <family val="3"/>
    </font>
    <font>
      <u/>
      <sz val="12"/>
      <color theme="10"/>
      <name val="Calibri"/>
      <family val="2"/>
    </font>
    <font>
      <u/>
      <sz val="12"/>
      <color rgb="FFFF0000"/>
      <name val="Calibri"/>
      <family val="2"/>
    </font>
    <font>
      <sz val="12"/>
      <color rgb="FFFF0000"/>
      <name val="Calibri"/>
      <family val="2"/>
      <scheme val="minor"/>
    </font>
  </fonts>
  <fills count="19">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gray125">
        <bgColor theme="0"/>
      </patternFill>
    </fill>
    <fill>
      <patternFill patternType="solid">
        <fgColor theme="6" tint="0.39997558519241921"/>
        <bgColor indexed="64"/>
      </patternFill>
    </fill>
    <fill>
      <patternFill patternType="solid">
        <fgColor theme="7" tint="0.79998168889431442"/>
        <bgColor indexed="64"/>
      </patternFill>
    </fill>
    <fill>
      <patternFill patternType="solid">
        <fgColor theme="6" tint="0.59996337778862885"/>
        <bgColor indexed="64"/>
      </patternFill>
    </fill>
    <fill>
      <patternFill patternType="solid">
        <fgColor theme="5" tint="0.79998168889431442"/>
        <bgColor indexed="64"/>
      </patternFill>
    </fill>
    <fill>
      <patternFill patternType="solid">
        <fgColor rgb="FFC4D79B"/>
        <bgColor indexed="64"/>
      </patternFill>
    </fill>
    <fill>
      <patternFill patternType="solid">
        <fgColor rgb="FFD9D9D9"/>
        <bgColor indexed="64"/>
      </patternFill>
    </fill>
    <fill>
      <patternFill patternType="solid">
        <fgColor rgb="FFFFFF00"/>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auto="1"/>
      </left>
      <right style="thick">
        <color auto="1"/>
      </right>
      <top style="thick">
        <color auto="1"/>
      </top>
      <bottom style="thick">
        <color auto="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30" fillId="0" borderId="0" applyNumberFormat="0" applyFill="0" applyBorder="0" applyAlignment="0" applyProtection="0">
      <alignment vertical="top"/>
      <protection locked="0"/>
    </xf>
  </cellStyleXfs>
  <cellXfs count="362">
    <xf numFmtId="0" fontId="0" fillId="0" borderId="0" xfId="0"/>
    <xf numFmtId="43" fontId="0" fillId="0" borderId="0" xfId="1" applyFont="1"/>
    <xf numFmtId="0" fontId="3" fillId="7" borderId="13" xfId="0" applyFont="1" applyFill="1" applyBorder="1"/>
    <xf numFmtId="0" fontId="0" fillId="0" borderId="0" xfId="0" applyAlignment="1">
      <alignment wrapText="1"/>
    </xf>
    <xf numFmtId="165" fontId="0" fillId="0" borderId="0" xfId="1" applyNumberFormat="1" applyFont="1"/>
    <xf numFmtId="165" fontId="0" fillId="0" borderId="2" xfId="1" applyNumberFormat="1" applyFont="1" applyBorder="1"/>
    <xf numFmtId="165" fontId="0" fillId="0" borderId="2" xfId="0" applyNumberFormat="1" applyBorder="1" applyAlignment="1">
      <alignment wrapText="1"/>
    </xf>
    <xf numFmtId="2" fontId="0" fillId="0" borderId="2" xfId="0" applyNumberFormat="1" applyBorder="1" applyAlignment="1">
      <alignment wrapText="1"/>
    </xf>
    <xf numFmtId="0" fontId="0" fillId="0" borderId="2" xfId="0" applyBorder="1" applyAlignment="1">
      <alignment horizontal="center" wrapText="1"/>
    </xf>
    <xf numFmtId="165" fontId="0" fillId="1" borderId="2" xfId="0" applyNumberFormat="1" applyFill="1" applyBorder="1" applyAlignment="1">
      <alignment wrapText="1"/>
    </xf>
    <xf numFmtId="0" fontId="0" fillId="0" borderId="0" xfId="0" applyProtection="1">
      <protection locked="0"/>
    </xf>
    <xf numFmtId="0" fontId="17" fillId="0" borderId="0" xfId="0" applyFont="1" applyProtection="1">
      <protection locked="0"/>
    </xf>
    <xf numFmtId="0" fontId="7" fillId="0" borderId="2" xfId="0" applyFont="1" applyBorder="1" applyAlignment="1" applyProtection="1">
      <alignment horizontal="left" indent="1"/>
      <protection locked="0"/>
    </xf>
    <xf numFmtId="0" fontId="7" fillId="0" borderId="2" xfId="0" applyFont="1" applyBorder="1" applyAlignment="1" applyProtection="1">
      <alignment horizontal="left" wrapText="1" indent="1"/>
      <protection locked="0"/>
    </xf>
    <xf numFmtId="0" fontId="5" fillId="0" borderId="2" xfId="0" applyFont="1" applyBorder="1" applyAlignment="1" applyProtection="1">
      <alignment horizontal="left" indent="1"/>
      <protection locked="0"/>
    </xf>
    <xf numFmtId="43" fontId="0" fillId="0" borderId="0" xfId="1" applyFont="1" applyAlignment="1">
      <alignment wrapText="1"/>
    </xf>
    <xf numFmtId="0" fontId="0" fillId="0" borderId="0" xfId="0" applyAlignment="1" applyProtection="1">
      <alignment wrapText="1"/>
      <protection locked="0"/>
    </xf>
    <xf numFmtId="165" fontId="0" fillId="0" borderId="0" xfId="0" applyNumberFormat="1"/>
    <xf numFmtId="165" fontId="15" fillId="0" borderId="0" xfId="0" applyNumberFormat="1" applyFont="1"/>
    <xf numFmtId="0" fontId="15" fillId="0" borderId="0" xfId="0" applyFont="1"/>
    <xf numFmtId="43" fontId="2" fillId="0" borderId="14" xfId="1" applyFont="1" applyBorder="1" applyAlignment="1" applyProtection="1">
      <alignment horizontal="center" vertical="center" wrapText="1"/>
    </xf>
    <xf numFmtId="0" fontId="2" fillId="0" borderId="14" xfId="0" applyFont="1" applyBorder="1" applyAlignment="1">
      <alignment horizontal="center" vertical="center" wrapText="1"/>
    </xf>
    <xf numFmtId="165" fontId="2" fillId="0" borderId="14" xfId="0" applyNumberFormat="1" applyFont="1" applyBorder="1" applyAlignment="1">
      <alignment horizontal="center" vertical="center" wrapText="1"/>
    </xf>
    <xf numFmtId="8" fontId="11" fillId="0" borderId="3" xfId="0" applyNumberFormat="1" applyFont="1" applyBorder="1" applyAlignment="1">
      <alignment horizontal="right" wrapText="1"/>
    </xf>
    <xf numFmtId="8" fontId="11" fillId="0" borderId="2" xfId="0" applyNumberFormat="1" applyFont="1" applyBorder="1" applyAlignment="1">
      <alignment horizontal="right" wrapText="1"/>
    </xf>
    <xf numFmtId="0" fontId="15" fillId="0" borderId="7" xfId="0" applyFont="1" applyBorder="1" applyAlignment="1">
      <alignment horizontal="center" wrapText="1"/>
    </xf>
    <xf numFmtId="8" fontId="15" fillId="0" borderId="7" xfId="2" applyNumberFormat="1" applyFont="1" applyBorder="1" applyProtection="1"/>
    <xf numFmtId="0" fontId="15" fillId="0" borderId="7" xfId="0" applyFont="1" applyBorder="1" applyAlignment="1">
      <alignment wrapText="1"/>
    </xf>
    <xf numFmtId="8" fontId="15" fillId="0" borderId="7" xfId="1" applyNumberFormat="1" applyFont="1" applyBorder="1" applyProtection="1"/>
    <xf numFmtId="9" fontId="15" fillId="0" borderId="7" xfId="3" applyFont="1" applyBorder="1" applyProtection="1"/>
    <xf numFmtId="8" fontId="15" fillId="0" borderId="7" xfId="0" applyNumberFormat="1" applyFont="1" applyBorder="1"/>
    <xf numFmtId="165" fontId="2" fillId="0" borderId="2" xfId="1" applyNumberFormat="1" applyFont="1" applyBorder="1" applyAlignment="1" applyProtection="1">
      <alignment horizontal="center" wrapText="1"/>
    </xf>
    <xf numFmtId="0" fontId="2" fillId="0" borderId="2" xfId="0" applyFont="1" applyBorder="1" applyAlignment="1">
      <alignment horizontal="center" wrapText="1"/>
    </xf>
    <xf numFmtId="165" fontId="2" fillId="0" borderId="2" xfId="0" applyNumberFormat="1" applyFont="1" applyBorder="1" applyAlignment="1">
      <alignment horizontal="center" wrapText="1"/>
    </xf>
    <xf numFmtId="43" fontId="2" fillId="0" borderId="2" xfId="1" applyFont="1" applyBorder="1" applyAlignment="1" applyProtection="1">
      <alignment horizontal="center" wrapText="1"/>
    </xf>
    <xf numFmtId="165" fontId="0" fillId="0" borderId="2" xfId="1" applyNumberFormat="1" applyFont="1" applyBorder="1" applyProtection="1"/>
    <xf numFmtId="43" fontId="2" fillId="0" borderId="3" xfId="1" applyFont="1" applyBorder="1" applyAlignment="1" applyProtection="1">
      <alignment horizontal="center"/>
    </xf>
    <xf numFmtId="0" fontId="20" fillId="0" borderId="0" xfId="0" applyFont="1"/>
    <xf numFmtId="0" fontId="0" fillId="0" borderId="2" xfId="0" applyBorder="1"/>
    <xf numFmtId="0" fontId="0" fillId="0" borderId="14" xfId="0" applyBorder="1"/>
    <xf numFmtId="0" fontId="0" fillId="0" borderId="14" xfId="0" applyBorder="1" applyAlignment="1">
      <alignment vertical="top"/>
    </xf>
    <xf numFmtId="0" fontId="8" fillId="0" borderId="3" xfId="0" applyFont="1" applyBorder="1" applyAlignment="1">
      <alignment wrapText="1" readingOrder="1"/>
    </xf>
    <xf numFmtId="0" fontId="0" fillId="0" borderId="0" xfId="0" applyAlignment="1">
      <alignment wrapText="1" readingOrder="1"/>
    </xf>
    <xf numFmtId="0" fontId="0" fillId="0" borderId="20" xfId="0" applyBorder="1" applyAlignment="1">
      <alignment vertical="top"/>
    </xf>
    <xf numFmtId="0" fontId="8" fillId="0" borderId="3" xfId="0" applyFont="1" applyBorder="1" applyAlignment="1">
      <alignment horizontal="left" readingOrder="1"/>
    </xf>
    <xf numFmtId="0" fontId="0" fillId="0" borderId="7" xfId="0" applyBorder="1"/>
    <xf numFmtId="0" fontId="2" fillId="0" borderId="13" xfId="0" applyFont="1" applyBorder="1"/>
    <xf numFmtId="0" fontId="0" fillId="0" borderId="18" xfId="0" applyBorder="1"/>
    <xf numFmtId="0" fontId="2" fillId="0" borderId="14" xfId="0" applyFont="1" applyBorder="1"/>
    <xf numFmtId="0" fontId="0" fillId="0" borderId="20" xfId="0" applyBorder="1"/>
    <xf numFmtId="0" fontId="2" fillId="0" borderId="2" xfId="0" applyFont="1" applyBorder="1" applyAlignment="1">
      <alignment vertical="top"/>
    </xf>
    <xf numFmtId="0" fontId="2" fillId="0" borderId="14" xfId="0" applyFont="1" applyBorder="1" applyAlignment="1">
      <alignment vertical="top"/>
    </xf>
    <xf numFmtId="0" fontId="0" fillId="0" borderId="2" xfId="0" applyBorder="1" applyAlignment="1">
      <alignment wrapText="1"/>
    </xf>
    <xf numFmtId="0" fontId="0" fillId="0" borderId="2" xfId="0" applyBorder="1" applyAlignment="1">
      <alignment horizontal="left"/>
    </xf>
    <xf numFmtId="0" fontId="5" fillId="1" borderId="2" xfId="0" applyFont="1" applyFill="1" applyBorder="1" applyAlignment="1" applyProtection="1">
      <alignment horizontal="left" indent="1"/>
      <protection locked="0"/>
    </xf>
    <xf numFmtId="0" fontId="0" fillId="12" borderId="2" xfId="0" applyFill="1" applyBorder="1" applyAlignment="1" applyProtection="1">
      <alignment horizontal="center" wrapText="1"/>
      <protection locked="0"/>
    </xf>
    <xf numFmtId="8" fontId="11" fillId="12" borderId="4" xfId="0" applyNumberFormat="1" applyFont="1" applyFill="1" applyBorder="1" applyAlignment="1" applyProtection="1">
      <alignment horizontal="right" wrapText="1"/>
      <protection locked="0"/>
    </xf>
    <xf numFmtId="9" fontId="0" fillId="12" borderId="2" xfId="3" applyFont="1" applyFill="1" applyBorder="1" applyAlignment="1" applyProtection="1">
      <alignment horizontal="center"/>
      <protection locked="0"/>
    </xf>
    <xf numFmtId="165" fontId="0" fillId="12" borderId="2" xfId="1" applyNumberFormat="1" applyFont="1" applyFill="1" applyBorder="1" applyProtection="1">
      <protection locked="0"/>
    </xf>
    <xf numFmtId="2" fontId="0" fillId="12" borderId="2" xfId="0" applyNumberFormat="1" applyFill="1" applyBorder="1" applyAlignment="1" applyProtection="1">
      <alignment wrapText="1"/>
      <protection locked="0"/>
    </xf>
    <xf numFmtId="43" fontId="0" fillId="12" borderId="2" xfId="0" applyNumberFormat="1" applyFill="1" applyBorder="1" applyAlignment="1" applyProtection="1">
      <alignment wrapText="1"/>
      <protection locked="0"/>
    </xf>
    <xf numFmtId="43" fontId="0" fillId="12" borderId="2" xfId="1" applyFont="1" applyFill="1" applyBorder="1" applyAlignment="1" applyProtection="1">
      <alignment wrapText="1"/>
      <protection locked="0"/>
    </xf>
    <xf numFmtId="165" fontId="0" fillId="12" borderId="2" xfId="0" applyNumberFormat="1" applyFill="1" applyBorder="1" applyAlignment="1" applyProtection="1">
      <alignment wrapText="1"/>
      <protection locked="0"/>
    </xf>
    <xf numFmtId="9" fontId="2" fillId="12" borderId="7" xfId="3" applyFont="1" applyFill="1" applyBorder="1" applyAlignment="1" applyProtection="1">
      <alignment horizontal="center"/>
      <protection locked="0"/>
    </xf>
    <xf numFmtId="1" fontId="5" fillId="12" borderId="2" xfId="0" applyNumberFormat="1" applyFont="1" applyFill="1" applyBorder="1" applyProtection="1">
      <protection locked="0"/>
    </xf>
    <xf numFmtId="0" fontId="18" fillId="9" borderId="14" xfId="0" applyFont="1" applyFill="1" applyBorder="1" applyAlignment="1">
      <alignment horizontal="center" wrapText="1"/>
    </xf>
    <xf numFmtId="0" fontId="0" fillId="0" borderId="7" xfId="0" applyBorder="1" applyAlignment="1">
      <alignment horizontal="center" wrapText="1"/>
    </xf>
    <xf numFmtId="165" fontId="2" fillId="0" borderId="2" xfId="1" applyNumberFormat="1" applyFont="1" applyBorder="1" applyAlignment="1" applyProtection="1">
      <alignment horizontal="center"/>
    </xf>
    <xf numFmtId="0" fontId="0" fillId="1" borderId="2" xfId="0" applyFill="1" applyBorder="1"/>
    <xf numFmtId="43" fontId="0" fillId="1" borderId="0" xfId="1" applyFont="1" applyFill="1" applyProtection="1"/>
    <xf numFmtId="165" fontId="0" fillId="1" borderId="0" xfId="0" applyNumberFormat="1" applyFill="1"/>
    <xf numFmtId="0" fontId="0" fillId="1" borderId="0" xfId="0" applyFill="1"/>
    <xf numFmtId="0" fontId="3" fillId="0" borderId="2" xfId="0" applyFont="1" applyBorder="1" applyAlignment="1">
      <alignment horizontal="center" vertical="center"/>
    </xf>
    <xf numFmtId="1" fontId="3" fillId="4" borderId="2" xfId="0" applyNumberFormat="1" applyFont="1" applyFill="1" applyBorder="1" applyAlignment="1">
      <alignment horizontal="center" wrapText="1"/>
    </xf>
    <xf numFmtId="164" fontId="4" fillId="5" borderId="2" xfId="0" applyNumberFormat="1" applyFont="1" applyFill="1" applyBorder="1" applyAlignment="1">
      <alignment horizontal="center" wrapText="1"/>
    </xf>
    <xf numFmtId="0" fontId="3" fillId="3" borderId="2" xfId="0" applyFont="1" applyFill="1" applyBorder="1"/>
    <xf numFmtId="1" fontId="5" fillId="3" borderId="2" xfId="0" applyNumberFormat="1" applyFont="1" applyFill="1" applyBorder="1"/>
    <xf numFmtId="0" fontId="7" fillId="0" borderId="2" xfId="0" applyFont="1" applyBorder="1" applyAlignment="1">
      <alignment horizontal="left" indent="1"/>
    </xf>
    <xf numFmtId="0" fontId="7" fillId="0" borderId="2" xfId="0" applyFont="1" applyBorder="1" applyAlignment="1">
      <alignment horizontal="left" wrapText="1" indent="1"/>
    </xf>
    <xf numFmtId="0" fontId="5" fillId="0" borderId="2" xfId="0" applyFont="1" applyBorder="1" applyAlignment="1">
      <alignment horizontal="left" indent="1"/>
    </xf>
    <xf numFmtId="0" fontId="5" fillId="1" borderId="2" xfId="0" applyFont="1" applyFill="1" applyBorder="1" applyAlignment="1">
      <alignment horizontal="left" indent="1"/>
    </xf>
    <xf numFmtId="1" fontId="5" fillId="1" borderId="2" xfId="0" applyNumberFormat="1" applyFont="1" applyFill="1" applyBorder="1"/>
    <xf numFmtId="0" fontId="3" fillId="10" borderId="2" xfId="0" applyFont="1" applyFill="1" applyBorder="1"/>
    <xf numFmtId="0" fontId="3" fillId="6" borderId="2" xfId="0" applyFont="1" applyFill="1" applyBorder="1"/>
    <xf numFmtId="43" fontId="5" fillId="6" borderId="2" xfId="1" applyFont="1" applyFill="1" applyBorder="1" applyProtection="1"/>
    <xf numFmtId="1" fontId="5" fillId="6" borderId="2" xfId="0" applyNumberFormat="1" applyFont="1" applyFill="1" applyBorder="1"/>
    <xf numFmtId="0" fontId="5" fillId="4" borderId="2" xfId="0" applyFont="1" applyFill="1" applyBorder="1"/>
    <xf numFmtId="1" fontId="5" fillId="4" borderId="2" xfId="0" applyNumberFormat="1" applyFont="1" applyFill="1" applyBorder="1"/>
    <xf numFmtId="0" fontId="3" fillId="7" borderId="5" xfId="0" applyFont="1" applyFill="1" applyBorder="1"/>
    <xf numFmtId="3" fontId="3" fillId="7" borderId="7" xfId="0" applyNumberFormat="1" applyFont="1" applyFill="1" applyBorder="1"/>
    <xf numFmtId="3" fontId="3" fillId="7" borderId="5" xfId="0" applyNumberFormat="1" applyFont="1" applyFill="1" applyBorder="1"/>
    <xf numFmtId="0" fontId="3" fillId="0" borderId="4" xfId="0" applyFont="1" applyBorder="1" applyAlignment="1">
      <alignment horizontal="center" vertical="center"/>
    </xf>
    <xf numFmtId="1" fontId="3" fillId="2" borderId="2"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0" fontId="7" fillId="0" borderId="4" xfId="0" applyFont="1" applyBorder="1" applyAlignment="1">
      <alignment horizontal="left" indent="1"/>
    </xf>
    <xf numFmtId="164" fontId="5" fillId="4" borderId="2" xfId="0" applyNumberFormat="1" applyFont="1" applyFill="1" applyBorder="1" applyAlignment="1">
      <alignment vertical="top" wrapText="1"/>
    </xf>
    <xf numFmtId="0" fontId="7" fillId="0" borderId="4" xfId="0" applyFont="1" applyBorder="1" applyAlignment="1">
      <alignment horizontal="left" wrapText="1"/>
    </xf>
    <xf numFmtId="0" fontId="7" fillId="0" borderId="4" xfId="0" applyFont="1" applyBorder="1" applyAlignment="1">
      <alignment horizontal="left" wrapText="1" indent="1"/>
    </xf>
    <xf numFmtId="164" fontId="5" fillId="4" borderId="4" xfId="0" applyNumberFormat="1" applyFont="1" applyFill="1" applyBorder="1" applyAlignment="1">
      <alignment vertical="top" wrapText="1"/>
    </xf>
    <xf numFmtId="0" fontId="3" fillId="9" borderId="4" xfId="0" applyFont="1" applyFill="1" applyBorder="1" applyAlignment="1">
      <alignment vertical="center"/>
    </xf>
    <xf numFmtId="164" fontId="5" fillId="9" borderId="10" xfId="0" applyNumberFormat="1" applyFont="1" applyFill="1" applyBorder="1" applyAlignment="1">
      <alignment horizontal="center" vertical="top" wrapText="1"/>
    </xf>
    <xf numFmtId="164" fontId="5" fillId="9" borderId="11" xfId="0" applyNumberFormat="1" applyFont="1" applyFill="1" applyBorder="1" applyAlignment="1">
      <alignment horizontal="center" vertical="top" wrapText="1"/>
    </xf>
    <xf numFmtId="164" fontId="4" fillId="8" borderId="2" xfId="0" applyNumberFormat="1" applyFont="1" applyFill="1" applyBorder="1" applyAlignment="1">
      <alignment horizontal="center" wrapText="1"/>
    </xf>
    <xf numFmtId="0" fontId="5" fillId="0" borderId="2" xfId="0" applyFont="1" applyBorder="1"/>
    <xf numFmtId="0" fontId="5" fillId="8" borderId="0" xfId="0" applyFont="1" applyFill="1"/>
    <xf numFmtId="0" fontId="7" fillId="0" borderId="2" xfId="0" applyFont="1" applyBorder="1" applyAlignment="1">
      <alignment horizontal="left" wrapText="1"/>
    </xf>
    <xf numFmtId="0" fontId="3" fillId="4" borderId="2" xfId="0" applyFont="1" applyFill="1" applyBorder="1"/>
    <xf numFmtId="0" fontId="5" fillId="8" borderId="12" xfId="0" applyFont="1" applyFill="1" applyBorder="1"/>
    <xf numFmtId="0" fontId="5" fillId="8" borderId="15" xfId="0" applyFont="1" applyFill="1" applyBorder="1"/>
    <xf numFmtId="0" fontId="3" fillId="4" borderId="13" xfId="0" applyFont="1" applyFill="1" applyBorder="1"/>
    <xf numFmtId="0" fontId="8" fillId="0" borderId="2" xfId="0" applyFont="1" applyBorder="1" applyAlignment="1">
      <alignment horizontal="left" wrapText="1"/>
    </xf>
    <xf numFmtId="0" fontId="0" fillId="0" borderId="2" xfId="0" applyBorder="1" applyAlignment="1">
      <alignment horizontal="left" wrapText="1"/>
    </xf>
    <xf numFmtId="166" fontId="0" fillId="0" borderId="2" xfId="1" applyNumberFormat="1" applyFont="1" applyBorder="1" applyAlignment="1" applyProtection="1">
      <alignment horizontal="right"/>
    </xf>
    <xf numFmtId="166" fontId="15" fillId="0" borderId="7" xfId="1" applyNumberFormat="1" applyFont="1" applyBorder="1" applyProtection="1"/>
    <xf numFmtId="166" fontId="0" fillId="0" borderId="2" xfId="1" applyNumberFormat="1" applyFont="1" applyBorder="1" applyProtection="1"/>
    <xf numFmtId="166" fontId="0" fillId="0" borderId="2" xfId="1" applyNumberFormat="1" applyFont="1" applyBorder="1" applyProtection="1">
      <protection locked="0"/>
    </xf>
    <xf numFmtId="166" fontId="12" fillId="12" borderId="2" xfId="1" applyNumberFormat="1" applyFont="1" applyFill="1" applyBorder="1" applyProtection="1">
      <protection locked="0"/>
    </xf>
    <xf numFmtId="166" fontId="1" fillId="12" borderId="2" xfId="1" applyNumberFormat="1" applyFont="1" applyFill="1" applyBorder="1" applyProtection="1">
      <protection locked="0"/>
    </xf>
    <xf numFmtId="166" fontId="0" fillId="12" borderId="2" xfId="1" applyNumberFormat="1" applyFont="1" applyFill="1" applyBorder="1" applyProtection="1">
      <protection locked="0"/>
    </xf>
    <xf numFmtId="166" fontId="2" fillId="0" borderId="2" xfId="1" applyNumberFormat="1" applyFont="1" applyBorder="1" applyProtection="1"/>
    <xf numFmtId="166" fontId="0" fillId="12" borderId="2" xfId="0" applyNumberFormat="1" applyFill="1" applyBorder="1" applyAlignment="1" applyProtection="1">
      <alignment wrapText="1"/>
      <protection locked="0"/>
    </xf>
    <xf numFmtId="5" fontId="0" fillId="0" borderId="2" xfId="1" applyNumberFormat="1" applyFont="1" applyFill="1" applyBorder="1" applyAlignment="1" applyProtection="1">
      <alignment horizontal="right"/>
    </xf>
    <xf numFmtId="166" fontId="0" fillId="0" borderId="2" xfId="0" applyNumberFormat="1" applyBorder="1"/>
    <xf numFmtId="0" fontId="0" fillId="0" borderId="3" xfId="0" applyBorder="1" applyAlignment="1">
      <alignment wrapText="1"/>
    </xf>
    <xf numFmtId="9" fontId="0" fillId="0" borderId="2" xfId="0" applyNumberFormat="1" applyBorder="1"/>
    <xf numFmtId="0" fontId="18" fillId="0" borderId="0" xfId="0" applyFont="1"/>
    <xf numFmtId="9" fontId="0" fillId="2" borderId="12" xfId="3" applyFont="1" applyFill="1" applyBorder="1" applyAlignment="1" applyProtection="1">
      <alignment horizontal="center"/>
      <protection locked="0"/>
    </xf>
    <xf numFmtId="9" fontId="0" fillId="2" borderId="7" xfId="3" applyFont="1" applyFill="1" applyBorder="1" applyAlignment="1" applyProtection="1">
      <alignment horizontal="center"/>
      <protection locked="0"/>
    </xf>
    <xf numFmtId="9" fontId="0" fillId="2" borderId="3" xfId="3" applyFont="1" applyFill="1" applyBorder="1" applyAlignment="1" applyProtection="1">
      <alignment horizontal="center"/>
      <protection locked="0"/>
    </xf>
    <xf numFmtId="9" fontId="0" fillId="2" borderId="2" xfId="3" applyFont="1" applyFill="1" applyBorder="1" applyAlignment="1" applyProtection="1">
      <alignment horizontal="center"/>
      <protection locked="0"/>
    </xf>
    <xf numFmtId="43" fontId="0" fillId="2" borderId="2" xfId="1" applyFont="1" applyFill="1" applyBorder="1" applyProtection="1">
      <protection locked="0"/>
    </xf>
    <xf numFmtId="49" fontId="0" fillId="12" borderId="2" xfId="0" applyNumberFormat="1" applyFill="1" applyBorder="1" applyAlignment="1" applyProtection="1">
      <alignment wrapText="1"/>
      <protection locked="0"/>
    </xf>
    <xf numFmtId="49" fontId="10" fillId="12" borderId="2" xfId="0" applyNumberFormat="1" applyFont="1" applyFill="1" applyBorder="1" applyAlignment="1" applyProtection="1">
      <alignment wrapText="1"/>
      <protection locked="0"/>
    </xf>
    <xf numFmtId="37" fontId="5" fillId="10" borderId="2" xfId="2" applyNumberFormat="1" applyFont="1" applyFill="1" applyBorder="1" applyProtection="1"/>
    <xf numFmtId="49" fontId="19" fillId="9" borderId="2" xfId="0" applyNumberFormat="1" applyFont="1" applyFill="1" applyBorder="1" applyAlignment="1">
      <alignment horizontal="center"/>
    </xf>
    <xf numFmtId="49" fontId="2" fillId="0" borderId="2" xfId="0" applyNumberFormat="1" applyFont="1" applyBorder="1"/>
    <xf numFmtId="49" fontId="15" fillId="0" borderId="2" xfId="0" applyNumberFormat="1" applyFont="1" applyBorder="1"/>
    <xf numFmtId="49" fontId="2" fillId="0" borderId="18" xfId="0" applyNumberFormat="1" applyFont="1" applyBorder="1" applyAlignment="1">
      <alignment horizontal="center" wrapText="1"/>
    </xf>
    <xf numFmtId="49" fontId="0" fillId="0" borderId="0" xfId="0" applyNumberFormat="1"/>
    <xf numFmtId="49" fontId="0" fillId="0" borderId="0" xfId="0" applyNumberFormat="1" applyAlignment="1">
      <alignment wrapText="1"/>
    </xf>
    <xf numFmtId="49" fontId="15" fillId="0" borderId="4" xfId="0" applyNumberFormat="1" applyFont="1" applyBorder="1" applyAlignment="1">
      <alignment wrapText="1"/>
    </xf>
    <xf numFmtId="49" fontId="2" fillId="0" borderId="14" xfId="0" applyNumberFormat="1" applyFont="1" applyBorder="1" applyAlignment="1">
      <alignment wrapText="1"/>
    </xf>
    <xf numFmtId="49" fontId="15" fillId="0" borderId="2" xfId="0" applyNumberFormat="1" applyFont="1" applyBorder="1" applyAlignment="1">
      <alignment wrapText="1"/>
    </xf>
    <xf numFmtId="49" fontId="0" fillId="0" borderId="7" xfId="0" applyNumberFormat="1" applyBorder="1" applyAlignment="1">
      <alignment wrapText="1"/>
    </xf>
    <xf numFmtId="49" fontId="0" fillId="0" borderId="2" xfId="0" applyNumberFormat="1" applyBorder="1" applyAlignment="1">
      <alignment wrapText="1"/>
    </xf>
    <xf numFmtId="49" fontId="2" fillId="0" borderId="2" xfId="0" applyNumberFormat="1" applyFont="1" applyBorder="1" applyAlignment="1">
      <alignment wrapText="1"/>
    </xf>
    <xf numFmtId="165" fontId="2" fillId="1" borderId="16" xfId="0" applyNumberFormat="1" applyFont="1" applyFill="1" applyBorder="1" applyAlignment="1">
      <alignment wrapText="1"/>
    </xf>
    <xf numFmtId="49" fontId="15" fillId="0" borderId="13" xfId="0" applyNumberFormat="1" applyFont="1" applyBorder="1" applyAlignment="1">
      <alignment wrapText="1"/>
    </xf>
    <xf numFmtId="0" fontId="19" fillId="0" borderId="16" xfId="0" applyFont="1" applyBorder="1" applyAlignment="1">
      <alignment horizontal="center" wrapText="1"/>
    </xf>
    <xf numFmtId="43" fontId="19" fillId="0" borderId="16" xfId="1" applyFont="1" applyFill="1" applyBorder="1" applyAlignment="1" applyProtection="1">
      <alignment horizontal="center"/>
    </xf>
    <xf numFmtId="165" fontId="19" fillId="0" borderId="16" xfId="1" applyNumberFormat="1" applyFont="1" applyFill="1" applyBorder="1" applyAlignment="1" applyProtection="1">
      <alignment horizontal="center"/>
    </xf>
    <xf numFmtId="5" fontId="0" fillId="0" borderId="0" xfId="0" applyNumberFormat="1"/>
    <xf numFmtId="0" fontId="0" fillId="0" borderId="0" xfId="0" applyAlignment="1">
      <alignment horizontal="center" wrapText="1"/>
    </xf>
    <xf numFmtId="0" fontId="23" fillId="12" borderId="4" xfId="0" applyFont="1" applyFill="1" applyBorder="1" applyAlignment="1" applyProtection="1">
      <alignment horizontal="center" wrapText="1"/>
      <protection locked="0"/>
    </xf>
    <xf numFmtId="0" fontId="2" fillId="0" borderId="0" xfId="0" applyFont="1"/>
    <xf numFmtId="0" fontId="0" fillId="0" borderId="0" xfId="0" applyAlignment="1">
      <alignment vertical="top" wrapText="1"/>
    </xf>
    <xf numFmtId="0" fontId="2" fillId="0" borderId="0" xfId="0" applyFont="1" applyAlignment="1">
      <alignment vertical="top" wrapText="1"/>
    </xf>
    <xf numFmtId="0" fontId="0" fillId="13" borderId="0" xfId="0" applyFill="1" applyAlignment="1">
      <alignment vertical="top" wrapText="1"/>
    </xf>
    <xf numFmtId="166" fontId="5" fillId="0" borderId="0" xfId="1" applyNumberFormat="1" applyFont="1" applyBorder="1" applyAlignment="1" applyProtection="1">
      <alignment wrapText="1"/>
    </xf>
    <xf numFmtId="166" fontId="0" fillId="0" borderId="0" xfId="0" applyNumberFormat="1" applyAlignment="1" applyProtection="1">
      <alignment wrapText="1"/>
      <protection locked="0"/>
    </xf>
    <xf numFmtId="9" fontId="0" fillId="0" borderId="0" xfId="0" applyNumberFormat="1"/>
    <xf numFmtId="0" fontId="24" fillId="0" borderId="0" xfId="0" applyFont="1"/>
    <xf numFmtId="0" fontId="25" fillId="0" borderId="21" xfId="0" applyFont="1" applyBorder="1" applyAlignment="1">
      <alignment horizontal="left" vertical="center" wrapText="1"/>
    </xf>
    <xf numFmtId="0" fontId="25" fillId="0" borderId="22" xfId="0" applyFont="1" applyBorder="1" applyAlignment="1">
      <alignment vertical="top" wrapText="1"/>
    </xf>
    <xf numFmtId="0" fontId="25" fillId="0" borderId="23" xfId="0" applyFont="1" applyBorder="1" applyAlignment="1">
      <alignment horizontal="left" vertical="center" wrapText="1"/>
    </xf>
    <xf numFmtId="0" fontId="25" fillId="4" borderId="24" xfId="0" applyFont="1" applyFill="1" applyBorder="1" applyAlignment="1">
      <alignment vertical="top" wrapText="1"/>
    </xf>
    <xf numFmtId="0" fontId="26" fillId="15" borderId="23" xfId="0" applyFont="1" applyFill="1" applyBorder="1" applyAlignment="1">
      <alignment horizontal="left" vertical="center" wrapText="1"/>
    </xf>
    <xf numFmtId="0" fontId="27" fillId="0" borderId="23" xfId="0" applyFont="1" applyBorder="1" applyAlignment="1">
      <alignment horizontal="left" vertical="center" wrapText="1" indent="1"/>
    </xf>
    <xf numFmtId="0" fontId="27" fillId="4" borderId="24" xfId="0" applyFont="1" applyFill="1" applyBorder="1" applyAlignment="1">
      <alignment vertical="top" wrapText="1"/>
    </xf>
    <xf numFmtId="0" fontId="27" fillId="0" borderId="24" xfId="0" applyFont="1" applyBorder="1" applyAlignment="1">
      <alignment vertical="top" wrapText="1"/>
    </xf>
    <xf numFmtId="0" fontId="0" fillId="0" borderId="0" xfId="0" applyAlignment="1">
      <alignment horizontal="left" vertical="center" wrapText="1"/>
    </xf>
    <xf numFmtId="0" fontId="26" fillId="15" borderId="25" xfId="0" applyFont="1" applyFill="1" applyBorder="1" applyAlignment="1">
      <alignment vertical="top"/>
    </xf>
    <xf numFmtId="0" fontId="27" fillId="0" borderId="23" xfId="0" applyFont="1" applyBorder="1" applyAlignment="1">
      <alignment horizontal="left" vertical="top" indent="1"/>
    </xf>
    <xf numFmtId="0" fontId="28" fillId="0" borderId="24" xfId="0" applyFont="1" applyBorder="1" applyAlignment="1">
      <alignment vertical="top" wrapText="1"/>
    </xf>
    <xf numFmtId="0" fontId="19" fillId="0" borderId="21" xfId="0" applyFont="1" applyBorder="1" applyAlignment="1">
      <alignment vertical="top" wrapText="1"/>
    </xf>
    <xf numFmtId="0" fontId="27" fillId="0" borderId="21" xfId="0" applyFont="1" applyBorder="1" applyAlignment="1">
      <alignment horizontal="left" vertical="top"/>
    </xf>
    <xf numFmtId="0" fontId="10" fillId="12" borderId="2" xfId="0" applyFont="1" applyFill="1" applyBorder="1" applyAlignment="1" applyProtection="1">
      <alignment wrapText="1"/>
      <protection locked="0"/>
    </xf>
    <xf numFmtId="164" fontId="3" fillId="2" borderId="8" xfId="0" applyNumberFormat="1" applyFont="1" applyFill="1" applyBorder="1" applyAlignment="1">
      <alignment horizontal="center" vertical="center" wrapText="1"/>
    </xf>
    <xf numFmtId="164" fontId="5" fillId="4" borderId="8" xfId="0" applyNumberFormat="1" applyFont="1" applyFill="1" applyBorder="1" applyAlignment="1">
      <alignment vertical="top" wrapText="1"/>
    </xf>
    <xf numFmtId="164" fontId="5" fillId="9" borderId="9" xfId="0" applyNumberFormat="1" applyFont="1" applyFill="1" applyBorder="1" applyAlignment="1">
      <alignment horizontal="center" vertical="top" wrapText="1"/>
    </xf>
    <xf numFmtId="166" fontId="5" fillId="4" borderId="2" xfId="0" applyNumberFormat="1" applyFont="1" applyFill="1" applyBorder="1"/>
    <xf numFmtId="166" fontId="3" fillId="7" borderId="6" xfId="2" applyNumberFormat="1" applyFont="1" applyFill="1" applyBorder="1" applyProtection="1"/>
    <xf numFmtId="10" fontId="8" fillId="6" borderId="2" xfId="0" applyNumberFormat="1" applyFont="1" applyFill="1" applyBorder="1"/>
    <xf numFmtId="3" fontId="5" fillId="0" borderId="2" xfId="1" applyNumberFormat="1" applyFont="1" applyBorder="1" applyAlignment="1" applyProtection="1">
      <alignment wrapText="1"/>
    </xf>
    <xf numFmtId="3" fontId="5" fillId="4" borderId="2" xfId="1" applyNumberFormat="1" applyFont="1" applyFill="1" applyBorder="1" applyAlignment="1" applyProtection="1">
      <alignment vertical="top" wrapText="1"/>
    </xf>
    <xf numFmtId="3" fontId="5" fillId="4" borderId="2" xfId="1" applyNumberFormat="1" applyFont="1" applyFill="1" applyBorder="1" applyAlignment="1" applyProtection="1"/>
    <xf numFmtId="3" fontId="5" fillId="4" borderId="2" xfId="2" applyNumberFormat="1" applyFont="1" applyFill="1" applyBorder="1" applyAlignment="1" applyProtection="1">
      <alignment vertical="top" wrapText="1"/>
    </xf>
    <xf numFmtId="3" fontId="5" fillId="11" borderId="2" xfId="1" applyNumberFormat="1" applyFont="1" applyFill="1" applyBorder="1" applyAlignment="1" applyProtection="1">
      <alignment vertical="top" wrapText="1"/>
    </xf>
    <xf numFmtId="3" fontId="5" fillId="11" borderId="2" xfId="2" applyNumberFormat="1" applyFont="1" applyFill="1" applyBorder="1" applyAlignment="1" applyProtection="1">
      <alignment vertical="top" wrapText="1"/>
    </xf>
    <xf numFmtId="3" fontId="3" fillId="7" borderId="14" xfId="2" applyNumberFormat="1" applyFont="1" applyFill="1" applyBorder="1" applyAlignment="1" applyProtection="1">
      <alignment vertical="top" wrapText="1"/>
    </xf>
    <xf numFmtId="3" fontId="5" fillId="8" borderId="14" xfId="1" applyNumberFormat="1" applyFont="1" applyFill="1" applyBorder="1" applyAlignment="1" applyProtection="1">
      <alignment vertical="top" wrapText="1"/>
    </xf>
    <xf numFmtId="3" fontId="5" fillId="8" borderId="13" xfId="0" applyNumberFormat="1" applyFont="1" applyFill="1" applyBorder="1" applyAlignment="1">
      <alignment vertical="top" wrapText="1"/>
    </xf>
    <xf numFmtId="3" fontId="3" fillId="7" borderId="13" xfId="2" applyNumberFormat="1" applyFont="1" applyFill="1" applyBorder="1" applyAlignment="1" applyProtection="1"/>
    <xf numFmtId="3" fontId="3" fillId="7" borderId="13" xfId="0" applyNumberFormat="1" applyFont="1" applyFill="1" applyBorder="1"/>
    <xf numFmtId="3" fontId="3" fillId="4" borderId="14" xfId="1" applyNumberFormat="1" applyFont="1" applyFill="1" applyBorder="1" applyAlignment="1" applyProtection="1">
      <alignment vertical="top" wrapText="1"/>
    </xf>
    <xf numFmtId="3" fontId="5" fillId="4" borderId="14" xfId="1" applyNumberFormat="1" applyFont="1" applyFill="1" applyBorder="1" applyAlignment="1" applyProtection="1">
      <alignment vertical="top" wrapText="1"/>
    </xf>
    <xf numFmtId="3" fontId="5" fillId="4" borderId="13" xfId="1" applyNumberFormat="1" applyFont="1" applyFill="1" applyBorder="1" applyAlignment="1" applyProtection="1">
      <alignment vertical="top" wrapText="1"/>
    </xf>
    <xf numFmtId="9" fontId="0" fillId="2" borderId="4" xfId="0" applyNumberFormat="1" applyFill="1" applyBorder="1" applyProtection="1">
      <protection locked="0"/>
    </xf>
    <xf numFmtId="49" fontId="31" fillId="12" borderId="2" xfId="0" applyNumberFormat="1" applyFont="1" applyFill="1" applyBorder="1" applyAlignment="1" applyProtection="1">
      <alignment wrapText="1"/>
      <protection locked="0"/>
    </xf>
    <xf numFmtId="49" fontId="23" fillId="12" borderId="4" xfId="1" applyNumberFormat="1" applyFont="1" applyFill="1" applyBorder="1" applyAlignment="1" applyProtection="1">
      <alignment wrapText="1"/>
      <protection locked="0"/>
    </xf>
    <xf numFmtId="3" fontId="11" fillId="0" borderId="3" xfId="0" applyNumberFormat="1" applyFont="1" applyBorder="1" applyAlignment="1">
      <alignment horizontal="right" wrapText="1"/>
    </xf>
    <xf numFmtId="3" fontId="11" fillId="0" borderId="2" xfId="0" applyNumberFormat="1" applyFont="1" applyBorder="1" applyAlignment="1">
      <alignment horizontal="right" wrapText="1"/>
    </xf>
    <xf numFmtId="3" fontId="0" fillId="0" borderId="2" xfId="1" applyNumberFormat="1" applyFont="1" applyBorder="1" applyAlignment="1" applyProtection="1">
      <alignment horizontal="right"/>
    </xf>
    <xf numFmtId="3" fontId="15" fillId="0" borderId="7" xfId="0" applyNumberFormat="1" applyFont="1" applyBorder="1"/>
    <xf numFmtId="3" fontId="15" fillId="0" borderId="7" xfId="1" applyNumberFormat="1" applyFont="1" applyBorder="1" applyProtection="1"/>
    <xf numFmtId="3" fontId="0" fillId="0" borderId="2" xfId="1" applyNumberFormat="1" applyFont="1" applyBorder="1" applyProtection="1"/>
    <xf numFmtId="3" fontId="0" fillId="0" borderId="2" xfId="1" applyNumberFormat="1" applyFont="1" applyBorder="1" applyProtection="1">
      <protection locked="0"/>
    </xf>
    <xf numFmtId="3" fontId="11" fillId="12" borderId="2" xfId="1" applyNumberFormat="1" applyFont="1" applyFill="1" applyBorder="1" applyProtection="1">
      <protection locked="0"/>
    </xf>
    <xf numFmtId="3" fontId="1" fillId="12" borderId="2" xfId="1" applyNumberFormat="1" applyFont="1" applyFill="1" applyBorder="1" applyProtection="1">
      <protection locked="0"/>
    </xf>
    <xf numFmtId="3" fontId="0" fillId="12" borderId="2" xfId="1" applyNumberFormat="1" applyFont="1" applyFill="1" applyBorder="1" applyProtection="1">
      <protection locked="0"/>
    </xf>
    <xf numFmtId="3" fontId="0" fillId="12" borderId="2" xfId="0" applyNumberFormat="1" applyFill="1" applyBorder="1" applyAlignment="1" applyProtection="1">
      <alignment wrapText="1"/>
      <protection locked="0"/>
    </xf>
    <xf numFmtId="3" fontId="6" fillId="5" borderId="2" xfId="0" applyNumberFormat="1" applyFont="1" applyFill="1" applyBorder="1" applyAlignment="1">
      <alignment horizontal="center" wrapText="1"/>
    </xf>
    <xf numFmtId="3" fontId="6" fillId="6" borderId="2" xfId="0" applyNumberFormat="1" applyFont="1" applyFill="1" applyBorder="1" applyAlignment="1">
      <alignment horizontal="center" wrapText="1"/>
    </xf>
    <xf numFmtId="3" fontId="4" fillId="6" borderId="2" xfId="3" applyNumberFormat="1" applyFont="1" applyFill="1" applyBorder="1" applyAlignment="1" applyProtection="1">
      <alignment horizontal="center" wrapText="1"/>
    </xf>
    <xf numFmtId="3" fontId="4" fillId="6" borderId="2" xfId="0" applyNumberFormat="1" applyFont="1" applyFill="1" applyBorder="1" applyAlignment="1">
      <alignment horizontal="center" wrapText="1"/>
    </xf>
    <xf numFmtId="3" fontId="4" fillId="4" borderId="2" xfId="0" applyNumberFormat="1" applyFont="1" applyFill="1" applyBorder="1" applyAlignment="1">
      <alignment horizontal="center" wrapText="1"/>
    </xf>
    <xf numFmtId="3" fontId="4" fillId="7" borderId="7" xfId="0" applyNumberFormat="1" applyFont="1" applyFill="1" applyBorder="1" applyAlignment="1">
      <alignment horizontal="center" wrapText="1"/>
    </xf>
    <xf numFmtId="3" fontId="5" fillId="6" borderId="2" xfId="2" applyNumberFormat="1" applyFont="1" applyFill="1" applyBorder="1" applyProtection="1"/>
    <xf numFmtId="3" fontId="5" fillId="6" borderId="2" xfId="1" applyNumberFormat="1" applyFont="1" applyFill="1" applyBorder="1" applyProtection="1"/>
    <xf numFmtId="3" fontId="5" fillId="3" borderId="2" xfId="2" applyNumberFormat="1" applyFont="1" applyFill="1" applyBorder="1" applyProtection="1"/>
    <xf numFmtId="3" fontId="5" fillId="1" borderId="2" xfId="2" applyNumberFormat="1" applyFont="1" applyFill="1" applyBorder="1" applyProtection="1"/>
    <xf numFmtId="3" fontId="5" fillId="10" borderId="2" xfId="2" applyNumberFormat="1" applyFont="1" applyFill="1" applyBorder="1" applyProtection="1"/>
    <xf numFmtId="5" fontId="19" fillId="12" borderId="17" xfId="1" applyNumberFormat="1" applyFont="1" applyFill="1" applyBorder="1" applyAlignment="1" applyProtection="1">
      <alignment horizontal="center"/>
      <protection locked="0"/>
    </xf>
    <xf numFmtId="0" fontId="2" fillId="0" borderId="0" xfId="0" applyFont="1" applyAlignment="1">
      <alignment wrapText="1"/>
    </xf>
    <xf numFmtId="0" fontId="0" fillId="2" borderId="26" xfId="0" applyFill="1" applyBorder="1" applyAlignment="1" applyProtection="1">
      <alignment wrapText="1"/>
      <protection locked="0"/>
    </xf>
    <xf numFmtId="0" fontId="0" fillId="2" borderId="27" xfId="0" applyFill="1" applyBorder="1" applyAlignment="1" applyProtection="1">
      <alignment wrapText="1"/>
      <protection locked="0"/>
    </xf>
    <xf numFmtId="0" fontId="0" fillId="0" borderId="5" xfId="0" applyBorder="1" applyAlignment="1">
      <alignment horizontal="center" vertical="top" wrapText="1"/>
    </xf>
    <xf numFmtId="49" fontId="9" fillId="0" borderId="0" xfId="0" applyNumberFormat="1" applyFont="1" applyAlignment="1">
      <alignment vertical="top"/>
    </xf>
    <xf numFmtId="0" fontId="15" fillId="0" borderId="0" xfId="0" applyFont="1" applyAlignment="1" applyProtection="1">
      <alignment horizontal="center" vertical="top" wrapText="1"/>
      <protection locked="0"/>
    </xf>
    <xf numFmtId="0" fontId="21" fillId="0" borderId="0" xfId="0" applyFont="1" applyAlignment="1" applyProtection="1">
      <alignment horizontal="center" vertical="center" wrapText="1"/>
      <protection locked="0"/>
    </xf>
    <xf numFmtId="0" fontId="21" fillId="0" borderId="0" xfId="0" applyFont="1" applyAlignment="1" applyProtection="1">
      <alignment horizontal="center" vertical="center"/>
      <protection locked="0"/>
    </xf>
    <xf numFmtId="49" fontId="15" fillId="0" borderId="0" xfId="0" applyNumberFormat="1" applyFont="1" applyAlignment="1" applyProtection="1">
      <alignment horizontal="center" vertical="center"/>
      <protection locked="0"/>
    </xf>
    <xf numFmtId="0" fontId="2" fillId="0" borderId="0" xfId="0" applyFont="1" applyAlignment="1">
      <alignment vertical="center" wrapText="1"/>
    </xf>
    <xf numFmtId="49" fontId="15" fillId="0" borderId="1" xfId="0" applyNumberFormat="1" applyFont="1" applyBorder="1" applyAlignment="1" applyProtection="1">
      <alignment horizontal="center" vertical="center"/>
      <protection locked="0"/>
    </xf>
    <xf numFmtId="0" fontId="2" fillId="0" borderId="0" xfId="0" applyFont="1" applyAlignment="1">
      <alignment vertical="center"/>
    </xf>
    <xf numFmtId="49" fontId="15" fillId="0" borderId="5" xfId="0" applyNumberFormat="1" applyFont="1" applyBorder="1" applyAlignment="1">
      <alignment wrapText="1"/>
    </xf>
    <xf numFmtId="0" fontId="19" fillId="9" borderId="19" xfId="0" applyFont="1" applyFill="1" applyBorder="1" applyAlignment="1">
      <alignment horizontal="center" wrapText="1"/>
    </xf>
    <xf numFmtId="0" fontId="19" fillId="17" borderId="19" xfId="0" applyFont="1" applyFill="1" applyBorder="1" applyAlignment="1">
      <alignment horizontal="center" wrapText="1"/>
    </xf>
    <xf numFmtId="43" fontId="19" fillId="9" borderId="19" xfId="1" applyFont="1" applyFill="1" applyBorder="1" applyAlignment="1" applyProtection="1">
      <alignment horizontal="center"/>
    </xf>
    <xf numFmtId="165" fontId="19" fillId="9" borderId="19" xfId="1" applyNumberFormat="1" applyFont="1" applyFill="1" applyBorder="1" applyAlignment="1" applyProtection="1">
      <alignment horizontal="center"/>
    </xf>
    <xf numFmtId="43" fontId="19" fillId="9" borderId="12" xfId="1" applyFont="1" applyFill="1" applyBorder="1" applyAlignment="1" applyProtection="1">
      <alignment horizontal="center"/>
    </xf>
    <xf numFmtId="49" fontId="19" fillId="9" borderId="7" xfId="0" applyNumberFormat="1" applyFont="1" applyFill="1" applyBorder="1" applyAlignment="1">
      <alignment horizontal="center"/>
    </xf>
    <xf numFmtId="0" fontId="15" fillId="0" borderId="0" xfId="0" applyFont="1" applyAlignment="1" applyProtection="1">
      <alignment horizontal="center" vertical="center" wrapText="1"/>
      <protection locked="0"/>
    </xf>
    <xf numFmtId="14" fontId="21" fillId="12" borderId="2" xfId="0" applyNumberFormat="1" applyFont="1" applyFill="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32" fillId="0" borderId="0" xfId="0" applyFont="1" applyAlignment="1">
      <alignment vertical="center"/>
    </xf>
    <xf numFmtId="164" fontId="3" fillId="0" borderId="2" xfId="0" applyNumberFormat="1" applyFont="1" applyBorder="1" applyAlignment="1">
      <alignment horizontal="center" wrapText="1"/>
    </xf>
    <xf numFmtId="0" fontId="0" fillId="0" borderId="2" xfId="0" applyBorder="1" applyAlignment="1">
      <alignment horizontal="center" vertical="center" wrapText="1"/>
    </xf>
    <xf numFmtId="0" fontId="19" fillId="0" borderId="0" xfId="0" applyFont="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14" fontId="32" fillId="0" borderId="0" xfId="0" applyNumberFormat="1" applyFont="1" applyAlignment="1">
      <alignment horizontal="center" vertical="center"/>
    </xf>
    <xf numFmtId="0" fontId="0" fillId="0" borderId="0" xfId="0" applyAlignment="1">
      <alignment horizontal="center" vertical="center" wrapText="1"/>
    </xf>
    <xf numFmtId="0" fontId="19" fillId="9" borderId="2" xfId="0" applyFont="1" applyFill="1" applyBorder="1" applyAlignment="1">
      <alignment horizontal="center" wrapText="1"/>
    </xf>
    <xf numFmtId="43" fontId="19" fillId="9" borderId="2" xfId="1" applyFont="1" applyFill="1" applyBorder="1" applyAlignment="1" applyProtection="1">
      <alignment horizontal="center"/>
    </xf>
    <xf numFmtId="165" fontId="19" fillId="9" borderId="2" xfId="1" applyNumberFormat="1" applyFont="1" applyFill="1" applyBorder="1" applyAlignment="1" applyProtection="1">
      <alignment horizontal="center"/>
    </xf>
    <xf numFmtId="0" fontId="5" fillId="0" borderId="0" xfId="0" applyFont="1" applyAlignment="1">
      <alignment horizontal="left" indent="1"/>
    </xf>
    <xf numFmtId="0" fontId="22" fillId="0" borderId="0" xfId="0" applyFont="1" applyAlignment="1">
      <alignment horizontal="left" vertical="top" wrapText="1"/>
    </xf>
    <xf numFmtId="0" fontId="0" fillId="18" borderId="0" xfId="0" applyFill="1" applyAlignment="1">
      <alignment vertical="top" wrapText="1"/>
    </xf>
    <xf numFmtId="0" fontId="2" fillId="13" borderId="0" xfId="0" applyFont="1" applyFill="1" applyAlignment="1">
      <alignment vertical="top" wrapText="1"/>
    </xf>
    <xf numFmtId="0" fontId="37" fillId="0" borderId="0" xfId="0" applyFont="1" applyAlignment="1">
      <alignment vertical="top" wrapText="1"/>
    </xf>
    <xf numFmtId="0" fontId="0" fillId="9" borderId="0" xfId="0" applyFill="1" applyAlignment="1">
      <alignment vertical="top" wrapText="1"/>
    </xf>
    <xf numFmtId="3" fontId="0" fillId="0" borderId="0" xfId="0" applyNumberFormat="1" applyAlignment="1">
      <alignment horizontal="center" wrapText="1"/>
    </xf>
    <xf numFmtId="165" fontId="2" fillId="1" borderId="0" xfId="0" applyNumberFormat="1" applyFont="1" applyFill="1" applyAlignment="1">
      <alignment wrapText="1"/>
    </xf>
    <xf numFmtId="9" fontId="2" fillId="4" borderId="0" xfId="3" applyFont="1" applyFill="1" applyBorder="1" applyAlignment="1" applyProtection="1">
      <alignment horizontal="center"/>
      <protection locked="0"/>
    </xf>
    <xf numFmtId="43" fontId="2" fillId="4" borderId="0" xfId="0" applyNumberFormat="1" applyFont="1" applyFill="1" applyAlignment="1" applyProtection="1">
      <alignment horizontal="center" wrapText="1"/>
      <protection locked="0"/>
    </xf>
    <xf numFmtId="49" fontId="0" fillId="0" borderId="18" xfId="0" applyNumberFormat="1" applyBorder="1"/>
    <xf numFmtId="165" fontId="2" fillId="1" borderId="17" xfId="0" applyNumberFormat="1" applyFont="1" applyFill="1" applyBorder="1" applyAlignment="1">
      <alignment wrapText="1"/>
    </xf>
    <xf numFmtId="43" fontId="0" fillId="0" borderId="0" xfId="1" applyFont="1" applyBorder="1"/>
    <xf numFmtId="166" fontId="2" fillId="0" borderId="2" xfId="0" applyNumberFormat="1" applyFont="1" applyBorder="1" applyAlignment="1">
      <alignment wrapText="1"/>
    </xf>
    <xf numFmtId="14" fontId="32" fillId="0" borderId="2" xfId="0" applyNumberFormat="1" applyFont="1" applyBorder="1" applyAlignment="1">
      <alignment horizontal="center" vertical="center"/>
    </xf>
    <xf numFmtId="49" fontId="15" fillId="0" borderId="16" xfId="0" applyNumberFormat="1" applyFont="1" applyBorder="1" applyAlignment="1" applyProtection="1">
      <alignment horizontal="center" vertical="center"/>
      <protection locked="0"/>
    </xf>
    <xf numFmtId="0" fontId="2" fillId="17" borderId="2" xfId="0" applyFont="1" applyFill="1" applyBorder="1" applyAlignment="1">
      <alignment horizontal="center" vertical="center" wrapText="1"/>
    </xf>
    <xf numFmtId="0" fontId="2" fillId="17" borderId="14" xfId="0" applyFont="1" applyFill="1" applyBorder="1" applyAlignment="1">
      <alignment horizontal="center" vertical="center" wrapText="1"/>
    </xf>
    <xf numFmtId="0" fontId="2" fillId="16" borderId="2" xfId="0" applyFont="1" applyFill="1" applyBorder="1" applyAlignment="1" applyProtection="1">
      <alignment horizontal="center" vertical="center"/>
      <protection locked="0"/>
    </xf>
    <xf numFmtId="0" fontId="25" fillId="0" borderId="24" xfId="0" applyFont="1" applyBorder="1" applyAlignment="1">
      <alignment vertical="top" wrapText="1"/>
    </xf>
    <xf numFmtId="0" fontId="42" fillId="15" borderId="23" xfId="0" applyFont="1" applyFill="1" applyBorder="1" applyAlignment="1">
      <alignment horizontal="left" vertical="center" wrapText="1"/>
    </xf>
    <xf numFmtId="0" fontId="43" fillId="4" borderId="24" xfId="0" applyFont="1" applyFill="1" applyBorder="1" applyAlignment="1">
      <alignment vertical="top" wrapText="1"/>
    </xf>
    <xf numFmtId="0" fontId="43" fillId="0" borderId="24" xfId="0" applyFont="1" applyBorder="1" applyAlignment="1">
      <alignment vertical="top" wrapText="1"/>
    </xf>
    <xf numFmtId="0" fontId="0" fillId="0" borderId="0" xfId="0" applyAlignment="1">
      <alignment horizontal="left" vertical="top" wrapText="1"/>
    </xf>
    <xf numFmtId="0" fontId="47" fillId="0" borderId="21" xfId="0" applyFont="1" applyBorder="1" applyAlignment="1">
      <alignment vertical="top" wrapText="1"/>
    </xf>
    <xf numFmtId="0" fontId="0" fillId="4" borderId="0" xfId="0" applyFill="1" applyAlignment="1">
      <alignment wrapText="1"/>
    </xf>
    <xf numFmtId="0" fontId="49" fillId="0" borderId="0" xfId="0" applyFont="1" applyAlignment="1">
      <alignment horizontal="left" vertical="center" indent="4"/>
    </xf>
    <xf numFmtId="0" fontId="50" fillId="0" borderId="0" xfId="0" applyFont="1" applyAlignment="1">
      <alignment horizontal="left" vertical="center" indent="9"/>
    </xf>
    <xf numFmtId="0" fontId="19" fillId="0" borderId="0" xfId="0" applyFont="1"/>
    <xf numFmtId="164" fontId="2" fillId="0" borderId="7" xfId="2" applyNumberFormat="1" applyFont="1" applyFill="1" applyBorder="1" applyAlignment="1" applyProtection="1">
      <alignment horizontal="center"/>
      <protection locked="0"/>
    </xf>
    <xf numFmtId="166" fontId="0" fillId="0" borderId="12" xfId="0" applyNumberFormat="1" applyBorder="1" applyAlignment="1">
      <alignment horizontal="center" wrapText="1"/>
    </xf>
    <xf numFmtId="0" fontId="0" fillId="0" borderId="19" xfId="0" applyBorder="1" applyAlignment="1">
      <alignment horizontal="center" wrapText="1"/>
    </xf>
    <xf numFmtId="165" fontId="2" fillId="1" borderId="2" xfId="0" applyNumberFormat="1" applyFont="1" applyFill="1" applyBorder="1" applyAlignment="1">
      <alignment wrapText="1"/>
    </xf>
    <xf numFmtId="165" fontId="2" fillId="1" borderId="13" xfId="0" applyNumberFormat="1" applyFont="1" applyFill="1" applyBorder="1" applyAlignment="1">
      <alignment wrapText="1"/>
    </xf>
    <xf numFmtId="165" fontId="2" fillId="1" borderId="16" xfId="0" applyNumberFormat="1" applyFont="1" applyFill="1" applyBorder="1" applyAlignment="1">
      <alignment wrapText="1"/>
    </xf>
    <xf numFmtId="43" fontId="0" fillId="1" borderId="4" xfId="0" applyNumberFormat="1" applyFill="1" applyBorder="1" applyAlignment="1">
      <alignment horizontal="center" wrapText="1"/>
    </xf>
    <xf numFmtId="43" fontId="0" fillId="1" borderId="1" xfId="0" applyNumberFormat="1" applyFill="1" applyBorder="1" applyAlignment="1">
      <alignment horizontal="center" wrapText="1"/>
    </xf>
    <xf numFmtId="43" fontId="0" fillId="1" borderId="3" xfId="0" applyNumberFormat="1" applyFill="1" applyBorder="1" applyAlignment="1">
      <alignment horizontal="center" wrapText="1"/>
    </xf>
    <xf numFmtId="165" fontId="2" fillId="1" borderId="13" xfId="0" applyNumberFormat="1" applyFont="1" applyFill="1" applyBorder="1" applyAlignment="1">
      <alignment horizontal="center" wrapText="1"/>
    </xf>
    <xf numFmtId="165" fontId="2" fillId="1" borderId="16" xfId="0" applyNumberFormat="1" applyFont="1" applyFill="1" applyBorder="1" applyAlignment="1">
      <alignment horizontal="center" wrapText="1"/>
    </xf>
    <xf numFmtId="165" fontId="2" fillId="1" borderId="17" xfId="0" applyNumberFormat="1" applyFont="1" applyFill="1" applyBorder="1" applyAlignment="1">
      <alignment horizontal="center" wrapText="1"/>
    </xf>
    <xf numFmtId="165" fontId="2" fillId="1" borderId="18" xfId="0" applyNumberFormat="1" applyFont="1" applyFill="1" applyBorder="1" applyAlignment="1">
      <alignment horizontal="center" wrapText="1"/>
    </xf>
    <xf numFmtId="165" fontId="2" fillId="1" borderId="0" xfId="0" applyNumberFormat="1" applyFont="1" applyFill="1" applyAlignment="1">
      <alignment horizontal="center" wrapText="1"/>
    </xf>
    <xf numFmtId="165" fontId="2" fillId="1" borderId="15" xfId="0" applyNumberFormat="1" applyFont="1" applyFill="1" applyBorder="1" applyAlignment="1">
      <alignment horizont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65" fontId="2" fillId="1" borderId="5" xfId="0" applyNumberFormat="1" applyFont="1" applyFill="1" applyBorder="1" applyAlignment="1">
      <alignment horizontal="center" wrapText="1"/>
    </xf>
    <xf numFmtId="165" fontId="2" fillId="1" borderId="12" xfId="0" applyNumberFormat="1" applyFont="1" applyFill="1" applyBorder="1" applyAlignment="1">
      <alignment horizontal="center" wrapText="1"/>
    </xf>
    <xf numFmtId="165" fontId="0" fillId="0" borderId="4" xfId="1" applyNumberFormat="1" applyFont="1" applyBorder="1" applyAlignment="1" applyProtection="1"/>
    <xf numFmtId="0" fontId="0" fillId="0" borderId="1" xfId="0" applyBorder="1"/>
    <xf numFmtId="0" fontId="0" fillId="0" borderId="3" xfId="0" applyBorder="1"/>
    <xf numFmtId="49" fontId="9" fillId="0" borderId="0" xfId="0" applyNumberFormat="1" applyFont="1" applyAlignment="1">
      <alignment horizontal="center" vertical="center"/>
    </xf>
    <xf numFmtId="49" fontId="9" fillId="0" borderId="15" xfId="0" applyNumberFormat="1" applyFont="1" applyBorder="1" applyAlignment="1">
      <alignment horizontal="center" vertical="center"/>
    </xf>
    <xf numFmtId="0" fontId="15" fillId="12" borderId="2" xfId="0" applyFont="1" applyFill="1" applyBorder="1" applyAlignment="1" applyProtection="1">
      <alignment horizontal="center" vertical="center" wrapText="1"/>
      <protection locked="0"/>
    </xf>
    <xf numFmtId="0" fontId="15" fillId="17" borderId="14" xfId="0" applyFont="1" applyFill="1" applyBorder="1" applyAlignment="1" applyProtection="1">
      <alignment horizontal="center" vertical="center" wrapText="1"/>
      <protection locked="0"/>
    </xf>
    <xf numFmtId="0" fontId="21" fillId="0" borderId="2" xfId="0" applyFont="1" applyBorder="1" applyAlignment="1">
      <alignment horizontal="center" vertical="center" wrapText="1"/>
    </xf>
    <xf numFmtId="165" fontId="2" fillId="1" borderId="2" xfId="0" applyNumberFormat="1" applyFont="1" applyFill="1" applyBorder="1" applyAlignment="1">
      <alignment horizontal="center" wrapText="1"/>
    </xf>
    <xf numFmtId="165" fontId="2" fillId="1" borderId="14" xfId="0" applyNumberFormat="1" applyFont="1" applyFill="1" applyBorder="1" applyAlignment="1">
      <alignment horizontal="center" wrapText="1"/>
    </xf>
    <xf numFmtId="165" fontId="2" fillId="1" borderId="20" xfId="0" applyNumberFormat="1" applyFont="1" applyFill="1" applyBorder="1" applyAlignment="1">
      <alignment horizontal="center" wrapText="1"/>
    </xf>
    <xf numFmtId="165" fontId="2" fillId="1" borderId="7" xfId="0" applyNumberFormat="1" applyFont="1" applyFill="1" applyBorder="1" applyAlignment="1">
      <alignment horizontal="center" wrapText="1"/>
    </xf>
    <xf numFmtId="165" fontId="0" fillId="1" borderId="13" xfId="1" applyNumberFormat="1" applyFont="1" applyFill="1" applyBorder="1" applyAlignment="1" applyProtection="1"/>
    <xf numFmtId="0" fontId="0" fillId="1" borderId="16" xfId="0" applyFill="1" applyBorder="1"/>
    <xf numFmtId="0" fontId="0" fillId="1" borderId="17" xfId="0" applyFill="1" applyBorder="1"/>
    <xf numFmtId="0" fontId="0" fillId="1" borderId="18" xfId="0" applyFill="1" applyBorder="1"/>
    <xf numFmtId="0" fontId="0" fillId="1" borderId="0" xfId="0" applyFill="1"/>
    <xf numFmtId="0" fontId="0" fillId="1" borderId="15" xfId="0" applyFill="1" applyBorder="1"/>
    <xf numFmtId="0" fontId="3" fillId="12" borderId="13" xfId="0" applyFont="1" applyFill="1" applyBorder="1" applyAlignment="1" applyProtection="1">
      <alignment vertical="top" wrapText="1"/>
      <protection locked="0"/>
    </xf>
    <xf numFmtId="0" fontId="3" fillId="12" borderId="16" xfId="0" applyFont="1" applyFill="1" applyBorder="1" applyAlignment="1" applyProtection="1">
      <alignment vertical="top" wrapText="1"/>
      <protection locked="0"/>
    </xf>
    <xf numFmtId="0" fontId="3" fillId="12" borderId="17" xfId="0" applyFont="1" applyFill="1" applyBorder="1" applyAlignment="1" applyProtection="1">
      <alignment vertical="top" wrapText="1"/>
      <protection locked="0"/>
    </xf>
    <xf numFmtId="0" fontId="3" fillId="12" borderId="18" xfId="0" applyFont="1" applyFill="1" applyBorder="1" applyAlignment="1" applyProtection="1">
      <alignment vertical="top" wrapText="1"/>
      <protection locked="0"/>
    </xf>
    <xf numFmtId="0" fontId="3" fillId="12" borderId="0" xfId="0" applyFont="1" applyFill="1" applyAlignment="1" applyProtection="1">
      <alignment vertical="top" wrapText="1"/>
      <protection locked="0"/>
    </xf>
    <xf numFmtId="0" fontId="3" fillId="12" borderId="15" xfId="0" applyFont="1" applyFill="1" applyBorder="1" applyAlignment="1" applyProtection="1">
      <alignment vertical="top" wrapText="1"/>
      <protection locked="0"/>
    </xf>
    <xf numFmtId="0" fontId="3" fillId="12" borderId="5" xfId="0" applyFont="1" applyFill="1" applyBorder="1" applyAlignment="1" applyProtection="1">
      <alignment vertical="top" wrapText="1"/>
      <protection locked="0"/>
    </xf>
    <xf numFmtId="0" fontId="3" fillId="12" borderId="19" xfId="0" applyFont="1" applyFill="1" applyBorder="1" applyAlignment="1" applyProtection="1">
      <alignment vertical="top" wrapText="1"/>
      <protection locked="0"/>
    </xf>
    <xf numFmtId="0" fontId="3" fillId="12" borderId="12" xfId="0" applyFont="1" applyFill="1" applyBorder="1" applyAlignment="1" applyProtection="1">
      <alignment vertical="top" wrapText="1"/>
      <protection locked="0"/>
    </xf>
    <xf numFmtId="0" fontId="15" fillId="17" borderId="2" xfId="0" applyFont="1" applyFill="1" applyBorder="1" applyAlignment="1" applyProtection="1">
      <alignment horizontal="center" vertical="center" wrapText="1"/>
      <protection locked="0"/>
    </xf>
    <xf numFmtId="0" fontId="19"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0" fillId="2" borderId="4" xfId="0" applyFill="1" applyBorder="1" applyAlignment="1" applyProtection="1">
      <alignment wrapText="1"/>
      <protection locked="0"/>
    </xf>
    <xf numFmtId="0" fontId="0" fillId="2" borderId="3" xfId="0" applyFill="1" applyBorder="1" applyAlignment="1" applyProtection="1">
      <alignment wrapText="1"/>
      <protection locked="0"/>
    </xf>
    <xf numFmtId="0" fontId="2" fillId="0" borderId="28" xfId="0" applyFont="1" applyBorder="1" applyAlignment="1">
      <alignment horizontal="center" wrapText="1"/>
    </xf>
    <xf numFmtId="0" fontId="2" fillId="0" borderId="29" xfId="0" applyFont="1" applyBorder="1" applyAlignment="1">
      <alignment horizontal="center" wrapText="1"/>
    </xf>
    <xf numFmtId="0" fontId="2" fillId="0" borderId="22" xfId="0" applyFont="1" applyBorder="1" applyAlignment="1">
      <alignment horizont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2" xfId="0" applyFont="1" applyBorder="1" applyAlignment="1">
      <alignment horizontal="center" vertical="center"/>
    </xf>
    <xf numFmtId="0" fontId="0" fillId="0" borderId="30" xfId="0" applyBorder="1" applyAlignment="1">
      <alignment horizontal="center"/>
    </xf>
    <xf numFmtId="0" fontId="0" fillId="0" borderId="31" xfId="0" applyBorder="1" applyAlignment="1">
      <alignment horizontal="center"/>
    </xf>
    <xf numFmtId="0" fontId="2" fillId="0" borderId="16" xfId="0" applyFont="1" applyBorder="1" applyAlignment="1">
      <alignment horizontal="right"/>
    </xf>
    <xf numFmtId="0" fontId="0" fillId="0" borderId="17" xfId="0" applyBorder="1" applyAlignment="1">
      <alignment horizontal="left" wrapText="1"/>
    </xf>
    <xf numFmtId="0" fontId="0" fillId="0" borderId="12" xfId="0" applyBorder="1" applyAlignment="1">
      <alignment horizontal="left" wrapText="1"/>
    </xf>
    <xf numFmtId="0" fontId="30" fillId="0" borderId="0" xfId="10" applyFill="1" applyAlignment="1" applyProtection="1">
      <alignment wrapText="1"/>
    </xf>
    <xf numFmtId="0" fontId="22" fillId="14" borderId="0" xfId="0" applyFont="1" applyFill="1"/>
    <xf numFmtId="0" fontId="0" fillId="0" borderId="0" xfId="0"/>
    <xf numFmtId="0" fontId="19" fillId="0" borderId="0" xfId="0" applyFont="1" applyAlignment="1">
      <alignment wrapText="1"/>
    </xf>
    <xf numFmtId="0" fontId="0" fillId="0" borderId="0" xfId="0" applyAlignment="1">
      <alignment wrapText="1"/>
    </xf>
    <xf numFmtId="0" fontId="19" fillId="0" borderId="0" xfId="0" applyFont="1" applyAlignment="1">
      <alignment vertical="center" wrapText="1"/>
    </xf>
    <xf numFmtId="0" fontId="0" fillId="0" borderId="0" xfId="0" applyAlignment="1">
      <alignment vertical="center" wrapText="1"/>
    </xf>
    <xf numFmtId="0" fontId="19" fillId="0" borderId="0" xfId="0" applyFont="1" applyAlignment="1">
      <alignment horizontal="left" wrapText="1"/>
    </xf>
    <xf numFmtId="0" fontId="51" fillId="0" borderId="0" xfId="10" applyFont="1" applyFill="1" applyAlignment="1" applyProtection="1">
      <alignment wrapText="1"/>
    </xf>
    <xf numFmtId="0" fontId="19" fillId="0" borderId="0" xfId="0" applyFont="1" applyAlignment="1">
      <alignment horizontal="left" vertical="top" wrapText="1"/>
    </xf>
    <xf numFmtId="0" fontId="22" fillId="14" borderId="2" xfId="0" applyFont="1" applyFill="1" applyBorder="1"/>
    <xf numFmtId="0" fontId="0" fillId="0" borderId="2" xfId="0" applyBorder="1"/>
    <xf numFmtId="0" fontId="47" fillId="0" borderId="0" xfId="0" applyFont="1" applyAlignment="1">
      <alignment wrapText="1"/>
    </xf>
    <xf numFmtId="0" fontId="8" fillId="0" borderId="0" xfId="0" applyFont="1" applyAlignment="1">
      <alignment wrapText="1"/>
    </xf>
  </cellXfs>
  <cellStyles count="11">
    <cellStyle name="Comma" xfId="1" builtinId="3"/>
    <cellStyle name="Currency" xfId="2" builtinId="4"/>
    <cellStyle name="Hyperlink" xfId="10" builtinId="8"/>
    <cellStyle name="Normal" xfId="0" builtinId="0"/>
    <cellStyle name="Normal 2" xfId="6" xr:uid="{00000000-0005-0000-0000-000004000000}"/>
    <cellStyle name="Normal 2 2" xfId="7" xr:uid="{00000000-0005-0000-0000-000005000000}"/>
    <cellStyle name="Normal 3" xfId="5" xr:uid="{00000000-0005-0000-0000-000006000000}"/>
    <cellStyle name="Normal 4" xfId="4" xr:uid="{00000000-0005-0000-0000-000007000000}"/>
    <cellStyle name="Normal 4 2" xfId="8" xr:uid="{00000000-0005-0000-0000-000008000000}"/>
    <cellStyle name="Normal 4 3" xfId="9" xr:uid="{00000000-0005-0000-0000-000009000000}"/>
    <cellStyle name="Percent" xfId="3" builtinId="5"/>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9D9D9"/>
      <color rgb="FFC4D79B"/>
      <color rgb="FFB2B2B2"/>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0</xdr:col>
      <xdr:colOff>3638550</xdr:colOff>
      <xdr:row>191</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516630" y="2948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0</xdr:col>
      <xdr:colOff>3638550</xdr:colOff>
      <xdr:row>192</xdr:row>
      <xdr:rowOff>0</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51663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3638550</xdr:colOff>
      <xdr:row>16</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4194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3638550</xdr:colOff>
      <xdr:row>28</xdr:row>
      <xdr:rowOff>0</xdr:rowOff>
    </xdr:from>
    <xdr:ext cx="184731" cy="264560"/>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516630" y="2506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5"/>
  <sheetViews>
    <sheetView tabSelected="1" zoomScale="90" zoomScaleNormal="90" workbookViewId="0"/>
  </sheetViews>
  <sheetFormatPr defaultRowHeight="15" x14ac:dyDescent="0.25"/>
  <cols>
    <col min="1" max="1" width="204" customWidth="1"/>
  </cols>
  <sheetData>
    <row r="1" spans="1:1" s="19" customFormat="1" ht="15.75" x14ac:dyDescent="0.25">
      <c r="A1" s="19" t="s">
        <v>515</v>
      </c>
    </row>
    <row r="2" spans="1:1" x14ac:dyDescent="0.25">
      <c r="A2" t="s">
        <v>124</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10" spans="1:1" x14ac:dyDescent="0.25">
      <c r="A10" s="154" t="s">
        <v>151</v>
      </c>
    </row>
    <row r="12" spans="1:1" x14ac:dyDescent="0.25">
      <c r="A12" t="s">
        <v>131</v>
      </c>
    </row>
    <row r="13" spans="1:1" x14ac:dyDescent="0.25">
      <c r="A13" t="s">
        <v>132</v>
      </c>
    </row>
    <row r="14" spans="1:1" x14ac:dyDescent="0.25">
      <c r="A14" t="s">
        <v>133</v>
      </c>
    </row>
    <row r="15" spans="1:1" x14ac:dyDescent="0.25">
      <c r="A15" t="s">
        <v>134</v>
      </c>
    </row>
    <row r="16" spans="1:1" x14ac:dyDescent="0.25">
      <c r="A16" t="s">
        <v>147</v>
      </c>
    </row>
    <row r="17" spans="1:1" x14ac:dyDescent="0.25">
      <c r="A17" t="s">
        <v>148</v>
      </c>
    </row>
    <row r="18" spans="1:1" x14ac:dyDescent="0.25">
      <c r="A18" s="154" t="s">
        <v>149</v>
      </c>
    </row>
    <row r="19" spans="1:1" x14ac:dyDescent="0.25">
      <c r="A19" s="154" t="s">
        <v>150</v>
      </c>
    </row>
    <row r="20" spans="1:1" x14ac:dyDescent="0.25">
      <c r="A20" t="s">
        <v>135</v>
      </c>
    </row>
    <row r="22" spans="1:1" x14ac:dyDescent="0.25">
      <c r="A22" t="s">
        <v>136</v>
      </c>
    </row>
    <row r="23" spans="1:1" x14ac:dyDescent="0.25">
      <c r="A23" t="s">
        <v>137</v>
      </c>
    </row>
    <row r="24" spans="1:1" x14ac:dyDescent="0.25">
      <c r="A24" t="s">
        <v>290</v>
      </c>
    </row>
    <row r="26" spans="1:1" x14ac:dyDescent="0.25">
      <c r="A26" t="s">
        <v>138</v>
      </c>
    </row>
    <row r="27" spans="1:1" x14ac:dyDescent="0.25">
      <c r="A27" t="s">
        <v>341</v>
      </c>
    </row>
    <row r="28" spans="1:1" x14ac:dyDescent="0.25">
      <c r="A28" s="154" t="s">
        <v>340</v>
      </c>
    </row>
    <row r="29" spans="1:1" x14ac:dyDescent="0.25">
      <c r="A29" t="s">
        <v>337</v>
      </c>
    </row>
    <row r="30" spans="1:1" x14ac:dyDescent="0.25">
      <c r="A30" t="s">
        <v>338</v>
      </c>
    </row>
    <row r="31" spans="1:1" x14ac:dyDescent="0.25">
      <c r="A31" t="s">
        <v>339</v>
      </c>
    </row>
    <row r="33" spans="1:1" x14ac:dyDescent="0.25">
      <c r="A33" t="s">
        <v>346</v>
      </c>
    </row>
    <row r="34" spans="1:1" x14ac:dyDescent="0.25">
      <c r="A34" t="s">
        <v>139</v>
      </c>
    </row>
    <row r="35" spans="1:1" x14ac:dyDescent="0.25">
      <c r="A35" t="s">
        <v>140</v>
      </c>
    </row>
    <row r="36" spans="1:1" x14ac:dyDescent="0.25">
      <c r="A36" t="s">
        <v>141</v>
      </c>
    </row>
    <row r="37" spans="1:1" x14ac:dyDescent="0.25">
      <c r="A37" t="s">
        <v>142</v>
      </c>
    </row>
    <row r="38" spans="1:1" x14ac:dyDescent="0.25">
      <c r="A38" t="s">
        <v>347</v>
      </c>
    </row>
    <row r="41" spans="1:1" x14ac:dyDescent="0.25">
      <c r="A41" t="s">
        <v>143</v>
      </c>
    </row>
    <row r="42" spans="1:1" x14ac:dyDescent="0.25">
      <c r="A42" t="s">
        <v>144</v>
      </c>
    </row>
    <row r="44" spans="1:1" x14ac:dyDescent="0.25">
      <c r="A44" t="s">
        <v>145</v>
      </c>
    </row>
    <row r="45" spans="1:1" x14ac:dyDescent="0.25">
      <c r="A45" t="s">
        <v>144</v>
      </c>
    </row>
  </sheetData>
  <sheetProtection algorithmName="SHA-512" hashValue="TlWsM0+MP/qVyoa435eQusNvyWe7l1cONk3asvVC7nZlb22NrA2Am6pZkZAynVyeifhJc3oqxfPabKcZtT5zRg==" saltValue="k8QUXXqsNEhj5pUQV+24mg==" spinCount="100000" sheet="1" objects="1" scenarios="1"/>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1943-7638-41CA-97F2-04D50F50C9FD}">
  <dimension ref="A1:M40"/>
  <sheetViews>
    <sheetView zoomScale="115" zoomScaleNormal="115" workbookViewId="0">
      <selection activeCell="F9" sqref="F9"/>
    </sheetView>
  </sheetViews>
  <sheetFormatPr defaultColWidth="8.7109375" defaultRowHeight="15" x14ac:dyDescent="0.25"/>
  <cols>
    <col min="1" max="1" width="83.7109375" customWidth="1"/>
    <col min="2" max="2" width="57.42578125" customWidth="1"/>
    <col min="3" max="3" width="26.7109375" customWidth="1"/>
  </cols>
  <sheetData>
    <row r="1" spans="1:13" ht="18.75" x14ac:dyDescent="0.3">
      <c r="A1" s="358" t="s">
        <v>292</v>
      </c>
      <c r="B1" s="359"/>
    </row>
    <row r="2" spans="1:13" x14ac:dyDescent="0.25">
      <c r="A2" s="38"/>
      <c r="B2" s="38"/>
    </row>
    <row r="3" spans="1:13" ht="16.5" thickBot="1" x14ac:dyDescent="0.3">
      <c r="A3" s="164" t="s">
        <v>518</v>
      </c>
      <c r="B3" s="275"/>
    </row>
    <row r="4" spans="1:13" ht="16.5" thickBot="1" x14ac:dyDescent="0.3">
      <c r="A4" s="164" t="s">
        <v>446</v>
      </c>
      <c r="B4" s="165" t="s">
        <v>447</v>
      </c>
    </row>
    <row r="5" spans="1:13" ht="16.5" thickBot="1" x14ac:dyDescent="0.3">
      <c r="A5" s="166" t="s">
        <v>295</v>
      </c>
      <c r="B5" s="276" t="s">
        <v>448</v>
      </c>
    </row>
    <row r="6" spans="1:13" ht="79.5" thickBot="1" x14ac:dyDescent="0.3">
      <c r="A6" s="167" t="s">
        <v>10</v>
      </c>
      <c r="B6" s="277" t="s">
        <v>449</v>
      </c>
      <c r="C6" s="3" t="s">
        <v>450</v>
      </c>
    </row>
    <row r="7" spans="1:13" ht="48" thickBot="1" x14ac:dyDescent="0.3">
      <c r="A7" s="167" t="s">
        <v>157</v>
      </c>
      <c r="B7" s="278" t="s">
        <v>451</v>
      </c>
    </row>
    <row r="8" spans="1:13" ht="32.25" thickBot="1" x14ac:dyDescent="0.3">
      <c r="A8" s="167" t="s">
        <v>452</v>
      </c>
      <c r="B8" s="278" t="s">
        <v>453</v>
      </c>
    </row>
    <row r="9" spans="1:13" ht="189.75" thickBot="1" x14ac:dyDescent="0.3">
      <c r="A9" s="167" t="s">
        <v>454</v>
      </c>
      <c r="B9" s="278" t="s">
        <v>455</v>
      </c>
      <c r="C9" s="279"/>
      <c r="M9" cm="1">
        <f t="array" aca="1" ref="M9" ca="1">M9:P9</f>
        <v>0</v>
      </c>
    </row>
    <row r="10" spans="1:13" ht="95.25" thickBot="1" x14ac:dyDescent="0.3">
      <c r="A10" s="167" t="s">
        <v>456</v>
      </c>
      <c r="B10" s="277" t="s">
        <v>457</v>
      </c>
    </row>
    <row r="11" spans="1:13" ht="32.25" thickBot="1" x14ac:dyDescent="0.3">
      <c r="A11" s="167" t="s">
        <v>458</v>
      </c>
      <c r="B11" s="278" t="s">
        <v>459</v>
      </c>
    </row>
    <row r="12" spans="1:13" ht="63" customHeight="1" thickBot="1" x14ac:dyDescent="0.3">
      <c r="A12" s="167" t="s">
        <v>460</v>
      </c>
      <c r="B12" s="278" t="s">
        <v>461</v>
      </c>
    </row>
    <row r="13" spans="1:13" ht="32.25" thickBot="1" x14ac:dyDescent="0.3">
      <c r="A13" s="167" t="s">
        <v>462</v>
      </c>
      <c r="B13" s="278" t="s">
        <v>463</v>
      </c>
    </row>
    <row r="14" spans="1:13" ht="32.25" thickBot="1" x14ac:dyDescent="0.3">
      <c r="A14" s="167" t="s">
        <v>464</v>
      </c>
      <c r="B14" s="278" t="s">
        <v>465</v>
      </c>
    </row>
    <row r="15" spans="1:13" ht="15.75" thickBot="1" x14ac:dyDescent="0.3">
      <c r="A15" s="170"/>
    </row>
    <row r="16" spans="1:13" ht="17.25" thickTop="1" thickBot="1" x14ac:dyDescent="0.3">
      <c r="A16" s="171" t="s">
        <v>311</v>
      </c>
      <c r="B16" s="171"/>
    </row>
    <row r="17" spans="1:3" ht="33" thickTop="1" thickBot="1" x14ac:dyDescent="0.3">
      <c r="A17" s="172" t="s">
        <v>466</v>
      </c>
      <c r="B17" s="278" t="s">
        <v>463</v>
      </c>
    </row>
    <row r="18" spans="1:3" ht="114.4" customHeight="1" thickBot="1" x14ac:dyDescent="0.3">
      <c r="A18" s="172" t="s">
        <v>467</v>
      </c>
      <c r="B18" s="278" t="s">
        <v>468</v>
      </c>
    </row>
    <row r="19" spans="1:3" ht="72" customHeight="1" thickBot="1" x14ac:dyDescent="0.3">
      <c r="A19" s="172" t="s">
        <v>469</v>
      </c>
      <c r="B19" s="278" t="s">
        <v>470</v>
      </c>
    </row>
    <row r="20" spans="1:3" ht="32.25" thickBot="1" x14ac:dyDescent="0.3">
      <c r="A20" s="172" t="s">
        <v>471</v>
      </c>
      <c r="B20" s="278" t="s">
        <v>472</v>
      </c>
    </row>
    <row r="21" spans="1:3" ht="48" thickBot="1" x14ac:dyDescent="0.3">
      <c r="A21" s="172" t="s">
        <v>473</v>
      </c>
      <c r="B21" s="278" t="s">
        <v>474</v>
      </c>
    </row>
    <row r="22" spans="1:3" ht="111" thickBot="1" x14ac:dyDescent="0.3">
      <c r="A22" s="172" t="s">
        <v>475</v>
      </c>
      <c r="B22" s="278" t="s">
        <v>476</v>
      </c>
    </row>
    <row r="23" spans="1:3" ht="34.9" customHeight="1" thickBot="1" x14ac:dyDescent="0.3">
      <c r="A23" s="172" t="s">
        <v>477</v>
      </c>
      <c r="B23" s="278" t="s">
        <v>478</v>
      </c>
    </row>
    <row r="24" spans="1:3" ht="48" thickBot="1" x14ac:dyDescent="0.3">
      <c r="A24" s="172" t="s">
        <v>479</v>
      </c>
      <c r="B24" s="278" t="s">
        <v>480</v>
      </c>
    </row>
    <row r="25" spans="1:3" ht="95.25" thickBot="1" x14ac:dyDescent="0.3">
      <c r="A25" s="172" t="s">
        <v>481</v>
      </c>
      <c r="B25" s="277" t="s">
        <v>482</v>
      </c>
    </row>
    <row r="26" spans="1:3" ht="16.5" thickBot="1" x14ac:dyDescent="0.3">
      <c r="A26" s="172" t="s">
        <v>483</v>
      </c>
      <c r="B26" s="278" t="s">
        <v>484</v>
      </c>
    </row>
    <row r="27" spans="1:3" ht="48" thickBot="1" x14ac:dyDescent="0.3">
      <c r="A27" s="172" t="s">
        <v>485</v>
      </c>
      <c r="B27" s="278" t="s">
        <v>486</v>
      </c>
    </row>
    <row r="28" spans="1:3" ht="16.5" thickBot="1" x14ac:dyDescent="0.3">
      <c r="A28" s="174" t="s">
        <v>487</v>
      </c>
      <c r="B28" s="280" t="s">
        <v>324</v>
      </c>
    </row>
    <row r="29" spans="1:3" ht="28.9" customHeight="1" thickBot="1" x14ac:dyDescent="0.3">
      <c r="A29" s="175" t="s">
        <v>488</v>
      </c>
      <c r="B29" s="280" t="s">
        <v>489</v>
      </c>
      <c r="C29" s="281"/>
    </row>
    <row r="30" spans="1:3" ht="79.5" thickBot="1" x14ac:dyDescent="0.3">
      <c r="A30" s="175" t="s">
        <v>490</v>
      </c>
      <c r="B30" s="280" t="s">
        <v>491</v>
      </c>
      <c r="C30" s="282"/>
    </row>
    <row r="31" spans="1:3" ht="50.65" customHeight="1" x14ac:dyDescent="0.25">
      <c r="A31" s="360" t="s">
        <v>329</v>
      </c>
      <c r="B31" s="361"/>
      <c r="C31" s="283"/>
    </row>
    <row r="32" spans="1:3" ht="84" customHeight="1" x14ac:dyDescent="0.25">
      <c r="A32" s="353" t="s">
        <v>492</v>
      </c>
      <c r="B32" s="354"/>
      <c r="C32" s="282"/>
    </row>
    <row r="33" spans="1:2" ht="33.6" customHeight="1" x14ac:dyDescent="0.25">
      <c r="A33" s="351" t="s">
        <v>493</v>
      </c>
      <c r="B33" s="352"/>
    </row>
    <row r="34" spans="1:2" ht="31.15" customHeight="1" x14ac:dyDescent="0.25">
      <c r="A34" s="351" t="s">
        <v>332</v>
      </c>
      <c r="B34" s="351"/>
    </row>
    <row r="35" spans="1:2" ht="15.75" x14ac:dyDescent="0.25">
      <c r="A35" s="351" t="s">
        <v>333</v>
      </c>
      <c r="B35" s="351"/>
    </row>
    <row r="36" spans="1:2" ht="31.15" customHeight="1" x14ac:dyDescent="0.25">
      <c r="A36" s="355" t="s">
        <v>494</v>
      </c>
      <c r="B36" s="355"/>
    </row>
    <row r="37" spans="1:2" ht="15.75" x14ac:dyDescent="0.25">
      <c r="A37" s="356" t="s">
        <v>495</v>
      </c>
      <c r="B37" s="356"/>
    </row>
    <row r="38" spans="1:2" ht="28.9" customHeight="1" x14ac:dyDescent="0.25">
      <c r="A38" s="284" t="s">
        <v>496</v>
      </c>
      <c r="B38" s="284"/>
    </row>
    <row r="39" spans="1:2" ht="54.4" customHeight="1" x14ac:dyDescent="0.25">
      <c r="A39" s="355" t="s">
        <v>497</v>
      </c>
      <c r="B39" s="355"/>
    </row>
    <row r="40" spans="1:2" ht="61.15" customHeight="1" x14ac:dyDescent="0.25">
      <c r="A40" s="357" t="s">
        <v>498</v>
      </c>
      <c r="B40" s="357"/>
    </row>
  </sheetData>
  <mergeCells count="10">
    <mergeCell ref="A36:B36"/>
    <mergeCell ref="A37:B37"/>
    <mergeCell ref="A39:B39"/>
    <mergeCell ref="A40:B40"/>
    <mergeCell ref="A1:B1"/>
    <mergeCell ref="A31:B31"/>
    <mergeCell ref="A32:B32"/>
    <mergeCell ref="A33:B33"/>
    <mergeCell ref="A34:B34"/>
    <mergeCell ref="A35:B35"/>
  </mergeCells>
  <pageMargins left="0" right="0"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13"/>
  <sheetViews>
    <sheetView zoomScaleNormal="100" zoomScaleSheetLayoutView="20" workbookViewId="0">
      <selection activeCell="C3" sqref="C3"/>
    </sheetView>
  </sheetViews>
  <sheetFormatPr defaultRowHeight="15" x14ac:dyDescent="0.25"/>
  <cols>
    <col min="1" max="1" width="36.42578125" style="139" customWidth="1"/>
    <col min="2" max="2" width="11.5703125" style="1" bestFit="1" customWidth="1"/>
    <col min="3" max="3" width="10.140625" style="1" customWidth="1"/>
    <col min="4" max="4" width="14.85546875" style="3" bestFit="1" customWidth="1"/>
    <col min="5" max="5" width="14" style="3" customWidth="1"/>
    <col min="6" max="6" width="17.28515625" style="3" customWidth="1"/>
    <col min="7" max="7" width="14.7109375" style="4" customWidth="1"/>
    <col min="8" max="8" width="25.140625" bestFit="1" customWidth="1"/>
    <col min="9" max="9" width="16.7109375" style="1" customWidth="1"/>
    <col min="10" max="10" width="47.28515625" style="138" customWidth="1"/>
    <col min="11" max="11" width="12.28515625" customWidth="1"/>
    <col min="12" max="12" width="17.7109375" customWidth="1"/>
  </cols>
  <sheetData>
    <row r="1" spans="1:19" ht="23.25" x14ac:dyDescent="0.25">
      <c r="A1" s="308" t="s">
        <v>516</v>
      </c>
      <c r="B1" s="309"/>
      <c r="C1" s="311" t="s">
        <v>38</v>
      </c>
      <c r="D1" s="311"/>
      <c r="E1" s="311" t="s">
        <v>350</v>
      </c>
      <c r="F1" s="311"/>
      <c r="G1" s="313"/>
      <c r="H1" s="273" t="s">
        <v>349</v>
      </c>
      <c r="I1" s="273" t="s">
        <v>352</v>
      </c>
      <c r="J1" s="313"/>
      <c r="K1" s="232"/>
      <c r="L1" s="271"/>
      <c r="M1" s="232"/>
      <c r="N1" s="234"/>
    </row>
    <row r="2" spans="1:19" ht="26.45" customHeight="1" x14ac:dyDescent="0.25">
      <c r="A2" s="310"/>
      <c r="B2" s="310"/>
      <c r="C2" s="312" t="s">
        <v>519</v>
      </c>
      <c r="D2" s="312"/>
      <c r="E2" s="310"/>
      <c r="F2" s="310"/>
      <c r="G2" s="313"/>
      <c r="H2" s="243"/>
      <c r="I2" s="274"/>
      <c r="J2" s="313"/>
      <c r="K2" s="232"/>
      <c r="L2" s="231"/>
      <c r="M2" s="232"/>
      <c r="N2" s="234"/>
    </row>
    <row r="3" spans="1:19" ht="15.75" x14ac:dyDescent="0.25">
      <c r="A3" s="242"/>
      <c r="B3" s="242"/>
      <c r="C3" s="242"/>
      <c r="D3" s="242"/>
      <c r="E3" s="242"/>
      <c r="F3" s="242"/>
      <c r="G3" s="232"/>
      <c r="H3" s="230"/>
      <c r="I3" s="234"/>
      <c r="J3" s="231"/>
      <c r="K3" s="232"/>
      <c r="L3" s="231"/>
      <c r="M3" s="232"/>
      <c r="N3" s="234"/>
    </row>
    <row r="4" spans="1:19" ht="15.75" x14ac:dyDescent="0.25">
      <c r="A4" s="235" t="s">
        <v>63</v>
      </c>
      <c r="B4" s="236"/>
      <c r="C4" s="237"/>
      <c r="D4" s="238" t="s">
        <v>47</v>
      </c>
      <c r="E4" s="236" t="s">
        <v>48</v>
      </c>
      <c r="F4" s="236" t="s">
        <v>49</v>
      </c>
      <c r="G4" s="236" t="s">
        <v>50</v>
      </c>
      <c r="H4" s="239" t="s">
        <v>51</v>
      </c>
      <c r="I4" s="240" t="s">
        <v>52</v>
      </c>
      <c r="J4" s="241" t="s">
        <v>53</v>
      </c>
    </row>
    <row r="5" spans="1:19" ht="70.150000000000006" customHeight="1" x14ac:dyDescent="0.25">
      <c r="A5" s="141" t="s">
        <v>62</v>
      </c>
      <c r="B5" s="65" t="s">
        <v>46</v>
      </c>
      <c r="C5" s="65" t="s">
        <v>146</v>
      </c>
      <c r="D5" s="20" t="s">
        <v>54</v>
      </c>
      <c r="E5" s="21" t="s">
        <v>55</v>
      </c>
      <c r="F5" s="22" t="s">
        <v>56</v>
      </c>
      <c r="G5" s="21" t="s">
        <v>57</v>
      </c>
      <c r="H5" s="22" t="s">
        <v>58</v>
      </c>
      <c r="I5" s="20" t="s">
        <v>39</v>
      </c>
      <c r="J5" s="135" t="s">
        <v>36</v>
      </c>
    </row>
    <row r="6" spans="1:19" x14ac:dyDescent="0.25">
      <c r="A6" s="176"/>
      <c r="B6" s="55"/>
      <c r="C6" s="153"/>
      <c r="D6" s="56"/>
      <c r="E6" s="57"/>
      <c r="F6" s="200">
        <f t="shared" ref="F6:F26" si="0">D6*E6</f>
        <v>0</v>
      </c>
      <c r="G6" s="57"/>
      <c r="H6" s="201">
        <f t="shared" ref="H6:H26" si="1">F6*G6</f>
        <v>0</v>
      </c>
      <c r="I6" s="202">
        <f t="shared" ref="I6:I66" si="2">F6+H6</f>
        <v>0</v>
      </c>
      <c r="J6" s="198"/>
      <c r="K6" s="16"/>
      <c r="L6" s="16"/>
      <c r="M6" s="16"/>
      <c r="N6" s="16"/>
      <c r="O6" s="16"/>
      <c r="P6" s="16"/>
      <c r="Q6" s="16"/>
      <c r="R6" s="16"/>
      <c r="S6" s="16"/>
    </row>
    <row r="7" spans="1:19" x14ac:dyDescent="0.25">
      <c r="A7" s="132"/>
      <c r="B7" s="55"/>
      <c r="C7" s="153"/>
      <c r="D7" s="56"/>
      <c r="E7" s="57"/>
      <c r="F7" s="200">
        <f t="shared" si="0"/>
        <v>0</v>
      </c>
      <c r="G7" s="57"/>
      <c r="H7" s="201">
        <f t="shared" si="1"/>
        <v>0</v>
      </c>
      <c r="I7" s="202">
        <f t="shared" si="2"/>
        <v>0</v>
      </c>
      <c r="J7" s="198"/>
      <c r="K7" s="16"/>
      <c r="L7" s="16"/>
      <c r="M7" s="16"/>
      <c r="N7" s="16"/>
      <c r="O7" s="16"/>
      <c r="P7" s="16"/>
      <c r="Q7" s="16"/>
      <c r="R7" s="16"/>
      <c r="S7" s="16"/>
    </row>
    <row r="8" spans="1:19" x14ac:dyDescent="0.25">
      <c r="A8" s="132"/>
      <c r="B8" s="55"/>
      <c r="C8" s="153"/>
      <c r="D8" s="56"/>
      <c r="E8" s="57"/>
      <c r="F8" s="200">
        <f t="shared" si="0"/>
        <v>0</v>
      </c>
      <c r="G8" s="57"/>
      <c r="H8" s="201">
        <f t="shared" si="1"/>
        <v>0</v>
      </c>
      <c r="I8" s="202">
        <f t="shared" si="2"/>
        <v>0</v>
      </c>
      <c r="J8" s="198"/>
      <c r="K8" s="16"/>
      <c r="L8" s="16"/>
      <c r="M8" s="16"/>
      <c r="N8" s="16"/>
      <c r="O8" s="16"/>
      <c r="P8" s="16"/>
      <c r="Q8" s="16"/>
      <c r="R8" s="16"/>
      <c r="S8" s="16"/>
    </row>
    <row r="9" spans="1:19" x14ac:dyDescent="0.25">
      <c r="A9" s="132"/>
      <c r="B9" s="55"/>
      <c r="C9" s="153"/>
      <c r="D9" s="56"/>
      <c r="E9" s="57"/>
      <c r="F9" s="200">
        <f t="shared" si="0"/>
        <v>0</v>
      </c>
      <c r="G9" s="57"/>
      <c r="H9" s="201">
        <f t="shared" si="1"/>
        <v>0</v>
      </c>
      <c r="I9" s="202">
        <f t="shared" si="2"/>
        <v>0</v>
      </c>
      <c r="J9" s="198"/>
      <c r="K9" s="16"/>
      <c r="L9" s="16"/>
      <c r="M9" s="16"/>
      <c r="N9" s="16"/>
      <c r="O9" s="16"/>
      <c r="P9" s="16"/>
      <c r="Q9" s="16"/>
      <c r="R9" s="16"/>
      <c r="S9" s="16"/>
    </row>
    <row r="10" spans="1:19" x14ac:dyDescent="0.25">
      <c r="A10" s="132"/>
      <c r="B10" s="55"/>
      <c r="C10" s="153"/>
      <c r="D10" s="56"/>
      <c r="E10" s="57"/>
      <c r="F10" s="200">
        <f t="shared" si="0"/>
        <v>0</v>
      </c>
      <c r="G10" s="57"/>
      <c r="H10" s="201">
        <f t="shared" si="1"/>
        <v>0</v>
      </c>
      <c r="I10" s="202">
        <f t="shared" si="2"/>
        <v>0</v>
      </c>
      <c r="J10" s="198"/>
      <c r="K10" s="16"/>
      <c r="L10" s="16"/>
      <c r="M10" s="16"/>
      <c r="N10" s="16"/>
      <c r="O10" s="16"/>
      <c r="P10" s="16"/>
      <c r="Q10" s="16"/>
      <c r="R10" s="16"/>
      <c r="S10" s="16"/>
    </row>
    <row r="11" spans="1:19" x14ac:dyDescent="0.25">
      <c r="A11" s="132"/>
      <c r="B11" s="55"/>
      <c r="C11" s="153"/>
      <c r="D11" s="56"/>
      <c r="E11" s="57"/>
      <c r="F11" s="200">
        <f t="shared" si="0"/>
        <v>0</v>
      </c>
      <c r="G11" s="57"/>
      <c r="H11" s="201">
        <f t="shared" si="1"/>
        <v>0</v>
      </c>
      <c r="I11" s="202">
        <f t="shared" si="2"/>
        <v>0</v>
      </c>
      <c r="J11" s="198"/>
      <c r="K11" s="16"/>
      <c r="L11" s="16"/>
      <c r="M11" s="16"/>
      <c r="N11" s="16"/>
      <c r="O11" s="16"/>
      <c r="P11" s="16"/>
      <c r="Q11" s="16"/>
      <c r="R11" s="16"/>
      <c r="S11" s="16"/>
    </row>
    <row r="12" spans="1:19" x14ac:dyDescent="0.25">
      <c r="A12" s="132"/>
      <c r="B12" s="55"/>
      <c r="C12" s="153"/>
      <c r="D12" s="56"/>
      <c r="E12" s="57"/>
      <c r="F12" s="200">
        <f t="shared" si="0"/>
        <v>0</v>
      </c>
      <c r="G12" s="57"/>
      <c r="H12" s="201">
        <f t="shared" si="1"/>
        <v>0</v>
      </c>
      <c r="I12" s="202">
        <f t="shared" si="2"/>
        <v>0</v>
      </c>
      <c r="J12" s="198"/>
      <c r="K12" s="16"/>
      <c r="L12" s="16"/>
      <c r="M12" s="16"/>
      <c r="N12" s="16"/>
      <c r="O12" s="16"/>
      <c r="P12" s="16"/>
      <c r="Q12" s="16"/>
      <c r="R12" s="16"/>
      <c r="S12" s="16"/>
    </row>
    <row r="13" spans="1:19" x14ac:dyDescent="0.25">
      <c r="A13" s="132"/>
      <c r="B13" s="55"/>
      <c r="C13" s="153"/>
      <c r="D13" s="56"/>
      <c r="E13" s="57"/>
      <c r="F13" s="200">
        <f t="shared" si="0"/>
        <v>0</v>
      </c>
      <c r="G13" s="57"/>
      <c r="H13" s="201">
        <f t="shared" si="1"/>
        <v>0</v>
      </c>
      <c r="I13" s="202">
        <f t="shared" si="2"/>
        <v>0</v>
      </c>
      <c r="J13" s="198"/>
      <c r="K13" s="16"/>
      <c r="L13" s="16"/>
      <c r="M13" s="16"/>
      <c r="N13" s="16"/>
      <c r="O13" s="16"/>
      <c r="P13" s="16"/>
      <c r="Q13" s="16"/>
      <c r="R13" s="16"/>
      <c r="S13" s="16"/>
    </row>
    <row r="14" spans="1:19" x14ac:dyDescent="0.25">
      <c r="A14" s="132"/>
      <c r="B14" s="55"/>
      <c r="C14" s="153"/>
      <c r="D14" s="56"/>
      <c r="E14" s="57"/>
      <c r="F14" s="200">
        <f t="shared" si="0"/>
        <v>0</v>
      </c>
      <c r="G14" s="57"/>
      <c r="H14" s="201">
        <f t="shared" si="1"/>
        <v>0</v>
      </c>
      <c r="I14" s="202">
        <f t="shared" si="2"/>
        <v>0</v>
      </c>
      <c r="J14" s="198"/>
      <c r="K14" s="16"/>
      <c r="L14" s="16"/>
      <c r="M14" s="16"/>
      <c r="N14" s="16"/>
      <c r="O14" s="16"/>
      <c r="P14" s="16"/>
      <c r="Q14" s="16"/>
      <c r="R14" s="16"/>
      <c r="S14" s="16"/>
    </row>
    <row r="15" spans="1:19" x14ac:dyDescent="0.25">
      <c r="A15" s="132"/>
      <c r="B15" s="55"/>
      <c r="C15" s="153"/>
      <c r="D15" s="56"/>
      <c r="E15" s="57"/>
      <c r="F15" s="200">
        <f t="shared" si="0"/>
        <v>0</v>
      </c>
      <c r="G15" s="57"/>
      <c r="H15" s="201">
        <f t="shared" si="1"/>
        <v>0</v>
      </c>
      <c r="I15" s="202">
        <f t="shared" si="2"/>
        <v>0</v>
      </c>
      <c r="J15" s="198"/>
      <c r="K15" s="16"/>
      <c r="L15" s="16"/>
      <c r="M15" s="16"/>
      <c r="N15" s="16"/>
      <c r="O15" s="16"/>
      <c r="P15" s="16"/>
      <c r="Q15" s="16"/>
      <c r="R15" s="16"/>
      <c r="S15" s="16"/>
    </row>
    <row r="16" spans="1:19" x14ac:dyDescent="0.25">
      <c r="A16" s="132"/>
      <c r="B16" s="55"/>
      <c r="C16" s="153"/>
      <c r="D16" s="56"/>
      <c r="E16" s="57"/>
      <c r="F16" s="200">
        <f t="shared" si="0"/>
        <v>0</v>
      </c>
      <c r="G16" s="57"/>
      <c r="H16" s="201">
        <f t="shared" si="1"/>
        <v>0</v>
      </c>
      <c r="I16" s="202">
        <f t="shared" si="2"/>
        <v>0</v>
      </c>
      <c r="J16" s="198"/>
      <c r="K16" s="16"/>
      <c r="L16" s="16"/>
      <c r="M16" s="16"/>
      <c r="N16" s="16"/>
      <c r="O16" s="16"/>
      <c r="P16" s="16"/>
      <c r="Q16" s="16"/>
      <c r="R16" s="16"/>
      <c r="S16" s="16"/>
    </row>
    <row r="17" spans="1:19" x14ac:dyDescent="0.25">
      <c r="A17" s="132"/>
      <c r="B17" s="55"/>
      <c r="C17" s="153"/>
      <c r="D17" s="56"/>
      <c r="E17" s="57"/>
      <c r="F17" s="200">
        <f t="shared" si="0"/>
        <v>0</v>
      </c>
      <c r="G17" s="57"/>
      <c r="H17" s="201">
        <f t="shared" si="1"/>
        <v>0</v>
      </c>
      <c r="I17" s="202">
        <f t="shared" si="2"/>
        <v>0</v>
      </c>
      <c r="J17" s="198"/>
      <c r="K17" s="16"/>
      <c r="L17" s="16"/>
      <c r="M17" s="16"/>
      <c r="N17" s="16"/>
      <c r="O17" s="16"/>
      <c r="P17" s="16"/>
      <c r="Q17" s="16"/>
      <c r="R17" s="16"/>
      <c r="S17" s="16"/>
    </row>
    <row r="18" spans="1:19" x14ac:dyDescent="0.25">
      <c r="A18" s="132"/>
      <c r="B18" s="55"/>
      <c r="C18" s="153"/>
      <c r="D18" s="56"/>
      <c r="E18" s="57"/>
      <c r="F18" s="200">
        <f t="shared" si="0"/>
        <v>0</v>
      </c>
      <c r="G18" s="57"/>
      <c r="H18" s="201">
        <f t="shared" si="1"/>
        <v>0</v>
      </c>
      <c r="I18" s="202">
        <f t="shared" si="2"/>
        <v>0</v>
      </c>
      <c r="J18" s="198"/>
      <c r="K18" s="16"/>
      <c r="L18" s="16"/>
      <c r="M18" s="16"/>
      <c r="N18" s="16"/>
      <c r="O18" s="16"/>
      <c r="P18" s="16"/>
      <c r="Q18" s="16"/>
      <c r="R18" s="16"/>
      <c r="S18" s="16"/>
    </row>
    <row r="19" spans="1:19" x14ac:dyDescent="0.25">
      <c r="A19" s="132"/>
      <c r="B19" s="55"/>
      <c r="C19" s="153"/>
      <c r="D19" s="56"/>
      <c r="E19" s="57"/>
      <c r="F19" s="200">
        <f t="shared" si="0"/>
        <v>0</v>
      </c>
      <c r="G19" s="57"/>
      <c r="H19" s="201">
        <f t="shared" si="1"/>
        <v>0</v>
      </c>
      <c r="I19" s="202">
        <f t="shared" si="2"/>
        <v>0</v>
      </c>
      <c r="J19" s="198"/>
      <c r="K19" s="16"/>
      <c r="L19" s="16"/>
      <c r="M19" s="16"/>
      <c r="N19" s="16"/>
      <c r="O19" s="16"/>
      <c r="P19" s="16"/>
      <c r="Q19" s="16"/>
      <c r="R19" s="16"/>
      <c r="S19" s="16"/>
    </row>
    <row r="20" spans="1:19" x14ac:dyDescent="0.25">
      <c r="A20" s="132"/>
      <c r="B20" s="55"/>
      <c r="C20" s="153"/>
      <c r="D20" s="56"/>
      <c r="E20" s="57"/>
      <c r="F20" s="200">
        <f t="shared" si="0"/>
        <v>0</v>
      </c>
      <c r="G20" s="57"/>
      <c r="H20" s="201">
        <f t="shared" si="1"/>
        <v>0</v>
      </c>
      <c r="I20" s="202">
        <f t="shared" si="2"/>
        <v>0</v>
      </c>
      <c r="J20" s="198"/>
      <c r="K20" s="16"/>
      <c r="L20" s="16"/>
      <c r="M20" s="16"/>
      <c r="N20" s="16"/>
      <c r="O20" s="16"/>
      <c r="P20" s="16"/>
      <c r="Q20" s="16"/>
      <c r="R20" s="16"/>
      <c r="S20" s="16"/>
    </row>
    <row r="21" spans="1:19" x14ac:dyDescent="0.25">
      <c r="A21" s="132"/>
      <c r="B21" s="55"/>
      <c r="C21" s="153"/>
      <c r="D21" s="56"/>
      <c r="E21" s="57"/>
      <c r="F21" s="200">
        <f t="shared" si="0"/>
        <v>0</v>
      </c>
      <c r="G21" s="57"/>
      <c r="H21" s="201">
        <f t="shared" si="1"/>
        <v>0</v>
      </c>
      <c r="I21" s="202">
        <f t="shared" si="2"/>
        <v>0</v>
      </c>
      <c r="J21" s="198"/>
      <c r="K21" s="16"/>
      <c r="L21" s="16"/>
      <c r="M21" s="16"/>
      <c r="N21" s="16"/>
      <c r="O21" s="16"/>
      <c r="P21" s="16"/>
      <c r="Q21" s="16"/>
      <c r="R21" s="16"/>
      <c r="S21" s="16"/>
    </row>
    <row r="22" spans="1:19" x14ac:dyDescent="0.25">
      <c r="A22" s="132"/>
      <c r="B22" s="55"/>
      <c r="C22" s="153"/>
      <c r="D22" s="56"/>
      <c r="E22" s="57"/>
      <c r="F22" s="200">
        <f t="shared" si="0"/>
        <v>0</v>
      </c>
      <c r="G22" s="57"/>
      <c r="H22" s="201">
        <f t="shared" si="1"/>
        <v>0</v>
      </c>
      <c r="I22" s="202">
        <f t="shared" si="2"/>
        <v>0</v>
      </c>
      <c r="J22" s="198"/>
      <c r="K22" s="16"/>
      <c r="L22" s="16"/>
      <c r="M22" s="16"/>
      <c r="N22" s="16"/>
      <c r="O22" s="16"/>
      <c r="P22" s="16"/>
      <c r="Q22" s="16"/>
      <c r="R22" s="16"/>
      <c r="S22" s="16"/>
    </row>
    <row r="23" spans="1:19" x14ac:dyDescent="0.25">
      <c r="A23" s="132"/>
      <c r="B23" s="55"/>
      <c r="C23" s="153"/>
      <c r="D23" s="56"/>
      <c r="E23" s="57"/>
      <c r="F23" s="200">
        <f t="shared" si="0"/>
        <v>0</v>
      </c>
      <c r="G23" s="57"/>
      <c r="H23" s="201">
        <f t="shared" si="1"/>
        <v>0</v>
      </c>
      <c r="I23" s="202">
        <f t="shared" si="2"/>
        <v>0</v>
      </c>
      <c r="J23" s="198"/>
      <c r="K23" s="16"/>
      <c r="L23" s="16"/>
      <c r="M23" s="16"/>
      <c r="N23" s="16"/>
      <c r="O23" s="16"/>
      <c r="P23" s="16"/>
      <c r="Q23" s="16"/>
      <c r="R23" s="16"/>
      <c r="S23" s="16"/>
    </row>
    <row r="24" spans="1:19" x14ac:dyDescent="0.25">
      <c r="A24" s="132"/>
      <c r="B24" s="55"/>
      <c r="C24" s="153"/>
      <c r="D24" s="56"/>
      <c r="E24" s="57"/>
      <c r="F24" s="200">
        <f t="shared" si="0"/>
        <v>0</v>
      </c>
      <c r="G24" s="57"/>
      <c r="H24" s="201">
        <f t="shared" si="1"/>
        <v>0</v>
      </c>
      <c r="I24" s="202">
        <f t="shared" si="2"/>
        <v>0</v>
      </c>
      <c r="J24" s="198"/>
      <c r="K24" s="16"/>
      <c r="L24" s="16"/>
      <c r="M24" s="16"/>
      <c r="N24" s="16"/>
      <c r="O24" s="16"/>
      <c r="P24" s="16"/>
      <c r="Q24" s="16"/>
      <c r="R24" s="16"/>
      <c r="S24" s="16"/>
    </row>
    <row r="25" spans="1:19" x14ac:dyDescent="0.25">
      <c r="A25" s="132"/>
      <c r="B25" s="55"/>
      <c r="C25" s="153"/>
      <c r="D25" s="56"/>
      <c r="E25" s="57"/>
      <c r="F25" s="200">
        <f t="shared" si="0"/>
        <v>0</v>
      </c>
      <c r="G25" s="57"/>
      <c r="H25" s="201">
        <f t="shared" si="1"/>
        <v>0</v>
      </c>
      <c r="I25" s="202">
        <f t="shared" si="2"/>
        <v>0</v>
      </c>
      <c r="J25" s="198"/>
      <c r="K25" s="16"/>
      <c r="L25" s="16"/>
      <c r="M25" s="16"/>
      <c r="N25" s="16"/>
      <c r="O25" s="16"/>
      <c r="P25" s="16"/>
      <c r="Q25" s="16"/>
      <c r="R25" s="16"/>
      <c r="S25" s="16"/>
    </row>
    <row r="26" spans="1:19" x14ac:dyDescent="0.25">
      <c r="A26" s="132"/>
      <c r="B26" s="55"/>
      <c r="C26" s="153"/>
      <c r="D26" s="56"/>
      <c r="E26" s="57"/>
      <c r="F26" s="200">
        <f t="shared" si="0"/>
        <v>0</v>
      </c>
      <c r="G26" s="57"/>
      <c r="H26" s="201">
        <f t="shared" si="1"/>
        <v>0</v>
      </c>
      <c r="I26" s="202">
        <f t="shared" si="2"/>
        <v>0</v>
      </c>
      <c r="J26" s="198"/>
      <c r="K26" s="16"/>
      <c r="L26" s="16"/>
      <c r="M26" s="16"/>
      <c r="N26" s="16"/>
      <c r="O26" s="16"/>
      <c r="P26" s="16"/>
      <c r="Q26" s="16"/>
      <c r="R26" s="16"/>
      <c r="S26" s="16"/>
    </row>
    <row r="27" spans="1:19" x14ac:dyDescent="0.25">
      <c r="A27" s="132"/>
      <c r="B27" s="55"/>
      <c r="C27" s="153"/>
      <c r="D27" s="56"/>
      <c r="E27" s="57"/>
      <c r="F27" s="200">
        <f t="shared" ref="F27:F46" si="3">D27*E27</f>
        <v>0</v>
      </c>
      <c r="G27" s="57"/>
      <c r="H27" s="201">
        <f t="shared" ref="H27:H46" si="4">F27*G27</f>
        <v>0</v>
      </c>
      <c r="I27" s="202">
        <f t="shared" ref="I27:I46" si="5">F27+H27</f>
        <v>0</v>
      </c>
      <c r="J27" s="198"/>
      <c r="K27" s="16"/>
      <c r="L27" s="16"/>
      <c r="M27" s="16"/>
      <c r="N27" s="16"/>
      <c r="O27" s="16"/>
      <c r="P27" s="16"/>
      <c r="Q27" s="16"/>
      <c r="R27" s="16"/>
      <c r="S27" s="16"/>
    </row>
    <row r="28" spans="1:19" x14ac:dyDescent="0.25">
      <c r="A28" s="132"/>
      <c r="B28" s="55"/>
      <c r="C28" s="153"/>
      <c r="D28" s="56"/>
      <c r="E28" s="57"/>
      <c r="F28" s="200">
        <f t="shared" si="3"/>
        <v>0</v>
      </c>
      <c r="G28" s="57"/>
      <c r="H28" s="201">
        <f t="shared" si="4"/>
        <v>0</v>
      </c>
      <c r="I28" s="202">
        <f t="shared" si="5"/>
        <v>0</v>
      </c>
      <c r="J28" s="198"/>
      <c r="K28" s="16"/>
      <c r="L28" s="16"/>
      <c r="M28" s="16"/>
      <c r="N28" s="16"/>
      <c r="O28" s="16"/>
      <c r="P28" s="16"/>
      <c r="Q28" s="16"/>
      <c r="R28" s="16"/>
      <c r="S28" s="16"/>
    </row>
    <row r="29" spans="1:19" x14ac:dyDescent="0.25">
      <c r="A29" s="132"/>
      <c r="B29" s="55"/>
      <c r="C29" s="153"/>
      <c r="D29" s="56"/>
      <c r="E29" s="57"/>
      <c r="F29" s="200">
        <f t="shared" si="3"/>
        <v>0</v>
      </c>
      <c r="G29" s="57"/>
      <c r="H29" s="201">
        <f t="shared" si="4"/>
        <v>0</v>
      </c>
      <c r="I29" s="202">
        <f t="shared" si="5"/>
        <v>0</v>
      </c>
      <c r="J29" s="198"/>
      <c r="K29" s="16"/>
      <c r="L29" s="16"/>
      <c r="M29" s="16"/>
      <c r="N29" s="16"/>
      <c r="O29" s="16"/>
      <c r="P29" s="16"/>
      <c r="Q29" s="16"/>
      <c r="R29" s="16"/>
      <c r="S29" s="16"/>
    </row>
    <row r="30" spans="1:19" x14ac:dyDescent="0.25">
      <c r="A30" s="132"/>
      <c r="B30" s="55"/>
      <c r="C30" s="153"/>
      <c r="D30" s="56"/>
      <c r="E30" s="57"/>
      <c r="F30" s="200">
        <f t="shared" si="3"/>
        <v>0</v>
      </c>
      <c r="G30" s="57"/>
      <c r="H30" s="201">
        <f t="shared" si="4"/>
        <v>0</v>
      </c>
      <c r="I30" s="202">
        <f t="shared" si="5"/>
        <v>0</v>
      </c>
      <c r="J30" s="198"/>
      <c r="K30" s="16"/>
      <c r="L30" s="16"/>
      <c r="M30" s="16"/>
      <c r="N30" s="16"/>
      <c r="O30" s="16"/>
      <c r="P30" s="16"/>
      <c r="Q30" s="16"/>
      <c r="R30" s="16"/>
      <c r="S30" s="16"/>
    </row>
    <row r="31" spans="1:19" x14ac:dyDescent="0.25">
      <c r="A31" s="132"/>
      <c r="B31" s="55"/>
      <c r="C31" s="153"/>
      <c r="D31" s="56"/>
      <c r="E31" s="57"/>
      <c r="F31" s="200">
        <f t="shared" si="3"/>
        <v>0</v>
      </c>
      <c r="G31" s="57"/>
      <c r="H31" s="201">
        <f t="shared" si="4"/>
        <v>0</v>
      </c>
      <c r="I31" s="202">
        <f t="shared" si="5"/>
        <v>0</v>
      </c>
      <c r="J31" s="198"/>
      <c r="K31" s="16"/>
      <c r="L31" s="16"/>
      <c r="M31" s="16"/>
      <c r="N31" s="16"/>
      <c r="O31" s="16"/>
      <c r="P31" s="16"/>
      <c r="Q31" s="16"/>
      <c r="R31" s="16"/>
      <c r="S31" s="16"/>
    </row>
    <row r="32" spans="1:19" x14ac:dyDescent="0.25">
      <c r="A32" s="132"/>
      <c r="B32" s="55"/>
      <c r="C32" s="153"/>
      <c r="D32" s="56"/>
      <c r="E32" s="57"/>
      <c r="F32" s="200">
        <f t="shared" si="3"/>
        <v>0</v>
      </c>
      <c r="G32" s="57"/>
      <c r="H32" s="201">
        <f t="shared" si="4"/>
        <v>0</v>
      </c>
      <c r="I32" s="202">
        <f t="shared" si="5"/>
        <v>0</v>
      </c>
      <c r="J32" s="198"/>
      <c r="K32" s="16"/>
      <c r="L32" s="16"/>
      <c r="M32" s="16"/>
      <c r="N32" s="16"/>
      <c r="O32" s="16"/>
      <c r="P32" s="16"/>
      <c r="Q32" s="16"/>
      <c r="R32" s="16"/>
      <c r="S32" s="16"/>
    </row>
    <row r="33" spans="1:19" x14ac:dyDescent="0.25">
      <c r="A33" s="132"/>
      <c r="B33" s="55"/>
      <c r="C33" s="153"/>
      <c r="D33" s="56"/>
      <c r="E33" s="57"/>
      <c r="F33" s="200">
        <f t="shared" si="3"/>
        <v>0</v>
      </c>
      <c r="G33" s="57"/>
      <c r="H33" s="201">
        <f t="shared" si="4"/>
        <v>0</v>
      </c>
      <c r="I33" s="202">
        <f t="shared" si="5"/>
        <v>0</v>
      </c>
      <c r="J33" s="198"/>
      <c r="K33" s="16"/>
      <c r="L33" s="16"/>
      <c r="M33" s="16"/>
      <c r="N33" s="16"/>
      <c r="O33" s="16"/>
      <c r="P33" s="16"/>
      <c r="Q33" s="16"/>
      <c r="R33" s="16"/>
      <c r="S33" s="16"/>
    </row>
    <row r="34" spans="1:19" x14ac:dyDescent="0.25">
      <c r="A34" s="132"/>
      <c r="B34" s="55"/>
      <c r="C34" s="153"/>
      <c r="D34" s="56"/>
      <c r="E34" s="57"/>
      <c r="F34" s="200">
        <f t="shared" si="3"/>
        <v>0</v>
      </c>
      <c r="G34" s="57"/>
      <c r="H34" s="201">
        <f t="shared" si="4"/>
        <v>0</v>
      </c>
      <c r="I34" s="202">
        <f t="shared" si="5"/>
        <v>0</v>
      </c>
      <c r="J34" s="198"/>
      <c r="K34" s="16"/>
      <c r="L34" s="16"/>
      <c r="M34" s="16"/>
      <c r="N34" s="16"/>
      <c r="O34" s="16"/>
      <c r="P34" s="16"/>
      <c r="Q34" s="16"/>
      <c r="R34" s="16"/>
      <c r="S34" s="16"/>
    </row>
    <row r="35" spans="1:19" x14ac:dyDescent="0.25">
      <c r="A35" s="132"/>
      <c r="B35" s="55"/>
      <c r="C35" s="153"/>
      <c r="D35" s="56"/>
      <c r="E35" s="57"/>
      <c r="F35" s="200">
        <f t="shared" si="3"/>
        <v>0</v>
      </c>
      <c r="G35" s="57"/>
      <c r="H35" s="201">
        <f t="shared" si="4"/>
        <v>0</v>
      </c>
      <c r="I35" s="202">
        <f t="shared" si="5"/>
        <v>0</v>
      </c>
      <c r="J35" s="198"/>
      <c r="K35" s="16"/>
      <c r="L35" s="16"/>
      <c r="M35" s="16"/>
      <c r="N35" s="16"/>
      <c r="O35" s="16"/>
      <c r="P35" s="16"/>
      <c r="Q35" s="16"/>
      <c r="R35" s="16"/>
      <c r="S35" s="16"/>
    </row>
    <row r="36" spans="1:19" x14ac:dyDescent="0.25">
      <c r="A36" s="132"/>
      <c r="B36" s="55"/>
      <c r="C36" s="153"/>
      <c r="D36" s="56"/>
      <c r="E36" s="57"/>
      <c r="F36" s="200">
        <f t="shared" si="3"/>
        <v>0</v>
      </c>
      <c r="G36" s="57"/>
      <c r="H36" s="201">
        <f t="shared" si="4"/>
        <v>0</v>
      </c>
      <c r="I36" s="202">
        <f t="shared" si="5"/>
        <v>0</v>
      </c>
      <c r="J36" s="198"/>
      <c r="K36" s="16"/>
      <c r="L36" s="16"/>
      <c r="M36" s="16"/>
      <c r="N36" s="16"/>
      <c r="O36" s="16"/>
      <c r="P36" s="16"/>
      <c r="Q36" s="16"/>
      <c r="R36" s="16"/>
      <c r="S36" s="16"/>
    </row>
    <row r="37" spans="1:19" x14ac:dyDescent="0.25">
      <c r="A37" s="132"/>
      <c r="B37" s="55"/>
      <c r="C37" s="153"/>
      <c r="D37" s="56"/>
      <c r="E37" s="57"/>
      <c r="F37" s="200">
        <f t="shared" si="3"/>
        <v>0</v>
      </c>
      <c r="G37" s="57"/>
      <c r="H37" s="201">
        <f t="shared" si="4"/>
        <v>0</v>
      </c>
      <c r="I37" s="202">
        <f t="shared" si="5"/>
        <v>0</v>
      </c>
      <c r="J37" s="198"/>
      <c r="K37" s="16"/>
      <c r="L37" s="16"/>
      <c r="M37" s="16"/>
      <c r="N37" s="16"/>
      <c r="O37" s="16"/>
      <c r="P37" s="16"/>
      <c r="Q37" s="16"/>
      <c r="R37" s="16"/>
      <c r="S37" s="16"/>
    </row>
    <row r="38" spans="1:19" x14ac:dyDescent="0.25">
      <c r="A38" s="132"/>
      <c r="B38" s="55"/>
      <c r="C38" s="153"/>
      <c r="D38" s="56"/>
      <c r="E38" s="57"/>
      <c r="F38" s="200">
        <f t="shared" si="3"/>
        <v>0</v>
      </c>
      <c r="G38" s="57"/>
      <c r="H38" s="201">
        <f t="shared" si="4"/>
        <v>0</v>
      </c>
      <c r="I38" s="202">
        <f t="shared" si="5"/>
        <v>0</v>
      </c>
      <c r="J38" s="198"/>
      <c r="K38" s="16"/>
      <c r="L38" s="16"/>
      <c r="M38" s="16"/>
      <c r="N38" s="16"/>
      <c r="O38" s="16"/>
      <c r="P38" s="16"/>
      <c r="Q38" s="16"/>
      <c r="R38" s="16"/>
      <c r="S38" s="16"/>
    </row>
    <row r="39" spans="1:19" x14ac:dyDescent="0.25">
      <c r="A39" s="132"/>
      <c r="B39" s="55"/>
      <c r="C39" s="153"/>
      <c r="D39" s="56"/>
      <c r="E39" s="57"/>
      <c r="F39" s="200">
        <f t="shared" si="3"/>
        <v>0</v>
      </c>
      <c r="G39" s="57"/>
      <c r="H39" s="201">
        <f t="shared" si="4"/>
        <v>0</v>
      </c>
      <c r="I39" s="202">
        <f t="shared" si="5"/>
        <v>0</v>
      </c>
      <c r="J39" s="198"/>
      <c r="K39" s="16"/>
      <c r="L39" s="16"/>
      <c r="M39" s="16"/>
      <c r="N39" s="16"/>
      <c r="O39" s="16"/>
      <c r="P39" s="16"/>
      <c r="Q39" s="16"/>
      <c r="R39" s="16"/>
      <c r="S39" s="16"/>
    </row>
    <row r="40" spans="1:19" x14ac:dyDescent="0.25">
      <c r="A40" s="132"/>
      <c r="B40" s="55"/>
      <c r="C40" s="153"/>
      <c r="D40" s="56"/>
      <c r="E40" s="57"/>
      <c r="F40" s="200">
        <f t="shared" si="3"/>
        <v>0</v>
      </c>
      <c r="G40" s="57"/>
      <c r="H40" s="201">
        <f t="shared" si="4"/>
        <v>0</v>
      </c>
      <c r="I40" s="202">
        <f t="shared" si="5"/>
        <v>0</v>
      </c>
      <c r="J40" s="198"/>
      <c r="K40" s="16"/>
      <c r="L40" s="16"/>
      <c r="M40" s="16"/>
      <c r="N40" s="16"/>
      <c r="O40" s="16"/>
      <c r="P40" s="16"/>
      <c r="Q40" s="16"/>
      <c r="R40" s="16"/>
      <c r="S40" s="16"/>
    </row>
    <row r="41" spans="1:19" x14ac:dyDescent="0.25">
      <c r="A41" s="132"/>
      <c r="B41" s="55"/>
      <c r="C41" s="153"/>
      <c r="D41" s="56"/>
      <c r="E41" s="57"/>
      <c r="F41" s="200">
        <f t="shared" si="3"/>
        <v>0</v>
      </c>
      <c r="G41" s="57"/>
      <c r="H41" s="201">
        <f t="shared" si="4"/>
        <v>0</v>
      </c>
      <c r="I41" s="202">
        <f t="shared" si="5"/>
        <v>0</v>
      </c>
      <c r="J41" s="198"/>
      <c r="K41" s="16"/>
      <c r="L41" s="16"/>
      <c r="M41" s="16"/>
      <c r="N41" s="16"/>
      <c r="O41" s="16"/>
      <c r="P41" s="16"/>
      <c r="Q41" s="16"/>
      <c r="R41" s="16"/>
      <c r="S41" s="16"/>
    </row>
    <row r="42" spans="1:19" x14ac:dyDescent="0.25">
      <c r="A42" s="132"/>
      <c r="B42" s="55"/>
      <c r="C42" s="153"/>
      <c r="D42" s="56"/>
      <c r="E42" s="57"/>
      <c r="F42" s="200">
        <f t="shared" si="3"/>
        <v>0</v>
      </c>
      <c r="G42" s="57"/>
      <c r="H42" s="201">
        <f t="shared" si="4"/>
        <v>0</v>
      </c>
      <c r="I42" s="202">
        <f t="shared" si="5"/>
        <v>0</v>
      </c>
      <c r="J42" s="198"/>
      <c r="K42" s="16"/>
      <c r="L42" s="16"/>
      <c r="M42" s="16"/>
      <c r="N42" s="16"/>
      <c r="O42" s="16"/>
      <c r="P42" s="16"/>
      <c r="Q42" s="16"/>
      <c r="R42" s="16"/>
      <c r="S42" s="16"/>
    </row>
    <row r="43" spans="1:19" x14ac:dyDescent="0.25">
      <c r="A43" s="132"/>
      <c r="B43" s="55"/>
      <c r="C43" s="153"/>
      <c r="D43" s="56"/>
      <c r="E43" s="57"/>
      <c r="F43" s="200">
        <f t="shared" si="3"/>
        <v>0</v>
      </c>
      <c r="G43" s="57"/>
      <c r="H43" s="201">
        <f t="shared" si="4"/>
        <v>0</v>
      </c>
      <c r="I43" s="202">
        <f t="shared" si="5"/>
        <v>0</v>
      </c>
      <c r="J43" s="198"/>
      <c r="K43" s="16"/>
      <c r="L43" s="16"/>
      <c r="M43" s="16"/>
      <c r="N43" s="16"/>
      <c r="O43" s="16"/>
      <c r="P43" s="16"/>
      <c r="Q43" s="16"/>
      <c r="R43" s="16"/>
      <c r="S43" s="16"/>
    </row>
    <row r="44" spans="1:19" x14ac:dyDescent="0.25">
      <c r="A44" s="132"/>
      <c r="B44" s="55"/>
      <c r="C44" s="153"/>
      <c r="D44" s="56"/>
      <c r="E44" s="57"/>
      <c r="F44" s="200">
        <f t="shared" si="3"/>
        <v>0</v>
      </c>
      <c r="G44" s="57"/>
      <c r="H44" s="201">
        <f t="shared" si="4"/>
        <v>0</v>
      </c>
      <c r="I44" s="202">
        <f t="shared" si="5"/>
        <v>0</v>
      </c>
      <c r="J44" s="198"/>
      <c r="K44" s="16"/>
      <c r="L44" s="16"/>
      <c r="M44" s="16"/>
      <c r="N44" s="16"/>
      <c r="O44" s="16"/>
      <c r="P44" s="16"/>
      <c r="Q44" s="16"/>
      <c r="R44" s="16"/>
      <c r="S44" s="16"/>
    </row>
    <row r="45" spans="1:19" x14ac:dyDescent="0.25">
      <c r="A45" s="132"/>
      <c r="B45" s="55"/>
      <c r="C45" s="153"/>
      <c r="D45" s="56"/>
      <c r="E45" s="57"/>
      <c r="F45" s="200">
        <f t="shared" si="3"/>
        <v>0</v>
      </c>
      <c r="G45" s="57"/>
      <c r="H45" s="201">
        <f t="shared" si="4"/>
        <v>0</v>
      </c>
      <c r="I45" s="202">
        <f t="shared" si="5"/>
        <v>0</v>
      </c>
      <c r="J45" s="198"/>
      <c r="K45" s="16"/>
      <c r="L45" s="16"/>
      <c r="M45" s="16"/>
      <c r="N45" s="16"/>
      <c r="O45" s="16"/>
      <c r="P45" s="16"/>
      <c r="Q45" s="16"/>
      <c r="R45" s="16"/>
      <c r="S45" s="16"/>
    </row>
    <row r="46" spans="1:19" x14ac:dyDescent="0.25">
      <c r="A46" s="132"/>
      <c r="B46" s="55"/>
      <c r="C46" s="153"/>
      <c r="D46" s="56"/>
      <c r="E46" s="57"/>
      <c r="F46" s="200">
        <f t="shared" si="3"/>
        <v>0</v>
      </c>
      <c r="G46" s="57"/>
      <c r="H46" s="201">
        <f t="shared" si="4"/>
        <v>0</v>
      </c>
      <c r="I46" s="202">
        <f t="shared" si="5"/>
        <v>0</v>
      </c>
      <c r="J46" s="198"/>
      <c r="K46" s="16"/>
      <c r="L46" s="16"/>
      <c r="M46" s="16"/>
      <c r="N46" s="16"/>
      <c r="O46" s="16"/>
      <c r="P46" s="16"/>
      <c r="Q46" s="16"/>
      <c r="R46" s="16"/>
      <c r="S46" s="16"/>
    </row>
    <row r="47" spans="1:19" x14ac:dyDescent="0.25">
      <c r="A47" s="132"/>
      <c r="B47" s="55"/>
      <c r="C47" s="153"/>
      <c r="D47" s="56"/>
      <c r="E47" s="57"/>
      <c r="F47" s="200">
        <f t="shared" ref="F47:F65" si="6">D47*E47</f>
        <v>0</v>
      </c>
      <c r="G47" s="57"/>
      <c r="H47" s="201">
        <f t="shared" ref="H47:H65" si="7">F47*G47</f>
        <v>0</v>
      </c>
      <c r="I47" s="202">
        <f t="shared" ref="I47:I65" si="8">F47+H47</f>
        <v>0</v>
      </c>
      <c r="J47" s="198"/>
      <c r="K47" s="16"/>
      <c r="L47" s="16"/>
      <c r="M47" s="16"/>
      <c r="N47" s="16"/>
      <c r="O47" s="16"/>
      <c r="P47" s="16"/>
      <c r="Q47" s="16"/>
      <c r="R47" s="16"/>
      <c r="S47" s="16"/>
    </row>
    <row r="48" spans="1:19" x14ac:dyDescent="0.25">
      <c r="A48" s="132"/>
      <c r="B48" s="55"/>
      <c r="C48" s="153"/>
      <c r="D48" s="56"/>
      <c r="E48" s="57"/>
      <c r="F48" s="200">
        <f t="shared" si="6"/>
        <v>0</v>
      </c>
      <c r="G48" s="57"/>
      <c r="H48" s="201">
        <f t="shared" si="7"/>
        <v>0</v>
      </c>
      <c r="I48" s="202">
        <f t="shared" si="8"/>
        <v>0</v>
      </c>
      <c r="J48" s="198"/>
      <c r="K48" s="16"/>
      <c r="L48" s="16"/>
      <c r="M48" s="16"/>
      <c r="N48" s="16"/>
      <c r="O48" s="16"/>
      <c r="P48" s="16"/>
      <c r="Q48" s="16"/>
      <c r="R48" s="16"/>
      <c r="S48" s="16"/>
    </row>
    <row r="49" spans="1:19" x14ac:dyDescent="0.25">
      <c r="A49" s="132"/>
      <c r="B49" s="55"/>
      <c r="C49" s="153"/>
      <c r="D49" s="56"/>
      <c r="E49" s="57"/>
      <c r="F49" s="200">
        <f t="shared" si="6"/>
        <v>0</v>
      </c>
      <c r="G49" s="57"/>
      <c r="H49" s="201">
        <f t="shared" si="7"/>
        <v>0</v>
      </c>
      <c r="I49" s="202">
        <f t="shared" si="8"/>
        <v>0</v>
      </c>
      <c r="J49" s="198"/>
      <c r="K49" s="16"/>
      <c r="L49" s="16"/>
      <c r="M49" s="16"/>
      <c r="N49" s="16"/>
      <c r="O49" s="16"/>
      <c r="P49" s="16"/>
      <c r="Q49" s="16"/>
      <c r="R49" s="16"/>
      <c r="S49" s="16"/>
    </row>
    <row r="50" spans="1:19" x14ac:dyDescent="0.25">
      <c r="A50" s="132"/>
      <c r="B50" s="55"/>
      <c r="C50" s="153"/>
      <c r="D50" s="56"/>
      <c r="E50" s="57"/>
      <c r="F50" s="200">
        <f t="shared" si="6"/>
        <v>0</v>
      </c>
      <c r="G50" s="57"/>
      <c r="H50" s="201">
        <f t="shared" si="7"/>
        <v>0</v>
      </c>
      <c r="I50" s="202">
        <f t="shared" si="8"/>
        <v>0</v>
      </c>
      <c r="J50" s="198"/>
      <c r="K50" s="16"/>
      <c r="L50" s="16"/>
      <c r="M50" s="16"/>
      <c r="N50" s="16"/>
      <c r="O50" s="16"/>
      <c r="P50" s="16"/>
      <c r="Q50" s="16"/>
      <c r="R50" s="16"/>
      <c r="S50" s="16"/>
    </row>
    <row r="51" spans="1:19" x14ac:dyDescent="0.25">
      <c r="A51" s="132"/>
      <c r="B51" s="55"/>
      <c r="C51" s="153"/>
      <c r="D51" s="56"/>
      <c r="E51" s="57"/>
      <c r="F51" s="200">
        <f t="shared" si="6"/>
        <v>0</v>
      </c>
      <c r="G51" s="57"/>
      <c r="H51" s="201">
        <f t="shared" si="7"/>
        <v>0</v>
      </c>
      <c r="I51" s="202">
        <f t="shared" si="8"/>
        <v>0</v>
      </c>
      <c r="J51" s="198"/>
      <c r="K51" s="16"/>
      <c r="L51" s="16"/>
      <c r="M51" s="16"/>
      <c r="N51" s="16"/>
      <c r="O51" s="16"/>
      <c r="P51" s="16"/>
      <c r="Q51" s="16"/>
      <c r="R51" s="16"/>
      <c r="S51" s="16"/>
    </row>
    <row r="52" spans="1:19" x14ac:dyDescent="0.25">
      <c r="A52" s="132"/>
      <c r="B52" s="55"/>
      <c r="C52" s="153"/>
      <c r="D52" s="56"/>
      <c r="E52" s="57"/>
      <c r="F52" s="200">
        <f t="shared" si="6"/>
        <v>0</v>
      </c>
      <c r="G52" s="57"/>
      <c r="H52" s="201">
        <f t="shared" si="7"/>
        <v>0</v>
      </c>
      <c r="I52" s="202">
        <f t="shared" si="8"/>
        <v>0</v>
      </c>
      <c r="J52" s="198"/>
      <c r="K52" s="16"/>
      <c r="L52" s="16"/>
      <c r="M52" s="16"/>
      <c r="N52" s="16"/>
      <c r="O52" s="16"/>
      <c r="P52" s="16"/>
      <c r="Q52" s="16"/>
      <c r="R52" s="16"/>
      <c r="S52" s="16"/>
    </row>
    <row r="53" spans="1:19" x14ac:dyDescent="0.25">
      <c r="A53" s="132"/>
      <c r="B53" s="55"/>
      <c r="C53" s="153"/>
      <c r="D53" s="56"/>
      <c r="E53" s="57"/>
      <c r="F53" s="200">
        <f t="shared" si="6"/>
        <v>0</v>
      </c>
      <c r="G53" s="57"/>
      <c r="H53" s="201">
        <f t="shared" si="7"/>
        <v>0</v>
      </c>
      <c r="I53" s="202">
        <f t="shared" si="8"/>
        <v>0</v>
      </c>
      <c r="J53" s="198"/>
      <c r="K53" s="16"/>
      <c r="L53" s="16"/>
      <c r="M53" s="16"/>
      <c r="N53" s="16"/>
      <c r="O53" s="16"/>
      <c r="P53" s="16"/>
      <c r="Q53" s="16"/>
      <c r="R53" s="16"/>
      <c r="S53" s="16"/>
    </row>
    <row r="54" spans="1:19" x14ac:dyDescent="0.25">
      <c r="A54" s="132"/>
      <c r="B54" s="55"/>
      <c r="C54" s="153"/>
      <c r="D54" s="56"/>
      <c r="E54" s="57"/>
      <c r="F54" s="200">
        <f t="shared" si="6"/>
        <v>0</v>
      </c>
      <c r="G54" s="57"/>
      <c r="H54" s="201">
        <f t="shared" si="7"/>
        <v>0</v>
      </c>
      <c r="I54" s="202">
        <f t="shared" si="8"/>
        <v>0</v>
      </c>
      <c r="J54" s="198"/>
      <c r="K54" s="16"/>
      <c r="L54" s="16"/>
      <c r="M54" s="16"/>
      <c r="N54" s="16"/>
      <c r="O54" s="16"/>
      <c r="P54" s="16"/>
      <c r="Q54" s="16"/>
      <c r="R54" s="16"/>
      <c r="S54" s="16"/>
    </row>
    <row r="55" spans="1:19" x14ac:dyDescent="0.25">
      <c r="A55" s="132"/>
      <c r="B55" s="55"/>
      <c r="C55" s="153"/>
      <c r="D55" s="56"/>
      <c r="E55" s="57"/>
      <c r="F55" s="200">
        <f t="shared" si="6"/>
        <v>0</v>
      </c>
      <c r="G55" s="57"/>
      <c r="H55" s="201">
        <f t="shared" si="7"/>
        <v>0</v>
      </c>
      <c r="I55" s="202">
        <f t="shared" si="8"/>
        <v>0</v>
      </c>
      <c r="J55" s="198"/>
      <c r="K55" s="16"/>
      <c r="L55" s="16"/>
      <c r="M55" s="16"/>
      <c r="N55" s="16"/>
      <c r="O55" s="16"/>
      <c r="P55" s="16"/>
      <c r="Q55" s="16"/>
      <c r="R55" s="16"/>
      <c r="S55" s="16"/>
    </row>
    <row r="56" spans="1:19" x14ac:dyDescent="0.25">
      <c r="A56" s="132"/>
      <c r="B56" s="55"/>
      <c r="C56" s="153"/>
      <c r="D56" s="56"/>
      <c r="E56" s="57"/>
      <c r="F56" s="200">
        <f t="shared" si="6"/>
        <v>0</v>
      </c>
      <c r="G56" s="57"/>
      <c r="H56" s="201">
        <f t="shared" si="7"/>
        <v>0</v>
      </c>
      <c r="I56" s="202">
        <f t="shared" si="8"/>
        <v>0</v>
      </c>
      <c r="J56" s="198"/>
      <c r="K56" s="16"/>
      <c r="L56" s="16"/>
      <c r="M56" s="16"/>
      <c r="N56" s="16"/>
      <c r="O56" s="16"/>
      <c r="P56" s="16"/>
      <c r="Q56" s="16"/>
      <c r="R56" s="16"/>
      <c r="S56" s="16"/>
    </row>
    <row r="57" spans="1:19" x14ac:dyDescent="0.25">
      <c r="A57" s="132"/>
      <c r="B57" s="55"/>
      <c r="C57" s="153"/>
      <c r="D57" s="56"/>
      <c r="E57" s="57"/>
      <c r="F57" s="200">
        <f t="shared" si="6"/>
        <v>0</v>
      </c>
      <c r="G57" s="57"/>
      <c r="H57" s="201">
        <f t="shared" si="7"/>
        <v>0</v>
      </c>
      <c r="I57" s="202">
        <f t="shared" si="8"/>
        <v>0</v>
      </c>
      <c r="J57" s="198"/>
      <c r="K57" s="16"/>
      <c r="L57" s="16"/>
      <c r="M57" s="16"/>
      <c r="N57" s="16"/>
      <c r="O57" s="16"/>
      <c r="P57" s="16"/>
      <c r="Q57" s="16"/>
      <c r="R57" s="16"/>
      <c r="S57" s="16"/>
    </row>
    <row r="58" spans="1:19" x14ac:dyDescent="0.25">
      <c r="A58" s="132"/>
      <c r="B58" s="55"/>
      <c r="C58" s="153"/>
      <c r="D58" s="56"/>
      <c r="E58" s="57"/>
      <c r="F58" s="200">
        <f t="shared" si="6"/>
        <v>0</v>
      </c>
      <c r="G58" s="57"/>
      <c r="H58" s="201">
        <f t="shared" si="7"/>
        <v>0</v>
      </c>
      <c r="I58" s="202">
        <f t="shared" si="8"/>
        <v>0</v>
      </c>
      <c r="J58" s="198"/>
      <c r="K58" s="16"/>
      <c r="L58" s="16"/>
      <c r="M58" s="16"/>
      <c r="N58" s="16"/>
      <c r="O58" s="16"/>
      <c r="P58" s="16"/>
      <c r="Q58" s="16"/>
      <c r="R58" s="16"/>
      <c r="S58" s="16"/>
    </row>
    <row r="59" spans="1:19" x14ac:dyDescent="0.25">
      <c r="A59" s="132"/>
      <c r="B59" s="55"/>
      <c r="C59" s="153"/>
      <c r="D59" s="56"/>
      <c r="E59" s="57"/>
      <c r="F59" s="200">
        <f t="shared" si="6"/>
        <v>0</v>
      </c>
      <c r="G59" s="57"/>
      <c r="H59" s="201">
        <f t="shared" si="7"/>
        <v>0</v>
      </c>
      <c r="I59" s="202">
        <f t="shared" si="8"/>
        <v>0</v>
      </c>
      <c r="J59" s="198"/>
      <c r="K59" s="16"/>
      <c r="L59" s="16"/>
      <c r="M59" s="16"/>
      <c r="N59" s="16"/>
      <c r="O59" s="16"/>
      <c r="P59" s="16"/>
      <c r="Q59" s="16"/>
      <c r="R59" s="16"/>
      <c r="S59" s="16"/>
    </row>
    <row r="60" spans="1:19" x14ac:dyDescent="0.25">
      <c r="A60" s="132"/>
      <c r="B60" s="55"/>
      <c r="C60" s="153"/>
      <c r="D60" s="56"/>
      <c r="E60" s="57"/>
      <c r="F60" s="200">
        <f t="shared" si="6"/>
        <v>0</v>
      </c>
      <c r="G60" s="57"/>
      <c r="H60" s="201">
        <f t="shared" si="7"/>
        <v>0</v>
      </c>
      <c r="I60" s="202">
        <f t="shared" si="8"/>
        <v>0</v>
      </c>
      <c r="J60" s="198"/>
      <c r="K60" s="16"/>
      <c r="L60" s="16"/>
      <c r="M60" s="16"/>
      <c r="N60" s="16"/>
      <c r="O60" s="16"/>
      <c r="P60" s="16"/>
      <c r="Q60" s="16"/>
      <c r="R60" s="16"/>
      <c r="S60" s="16"/>
    </row>
    <row r="61" spans="1:19" x14ac:dyDescent="0.25">
      <c r="A61" s="132"/>
      <c r="B61" s="55"/>
      <c r="C61" s="153"/>
      <c r="D61" s="56"/>
      <c r="E61" s="57"/>
      <c r="F61" s="200">
        <f t="shared" si="6"/>
        <v>0</v>
      </c>
      <c r="G61" s="57"/>
      <c r="H61" s="201">
        <f t="shared" si="7"/>
        <v>0</v>
      </c>
      <c r="I61" s="202">
        <f t="shared" si="8"/>
        <v>0</v>
      </c>
      <c r="J61" s="198"/>
      <c r="K61" s="16"/>
      <c r="L61" s="16"/>
      <c r="M61" s="16"/>
      <c r="N61" s="16"/>
      <c r="O61" s="16"/>
      <c r="P61" s="16"/>
      <c r="Q61" s="16"/>
      <c r="R61" s="16"/>
      <c r="S61" s="16"/>
    </row>
    <row r="62" spans="1:19" x14ac:dyDescent="0.25">
      <c r="A62" s="132"/>
      <c r="B62" s="55"/>
      <c r="C62" s="153"/>
      <c r="D62" s="56"/>
      <c r="E62" s="57"/>
      <c r="F62" s="200">
        <f t="shared" si="6"/>
        <v>0</v>
      </c>
      <c r="G62" s="57"/>
      <c r="H62" s="201">
        <f t="shared" si="7"/>
        <v>0</v>
      </c>
      <c r="I62" s="202">
        <f t="shared" si="8"/>
        <v>0</v>
      </c>
      <c r="J62" s="198"/>
      <c r="K62" s="16"/>
      <c r="L62" s="16"/>
      <c r="M62" s="16"/>
      <c r="N62" s="16"/>
      <c r="O62" s="16"/>
      <c r="P62" s="16"/>
      <c r="Q62" s="16"/>
      <c r="R62" s="16"/>
      <c r="S62" s="16"/>
    </row>
    <row r="63" spans="1:19" x14ac:dyDescent="0.25">
      <c r="A63" s="132"/>
      <c r="B63" s="55"/>
      <c r="C63" s="153"/>
      <c r="D63" s="56"/>
      <c r="E63" s="57"/>
      <c r="F63" s="200">
        <f t="shared" si="6"/>
        <v>0</v>
      </c>
      <c r="G63" s="57"/>
      <c r="H63" s="201">
        <f t="shared" si="7"/>
        <v>0</v>
      </c>
      <c r="I63" s="202">
        <f t="shared" si="8"/>
        <v>0</v>
      </c>
      <c r="J63" s="198"/>
      <c r="K63" s="16"/>
      <c r="L63" s="16"/>
      <c r="M63" s="16"/>
      <c r="N63" s="16"/>
      <c r="O63" s="16"/>
      <c r="P63" s="16"/>
      <c r="Q63" s="16"/>
      <c r="R63" s="16"/>
      <c r="S63" s="16"/>
    </row>
    <row r="64" spans="1:19" x14ac:dyDescent="0.25">
      <c r="A64" s="132"/>
      <c r="B64" s="55"/>
      <c r="C64" s="153"/>
      <c r="D64" s="56"/>
      <c r="E64" s="57"/>
      <c r="F64" s="200">
        <f t="shared" si="6"/>
        <v>0</v>
      </c>
      <c r="G64" s="57"/>
      <c r="H64" s="201">
        <f t="shared" si="7"/>
        <v>0</v>
      </c>
      <c r="I64" s="202">
        <f t="shared" si="8"/>
        <v>0</v>
      </c>
      <c r="J64" s="198"/>
      <c r="K64" s="16"/>
      <c r="L64" s="16"/>
      <c r="M64" s="16"/>
      <c r="N64" s="16"/>
      <c r="O64" s="16"/>
      <c r="P64" s="16"/>
      <c r="Q64" s="16"/>
      <c r="R64" s="16"/>
      <c r="S64" s="16"/>
    </row>
    <row r="65" spans="1:19" x14ac:dyDescent="0.25">
      <c r="A65" s="132"/>
      <c r="B65" s="55"/>
      <c r="C65" s="153"/>
      <c r="D65" s="56"/>
      <c r="E65" s="57"/>
      <c r="F65" s="200">
        <f t="shared" si="6"/>
        <v>0</v>
      </c>
      <c r="G65" s="57"/>
      <c r="H65" s="201">
        <f t="shared" si="7"/>
        <v>0</v>
      </c>
      <c r="I65" s="202">
        <f t="shared" si="8"/>
        <v>0</v>
      </c>
      <c r="J65" s="198"/>
      <c r="K65" s="16"/>
      <c r="L65" s="16"/>
      <c r="M65" s="16"/>
      <c r="N65" s="16"/>
      <c r="O65" s="16"/>
      <c r="P65" s="16"/>
      <c r="Q65" s="16"/>
      <c r="R65" s="16"/>
      <c r="S65" s="16"/>
    </row>
    <row r="66" spans="1:19" s="19" customFormat="1" ht="15.75" x14ac:dyDescent="0.25">
      <c r="A66" s="142" t="s">
        <v>1</v>
      </c>
      <c r="B66" s="25"/>
      <c r="C66" s="25"/>
      <c r="D66" s="26">
        <f>SUM(D6:D65)</f>
        <v>0</v>
      </c>
      <c r="E66" s="27"/>
      <c r="F66" s="204">
        <f>SUM(F6:F65)</f>
        <v>0</v>
      </c>
      <c r="G66" s="29"/>
      <c r="H66" s="203">
        <f>SUM(H6:H65)</f>
        <v>0</v>
      </c>
      <c r="I66" s="204">
        <f t="shared" si="2"/>
        <v>0</v>
      </c>
      <c r="J66" s="136"/>
      <c r="K66" s="18"/>
    </row>
    <row r="67" spans="1:19" ht="90" x14ac:dyDescent="0.25">
      <c r="A67" s="140" t="s">
        <v>64</v>
      </c>
      <c r="B67" s="65" t="s">
        <v>46</v>
      </c>
      <c r="C67" s="65" t="s">
        <v>146</v>
      </c>
      <c r="D67" s="31" t="s">
        <v>59</v>
      </c>
      <c r="E67" s="32" t="s">
        <v>60</v>
      </c>
      <c r="F67" s="33" t="s">
        <v>61</v>
      </c>
      <c r="G67" s="314"/>
      <c r="H67" s="314"/>
      <c r="I67" s="34" t="s">
        <v>66</v>
      </c>
      <c r="J67" s="137" t="s">
        <v>36</v>
      </c>
    </row>
    <row r="68" spans="1:19" ht="48" customHeight="1" x14ac:dyDescent="0.25">
      <c r="A68" s="131"/>
      <c r="B68" s="55"/>
      <c r="C68" s="153"/>
      <c r="D68" s="58" t="s">
        <v>37</v>
      </c>
      <c r="E68" s="59"/>
      <c r="F68" s="60"/>
      <c r="G68" s="315"/>
      <c r="H68" s="315"/>
      <c r="I68" s="205">
        <f>E68*F68</f>
        <v>0</v>
      </c>
      <c r="J68" s="198"/>
      <c r="K68" s="16"/>
      <c r="L68" s="16"/>
      <c r="M68" s="16"/>
      <c r="N68" s="16"/>
      <c r="O68" s="16"/>
      <c r="P68" s="16"/>
      <c r="Q68" s="16"/>
      <c r="R68" s="16"/>
      <c r="S68" s="16"/>
    </row>
    <row r="69" spans="1:19" ht="48" customHeight="1" x14ac:dyDescent="0.25">
      <c r="A69" s="131"/>
      <c r="B69" s="55"/>
      <c r="C69" s="153"/>
      <c r="D69" s="58"/>
      <c r="E69" s="59"/>
      <c r="F69" s="60"/>
      <c r="G69" s="315"/>
      <c r="H69" s="315"/>
      <c r="I69" s="205">
        <f t="shared" ref="I69:I75" si="9">E69*F69</f>
        <v>0</v>
      </c>
      <c r="J69" s="198"/>
      <c r="K69" s="16"/>
      <c r="L69" s="16"/>
      <c r="M69" s="16"/>
      <c r="N69" s="16"/>
      <c r="O69" s="16"/>
      <c r="P69" s="16"/>
      <c r="Q69" s="16"/>
      <c r="R69" s="16"/>
      <c r="S69" s="16"/>
    </row>
    <row r="70" spans="1:19" ht="48" customHeight="1" x14ac:dyDescent="0.25">
      <c r="A70" s="131"/>
      <c r="B70" s="55"/>
      <c r="C70" s="153"/>
      <c r="D70" s="58"/>
      <c r="E70" s="59"/>
      <c r="F70" s="60"/>
      <c r="G70" s="315"/>
      <c r="H70" s="315"/>
      <c r="I70" s="205">
        <f t="shared" si="9"/>
        <v>0</v>
      </c>
      <c r="J70" s="198"/>
      <c r="K70" s="16"/>
      <c r="L70" s="16"/>
      <c r="M70" s="16"/>
      <c r="N70" s="16"/>
      <c r="O70" s="16"/>
      <c r="P70" s="16"/>
      <c r="Q70" s="16"/>
      <c r="R70" s="16"/>
      <c r="S70" s="16"/>
    </row>
    <row r="71" spans="1:19" ht="48" customHeight="1" x14ac:dyDescent="0.25">
      <c r="A71" s="131"/>
      <c r="B71" s="55"/>
      <c r="C71" s="153"/>
      <c r="D71" s="58"/>
      <c r="E71" s="59"/>
      <c r="F71" s="60"/>
      <c r="G71" s="315"/>
      <c r="H71" s="315"/>
      <c r="I71" s="205">
        <f t="shared" si="9"/>
        <v>0</v>
      </c>
      <c r="J71" s="198"/>
      <c r="K71" s="16"/>
      <c r="L71" s="16"/>
      <c r="M71" s="16"/>
      <c r="N71" s="16"/>
      <c r="O71" s="16"/>
      <c r="P71" s="16"/>
      <c r="Q71" s="16"/>
      <c r="R71" s="16"/>
      <c r="S71" s="16"/>
    </row>
    <row r="72" spans="1:19" ht="48" customHeight="1" x14ac:dyDescent="0.25">
      <c r="A72" s="131"/>
      <c r="B72" s="55"/>
      <c r="C72" s="153"/>
      <c r="D72" s="58"/>
      <c r="E72" s="59"/>
      <c r="F72" s="60"/>
      <c r="G72" s="315"/>
      <c r="H72" s="315"/>
      <c r="I72" s="205">
        <f t="shared" si="9"/>
        <v>0</v>
      </c>
      <c r="J72" s="198"/>
      <c r="K72" s="16"/>
      <c r="L72" s="16"/>
      <c r="M72" s="16"/>
      <c r="N72" s="16"/>
      <c r="O72" s="16"/>
      <c r="P72" s="16"/>
      <c r="Q72" s="16"/>
      <c r="R72" s="16"/>
      <c r="S72" s="16"/>
    </row>
    <row r="73" spans="1:19" ht="45.75" customHeight="1" x14ac:dyDescent="0.25">
      <c r="A73" s="131"/>
      <c r="B73" s="55"/>
      <c r="C73" s="153"/>
      <c r="D73" s="58"/>
      <c r="E73" s="59"/>
      <c r="F73" s="60"/>
      <c r="G73" s="315"/>
      <c r="H73" s="315"/>
      <c r="I73" s="205">
        <f t="shared" si="9"/>
        <v>0</v>
      </c>
      <c r="J73" s="198"/>
      <c r="K73" s="16"/>
      <c r="L73" s="16"/>
      <c r="M73" s="16"/>
      <c r="N73" s="16"/>
      <c r="O73" s="16"/>
      <c r="P73" s="16"/>
      <c r="Q73" s="16"/>
      <c r="R73" s="16"/>
      <c r="S73" s="16"/>
    </row>
    <row r="74" spans="1:19" ht="44.25" customHeight="1" x14ac:dyDescent="0.25">
      <c r="A74" s="131"/>
      <c r="B74" s="55"/>
      <c r="C74" s="153"/>
      <c r="D74" s="58"/>
      <c r="E74" s="59"/>
      <c r="F74" s="60"/>
      <c r="G74" s="315"/>
      <c r="H74" s="315"/>
      <c r="I74" s="205">
        <f t="shared" si="9"/>
        <v>0</v>
      </c>
      <c r="J74" s="198"/>
      <c r="K74" s="16"/>
      <c r="L74" s="16"/>
      <c r="M74" s="16"/>
      <c r="N74" s="16"/>
      <c r="O74" s="16"/>
      <c r="P74" s="16"/>
      <c r="Q74" s="16"/>
      <c r="R74" s="16"/>
      <c r="S74" s="16"/>
    </row>
    <row r="75" spans="1:19" ht="45.75" customHeight="1" x14ac:dyDescent="0.25">
      <c r="A75" s="131"/>
      <c r="B75" s="55"/>
      <c r="C75" s="153"/>
      <c r="D75" s="58"/>
      <c r="E75" s="59"/>
      <c r="F75" s="60"/>
      <c r="G75" s="316"/>
      <c r="H75" s="316"/>
      <c r="I75" s="205">
        <f t="shared" si="9"/>
        <v>0</v>
      </c>
      <c r="J75" s="198"/>
      <c r="K75" s="16"/>
      <c r="L75" s="16"/>
      <c r="M75" s="16"/>
      <c r="N75" s="16"/>
      <c r="O75" s="16"/>
      <c r="P75" s="16"/>
      <c r="Q75" s="16"/>
      <c r="R75" s="16"/>
      <c r="S75" s="16"/>
    </row>
    <row r="76" spans="1:19" ht="15.75" hidden="1" customHeight="1" x14ac:dyDescent="0.25">
      <c r="A76" s="143"/>
      <c r="B76" s="8"/>
      <c r="C76" s="8"/>
      <c r="D76" s="5"/>
      <c r="E76" s="7"/>
      <c r="F76" s="6"/>
      <c r="G76" s="6"/>
      <c r="H76" s="9"/>
      <c r="I76" s="206"/>
    </row>
    <row r="77" spans="1:19" ht="15.75" hidden="1" customHeight="1" x14ac:dyDescent="0.25">
      <c r="A77" s="144"/>
      <c r="B77" s="8"/>
      <c r="C77" s="8"/>
      <c r="D77" s="5"/>
      <c r="E77" s="7"/>
      <c r="F77" s="6"/>
      <c r="G77" s="6"/>
      <c r="H77" s="9"/>
      <c r="I77" s="206"/>
    </row>
    <row r="78" spans="1:19" ht="15.75" hidden="1" customHeight="1" x14ac:dyDescent="0.25">
      <c r="A78" s="144"/>
      <c r="B78" s="8"/>
      <c r="C78" s="8"/>
      <c r="D78" s="5"/>
      <c r="E78" s="7"/>
      <c r="F78" s="6"/>
      <c r="G78" s="6"/>
      <c r="H78" s="9"/>
      <c r="I78" s="206"/>
    </row>
    <row r="79" spans="1:19" ht="15.75" hidden="1" customHeight="1" x14ac:dyDescent="0.25">
      <c r="A79" s="144"/>
      <c r="B79" s="8"/>
      <c r="C79" s="8"/>
      <c r="D79" s="5"/>
      <c r="E79" s="7"/>
      <c r="F79" s="6"/>
      <c r="G79" s="6"/>
      <c r="H79" s="9"/>
      <c r="I79" s="206"/>
    </row>
    <row r="80" spans="1:19" ht="15.75" hidden="1" customHeight="1" x14ac:dyDescent="0.25">
      <c r="A80" s="144"/>
      <c r="B80" s="8"/>
      <c r="C80" s="8"/>
      <c r="D80" s="5"/>
      <c r="E80" s="7"/>
      <c r="F80" s="6"/>
      <c r="G80" s="6"/>
      <c r="H80" s="9"/>
      <c r="I80" s="206"/>
    </row>
    <row r="81" spans="1:11" s="19" customFormat="1" ht="15.75" x14ac:dyDescent="0.25">
      <c r="A81" s="142" t="s">
        <v>1</v>
      </c>
      <c r="B81" s="291"/>
      <c r="C81" s="292"/>
      <c r="D81" s="292"/>
      <c r="E81" s="292"/>
      <c r="F81" s="292"/>
      <c r="G81" s="292"/>
      <c r="H81" s="293"/>
      <c r="I81" s="204">
        <f>SUM(I68:I75)</f>
        <v>0</v>
      </c>
      <c r="J81" s="136"/>
      <c r="K81" s="18"/>
    </row>
    <row r="82" spans="1:11" ht="70.900000000000006" customHeight="1" x14ac:dyDescent="0.25">
      <c r="A82" s="140" t="s">
        <v>40</v>
      </c>
      <c r="B82" s="65" t="s">
        <v>46</v>
      </c>
      <c r="C82" s="65" t="s">
        <v>146</v>
      </c>
      <c r="D82" s="317" t="s">
        <v>37</v>
      </c>
      <c r="E82" s="318"/>
      <c r="F82" s="318"/>
      <c r="G82" s="318"/>
      <c r="H82" s="319"/>
      <c r="I82" s="34" t="s">
        <v>113</v>
      </c>
      <c r="J82" s="137" t="s">
        <v>36</v>
      </c>
    </row>
    <row r="83" spans="1:11" x14ac:dyDescent="0.25">
      <c r="A83" s="131"/>
      <c r="B83" s="55"/>
      <c r="C83" s="153"/>
      <c r="D83" s="320"/>
      <c r="E83" s="321"/>
      <c r="F83" s="321"/>
      <c r="G83" s="321"/>
      <c r="H83" s="322"/>
      <c r="I83" s="207">
        <v>0</v>
      </c>
      <c r="J83" s="198"/>
    </row>
    <row r="84" spans="1:11" x14ac:dyDescent="0.25">
      <c r="A84" s="131"/>
      <c r="B84" s="55"/>
      <c r="C84" s="153"/>
      <c r="D84" s="320"/>
      <c r="E84" s="321"/>
      <c r="F84" s="321"/>
      <c r="G84" s="321"/>
      <c r="H84" s="322"/>
      <c r="I84" s="207">
        <v>0</v>
      </c>
      <c r="J84" s="198"/>
    </row>
    <row r="85" spans="1:11" x14ac:dyDescent="0.25">
      <c r="A85" s="131"/>
      <c r="B85" s="55"/>
      <c r="C85" s="153"/>
      <c r="D85" s="320"/>
      <c r="E85" s="321"/>
      <c r="F85" s="321"/>
      <c r="G85" s="321"/>
      <c r="H85" s="322"/>
      <c r="I85" s="207">
        <v>0</v>
      </c>
      <c r="J85" s="198"/>
    </row>
    <row r="86" spans="1:11" x14ac:dyDescent="0.25">
      <c r="A86" s="131"/>
      <c r="B86" s="55"/>
      <c r="C86" s="153"/>
      <c r="D86" s="320"/>
      <c r="E86" s="321"/>
      <c r="F86" s="321"/>
      <c r="G86" s="321"/>
      <c r="H86" s="322"/>
      <c r="I86" s="207">
        <v>0</v>
      </c>
      <c r="J86" s="198"/>
    </row>
    <row r="87" spans="1:11" x14ac:dyDescent="0.25">
      <c r="A87" s="131"/>
      <c r="B87" s="55"/>
      <c r="C87" s="153"/>
      <c r="D87" s="320"/>
      <c r="E87" s="321"/>
      <c r="F87" s="321"/>
      <c r="G87" s="321"/>
      <c r="H87" s="322"/>
      <c r="I87" s="207">
        <v>0</v>
      </c>
      <c r="J87" s="198"/>
    </row>
    <row r="88" spans="1:11" x14ac:dyDescent="0.25">
      <c r="A88" s="131"/>
      <c r="B88" s="55"/>
      <c r="C88" s="153"/>
      <c r="D88" s="320"/>
      <c r="E88" s="321"/>
      <c r="F88" s="321"/>
      <c r="G88" s="321"/>
      <c r="H88" s="322"/>
      <c r="I88" s="208">
        <v>0</v>
      </c>
      <c r="J88" s="198"/>
    </row>
    <row r="89" spans="1:11" x14ac:dyDescent="0.25">
      <c r="A89" s="131"/>
      <c r="B89" s="55"/>
      <c r="C89" s="153"/>
      <c r="D89" s="320"/>
      <c r="E89" s="321"/>
      <c r="F89" s="321"/>
      <c r="G89" s="321"/>
      <c r="H89" s="322"/>
      <c r="I89" s="208">
        <v>0</v>
      </c>
      <c r="J89" s="198"/>
    </row>
    <row r="90" spans="1:11" s="19" customFormat="1" ht="15.75" x14ac:dyDescent="0.25">
      <c r="A90" s="142" t="s">
        <v>1</v>
      </c>
      <c r="B90" s="291"/>
      <c r="C90" s="292"/>
      <c r="D90" s="292"/>
      <c r="E90" s="292"/>
      <c r="F90" s="292"/>
      <c r="G90" s="292"/>
      <c r="H90" s="293"/>
      <c r="I90" s="113">
        <f>SUM(I83:I89)</f>
        <v>0</v>
      </c>
      <c r="J90" s="136"/>
      <c r="K90" s="18"/>
    </row>
    <row r="91" spans="1:11" ht="77.45" customHeight="1" x14ac:dyDescent="0.25">
      <c r="A91" s="140" t="s">
        <v>3</v>
      </c>
      <c r="B91" s="65" t="s">
        <v>46</v>
      </c>
      <c r="C91" s="65" t="s">
        <v>146</v>
      </c>
      <c r="D91" s="305"/>
      <c r="E91" s="306"/>
      <c r="F91" s="306"/>
      <c r="G91" s="306"/>
      <c r="H91" s="307"/>
      <c r="I91" s="34" t="s">
        <v>113</v>
      </c>
      <c r="J91" s="137" t="s">
        <v>36</v>
      </c>
    </row>
    <row r="92" spans="1:11" x14ac:dyDescent="0.25">
      <c r="A92" s="131"/>
      <c r="B92" s="55"/>
      <c r="C92" s="153"/>
      <c r="D92" s="294"/>
      <c r="E92" s="295"/>
      <c r="F92" s="295"/>
      <c r="G92" s="295"/>
      <c r="H92" s="296"/>
      <c r="I92" s="208">
        <v>0</v>
      </c>
      <c r="J92" s="199"/>
      <c r="K92" s="17"/>
    </row>
    <row r="93" spans="1:11" x14ac:dyDescent="0.25">
      <c r="A93" s="131"/>
      <c r="B93" s="55"/>
      <c r="C93" s="153"/>
      <c r="D93" s="297"/>
      <c r="E93" s="298"/>
      <c r="F93" s="298"/>
      <c r="G93" s="298"/>
      <c r="H93" s="299"/>
      <c r="I93" s="208">
        <v>0</v>
      </c>
      <c r="J93" s="199"/>
      <c r="K93" s="17"/>
    </row>
    <row r="94" spans="1:11" x14ac:dyDescent="0.25">
      <c r="A94" s="131"/>
      <c r="B94" s="55"/>
      <c r="C94" s="153"/>
      <c r="D94" s="297"/>
      <c r="E94" s="298"/>
      <c r="F94" s="298"/>
      <c r="G94" s="298"/>
      <c r="H94" s="299"/>
      <c r="I94" s="208">
        <v>0</v>
      </c>
      <c r="J94" s="199"/>
      <c r="K94" s="17"/>
    </row>
    <row r="95" spans="1:11" x14ac:dyDescent="0.25">
      <c r="A95" s="131"/>
      <c r="B95" s="55"/>
      <c r="C95" s="153"/>
      <c r="D95" s="297"/>
      <c r="E95" s="298"/>
      <c r="F95" s="298"/>
      <c r="G95" s="298"/>
      <c r="H95" s="299"/>
      <c r="I95" s="208">
        <v>0</v>
      </c>
      <c r="J95" s="199"/>
      <c r="K95" s="17"/>
    </row>
    <row r="96" spans="1:11" x14ac:dyDescent="0.25">
      <c r="A96" s="131"/>
      <c r="B96" s="55"/>
      <c r="C96" s="153"/>
      <c r="D96" s="297"/>
      <c r="E96" s="298"/>
      <c r="F96" s="298"/>
      <c r="G96" s="298"/>
      <c r="H96" s="299"/>
      <c r="I96" s="208">
        <v>0</v>
      </c>
      <c r="J96" s="199"/>
      <c r="K96" s="17"/>
    </row>
    <row r="97" spans="1:11" ht="14.45" customHeight="1" x14ac:dyDescent="0.25">
      <c r="A97" s="131"/>
      <c r="B97" s="55"/>
      <c r="C97" s="153"/>
      <c r="D97" s="297"/>
      <c r="E97" s="298"/>
      <c r="F97" s="298"/>
      <c r="G97" s="298"/>
      <c r="H97" s="299"/>
      <c r="I97" s="208">
        <v>0</v>
      </c>
      <c r="J97" s="199"/>
    </row>
    <row r="98" spans="1:11" ht="14.45" customHeight="1" x14ac:dyDescent="0.25">
      <c r="A98" s="131"/>
      <c r="B98" s="55"/>
      <c r="C98" s="153"/>
      <c r="D98" s="297"/>
      <c r="E98" s="298"/>
      <c r="F98" s="298"/>
      <c r="G98" s="298"/>
      <c r="H98" s="299"/>
      <c r="I98" s="208">
        <v>0</v>
      </c>
      <c r="J98" s="199"/>
    </row>
    <row r="99" spans="1:11" s="19" customFormat="1" ht="15.75" x14ac:dyDescent="0.25">
      <c r="A99" s="142" t="s">
        <v>1</v>
      </c>
      <c r="B99" s="291"/>
      <c r="C99" s="292"/>
      <c r="D99" s="292"/>
      <c r="E99" s="292"/>
      <c r="F99" s="292"/>
      <c r="G99" s="292"/>
      <c r="H99" s="293"/>
      <c r="I99" s="113">
        <f>SUM(I92:I98)</f>
        <v>0</v>
      </c>
      <c r="J99" s="136"/>
      <c r="K99" s="18"/>
    </row>
    <row r="100" spans="1:11" ht="77.45" customHeight="1" x14ac:dyDescent="0.25">
      <c r="A100" s="140" t="s">
        <v>22</v>
      </c>
      <c r="B100" s="65" t="s">
        <v>46</v>
      </c>
      <c r="C100" s="65" t="s">
        <v>146</v>
      </c>
      <c r="D100" s="31" t="s">
        <v>7</v>
      </c>
      <c r="E100" s="32" t="s">
        <v>9</v>
      </c>
      <c r="F100" s="33" t="s">
        <v>65</v>
      </c>
      <c r="G100" s="294"/>
      <c r="H100" s="296"/>
      <c r="I100" s="34" t="s">
        <v>66</v>
      </c>
      <c r="J100" s="137" t="s">
        <v>36</v>
      </c>
    </row>
    <row r="101" spans="1:11" x14ac:dyDescent="0.25">
      <c r="A101" s="131"/>
      <c r="B101" s="55"/>
      <c r="C101" s="153"/>
      <c r="D101" s="58"/>
      <c r="E101" s="61"/>
      <c r="F101" s="62"/>
      <c r="G101" s="297"/>
      <c r="H101" s="299"/>
      <c r="I101" s="205">
        <f>E101*F101</f>
        <v>0</v>
      </c>
      <c r="J101" s="198"/>
    </row>
    <row r="102" spans="1:11" x14ac:dyDescent="0.25">
      <c r="A102" s="131"/>
      <c r="B102" s="55"/>
      <c r="C102" s="153"/>
      <c r="D102" s="58"/>
      <c r="E102" s="61"/>
      <c r="F102" s="62"/>
      <c r="G102" s="297"/>
      <c r="H102" s="299"/>
      <c r="I102" s="205">
        <f t="shared" ref="I102:I125" si="10">E102*F102</f>
        <v>0</v>
      </c>
      <c r="J102" s="198"/>
    </row>
    <row r="103" spans="1:11" x14ac:dyDescent="0.25">
      <c r="A103" s="131"/>
      <c r="B103" s="55"/>
      <c r="C103" s="153"/>
      <c r="D103" s="58"/>
      <c r="E103" s="61"/>
      <c r="F103" s="62"/>
      <c r="G103" s="297"/>
      <c r="H103" s="299"/>
      <c r="I103" s="205">
        <f t="shared" si="10"/>
        <v>0</v>
      </c>
      <c r="J103" s="198"/>
    </row>
    <row r="104" spans="1:11" x14ac:dyDescent="0.25">
      <c r="A104" s="131"/>
      <c r="B104" s="55"/>
      <c r="C104" s="153"/>
      <c r="D104" s="58"/>
      <c r="E104" s="61"/>
      <c r="F104" s="62"/>
      <c r="G104" s="297"/>
      <c r="H104" s="299"/>
      <c r="I104" s="205">
        <f t="shared" si="10"/>
        <v>0</v>
      </c>
      <c r="J104" s="198"/>
    </row>
    <row r="105" spans="1:11" x14ac:dyDescent="0.25">
      <c r="A105" s="131"/>
      <c r="B105" s="55"/>
      <c r="C105" s="153"/>
      <c r="D105" s="58"/>
      <c r="E105" s="59"/>
      <c r="F105" s="62"/>
      <c r="G105" s="297"/>
      <c r="H105" s="299"/>
      <c r="I105" s="205">
        <f t="shared" si="10"/>
        <v>0</v>
      </c>
      <c r="J105" s="198"/>
    </row>
    <row r="106" spans="1:11" x14ac:dyDescent="0.25">
      <c r="A106" s="131"/>
      <c r="B106" s="55"/>
      <c r="C106" s="153"/>
      <c r="D106" s="58"/>
      <c r="E106" s="59"/>
      <c r="F106" s="62"/>
      <c r="G106" s="297"/>
      <c r="H106" s="299"/>
      <c r="I106" s="205">
        <f t="shared" si="10"/>
        <v>0</v>
      </c>
      <c r="J106" s="198"/>
    </row>
    <row r="107" spans="1:11" x14ac:dyDescent="0.25">
      <c r="A107" s="131"/>
      <c r="B107" s="55"/>
      <c r="C107" s="153"/>
      <c r="D107" s="58"/>
      <c r="E107" s="59"/>
      <c r="F107" s="62"/>
      <c r="G107" s="297"/>
      <c r="H107" s="299"/>
      <c r="I107" s="205">
        <f t="shared" si="10"/>
        <v>0</v>
      </c>
      <c r="J107" s="198"/>
    </row>
    <row r="108" spans="1:11" x14ac:dyDescent="0.25">
      <c r="A108" s="131"/>
      <c r="B108" s="55"/>
      <c r="C108" s="153"/>
      <c r="D108" s="58"/>
      <c r="E108" s="59"/>
      <c r="F108" s="62"/>
      <c r="G108" s="297"/>
      <c r="H108" s="299"/>
      <c r="I108" s="205">
        <f t="shared" si="10"/>
        <v>0</v>
      </c>
      <c r="J108" s="198"/>
    </row>
    <row r="109" spans="1:11" x14ac:dyDescent="0.25">
      <c r="A109" s="131"/>
      <c r="B109" s="55"/>
      <c r="C109" s="153"/>
      <c r="D109" s="58"/>
      <c r="E109" s="59"/>
      <c r="F109" s="62"/>
      <c r="G109" s="297"/>
      <c r="H109" s="299"/>
      <c r="I109" s="205">
        <f t="shared" si="10"/>
        <v>0</v>
      </c>
      <c r="J109" s="198"/>
    </row>
    <row r="110" spans="1:11" x14ac:dyDescent="0.25">
      <c r="A110" s="131"/>
      <c r="B110" s="55"/>
      <c r="C110" s="153"/>
      <c r="D110" s="58"/>
      <c r="E110" s="59"/>
      <c r="F110" s="62"/>
      <c r="G110" s="297"/>
      <c r="H110" s="299"/>
      <c r="I110" s="205">
        <f t="shared" si="10"/>
        <v>0</v>
      </c>
      <c r="J110" s="198"/>
    </row>
    <row r="111" spans="1:11" x14ac:dyDescent="0.25">
      <c r="A111" s="131"/>
      <c r="B111" s="55"/>
      <c r="C111" s="153"/>
      <c r="D111" s="58"/>
      <c r="E111" s="59"/>
      <c r="F111" s="62"/>
      <c r="G111" s="297"/>
      <c r="H111" s="299"/>
      <c r="I111" s="205">
        <f t="shared" si="10"/>
        <v>0</v>
      </c>
      <c r="J111" s="198"/>
    </row>
    <row r="112" spans="1:11" x14ac:dyDescent="0.25">
      <c r="A112" s="131"/>
      <c r="B112" s="55"/>
      <c r="C112" s="153"/>
      <c r="D112" s="58"/>
      <c r="E112" s="59"/>
      <c r="F112" s="62"/>
      <c r="G112" s="297"/>
      <c r="H112" s="299"/>
      <c r="I112" s="205">
        <f t="shared" si="10"/>
        <v>0</v>
      </c>
      <c r="J112" s="198"/>
    </row>
    <row r="113" spans="1:11" x14ac:dyDescent="0.25">
      <c r="A113" s="131"/>
      <c r="B113" s="55"/>
      <c r="C113" s="153"/>
      <c r="D113" s="58"/>
      <c r="E113" s="61"/>
      <c r="F113" s="62"/>
      <c r="G113" s="297"/>
      <c r="H113" s="299"/>
      <c r="I113" s="205">
        <f t="shared" ref="I113:I124" si="11">E113*F113</f>
        <v>0</v>
      </c>
      <c r="J113" s="198"/>
    </row>
    <row r="114" spans="1:11" x14ac:dyDescent="0.25">
      <c r="A114" s="131"/>
      <c r="B114" s="55"/>
      <c r="C114" s="153"/>
      <c r="D114" s="58"/>
      <c r="E114" s="61"/>
      <c r="F114" s="62"/>
      <c r="G114" s="297"/>
      <c r="H114" s="299"/>
      <c r="I114" s="205">
        <f t="shared" si="11"/>
        <v>0</v>
      </c>
      <c r="J114" s="198"/>
    </row>
    <row r="115" spans="1:11" x14ac:dyDescent="0.25">
      <c r="A115" s="131"/>
      <c r="B115" s="55"/>
      <c r="C115" s="153"/>
      <c r="D115" s="58"/>
      <c r="E115" s="61"/>
      <c r="F115" s="62"/>
      <c r="G115" s="297"/>
      <c r="H115" s="299"/>
      <c r="I115" s="205">
        <f t="shared" si="11"/>
        <v>0</v>
      </c>
      <c r="J115" s="198"/>
    </row>
    <row r="116" spans="1:11" x14ac:dyDescent="0.25">
      <c r="A116" s="131"/>
      <c r="B116" s="55"/>
      <c r="C116" s="153"/>
      <c r="D116" s="58"/>
      <c r="E116" s="59"/>
      <c r="F116" s="62"/>
      <c r="G116" s="297"/>
      <c r="H116" s="299"/>
      <c r="I116" s="205">
        <f t="shared" si="11"/>
        <v>0</v>
      </c>
      <c r="J116" s="198"/>
    </row>
    <row r="117" spans="1:11" x14ac:dyDescent="0.25">
      <c r="A117" s="131"/>
      <c r="B117" s="55"/>
      <c r="C117" s="153"/>
      <c r="D117" s="58"/>
      <c r="E117" s="59"/>
      <c r="F117" s="62"/>
      <c r="G117" s="297"/>
      <c r="H117" s="299"/>
      <c r="I117" s="205">
        <f t="shared" si="11"/>
        <v>0</v>
      </c>
      <c r="J117" s="198"/>
    </row>
    <row r="118" spans="1:11" x14ac:dyDescent="0.25">
      <c r="A118" s="131"/>
      <c r="B118" s="55"/>
      <c r="C118" s="153"/>
      <c r="D118" s="58"/>
      <c r="E118" s="59"/>
      <c r="F118" s="62"/>
      <c r="G118" s="297"/>
      <c r="H118" s="299"/>
      <c r="I118" s="205">
        <f t="shared" si="11"/>
        <v>0</v>
      </c>
      <c r="J118" s="198"/>
    </row>
    <row r="119" spans="1:11" x14ac:dyDescent="0.25">
      <c r="A119" s="131"/>
      <c r="B119" s="55"/>
      <c r="C119" s="153"/>
      <c r="D119" s="58"/>
      <c r="E119" s="59"/>
      <c r="F119" s="62"/>
      <c r="G119" s="297"/>
      <c r="H119" s="299"/>
      <c r="I119" s="205">
        <f t="shared" si="11"/>
        <v>0</v>
      </c>
      <c r="J119" s="198"/>
    </row>
    <row r="120" spans="1:11" x14ac:dyDescent="0.25">
      <c r="A120" s="131"/>
      <c r="B120" s="55"/>
      <c r="C120" s="153"/>
      <c r="D120" s="58"/>
      <c r="E120" s="59"/>
      <c r="F120" s="62"/>
      <c r="G120" s="297"/>
      <c r="H120" s="299"/>
      <c r="I120" s="205">
        <f t="shared" si="11"/>
        <v>0</v>
      </c>
      <c r="J120" s="198"/>
    </row>
    <row r="121" spans="1:11" x14ac:dyDescent="0.25">
      <c r="A121" s="131"/>
      <c r="B121" s="55"/>
      <c r="C121" s="153"/>
      <c r="D121" s="58"/>
      <c r="E121" s="59"/>
      <c r="F121" s="62"/>
      <c r="G121" s="297"/>
      <c r="H121" s="299"/>
      <c r="I121" s="205">
        <f t="shared" si="11"/>
        <v>0</v>
      </c>
      <c r="J121" s="198"/>
    </row>
    <row r="122" spans="1:11" x14ac:dyDescent="0.25">
      <c r="A122" s="131"/>
      <c r="B122" s="55"/>
      <c r="C122" s="153"/>
      <c r="D122" s="58"/>
      <c r="E122" s="59"/>
      <c r="F122" s="62"/>
      <c r="G122" s="297"/>
      <c r="H122" s="299"/>
      <c r="I122" s="205">
        <f t="shared" si="11"/>
        <v>0</v>
      </c>
      <c r="J122" s="198"/>
    </row>
    <row r="123" spans="1:11" x14ac:dyDescent="0.25">
      <c r="A123" s="131"/>
      <c r="B123" s="55"/>
      <c r="C123" s="153"/>
      <c r="D123" s="58"/>
      <c r="E123" s="59"/>
      <c r="F123" s="62"/>
      <c r="G123" s="297"/>
      <c r="H123" s="299"/>
      <c r="I123" s="205">
        <f t="shared" ref="I123" si="12">E123*F123</f>
        <v>0</v>
      </c>
      <c r="J123" s="198"/>
    </row>
    <row r="124" spans="1:11" x14ac:dyDescent="0.25">
      <c r="A124" s="131"/>
      <c r="B124" s="55"/>
      <c r="C124" s="153"/>
      <c r="D124" s="58"/>
      <c r="E124" s="59"/>
      <c r="F124" s="62"/>
      <c r="G124" s="297"/>
      <c r="H124" s="299"/>
      <c r="I124" s="205">
        <f t="shared" si="11"/>
        <v>0</v>
      </c>
      <c r="J124" s="198"/>
    </row>
    <row r="125" spans="1:11" x14ac:dyDescent="0.25">
      <c r="A125" s="131"/>
      <c r="B125" s="55"/>
      <c r="C125" s="153"/>
      <c r="D125" s="58"/>
      <c r="E125" s="59"/>
      <c r="F125" s="62"/>
      <c r="G125" s="303"/>
      <c r="H125" s="304"/>
      <c r="I125" s="205">
        <f t="shared" si="10"/>
        <v>0</v>
      </c>
      <c r="J125" s="198"/>
    </row>
    <row r="126" spans="1:11" s="19" customFormat="1" ht="15.75" x14ac:dyDescent="0.25">
      <c r="A126" s="142" t="s">
        <v>1</v>
      </c>
      <c r="B126" s="291"/>
      <c r="C126" s="292"/>
      <c r="D126" s="292"/>
      <c r="E126" s="292"/>
      <c r="F126" s="292"/>
      <c r="G126" s="292"/>
      <c r="H126" s="293"/>
      <c r="I126" s="113">
        <f>SUM(I101:I125)</f>
        <v>0</v>
      </c>
      <c r="J126" s="136"/>
      <c r="K126" s="18"/>
    </row>
    <row r="127" spans="1:11" ht="77.45" customHeight="1" x14ac:dyDescent="0.25">
      <c r="A127" s="140" t="s">
        <v>4</v>
      </c>
      <c r="B127" s="65" t="s">
        <v>46</v>
      </c>
      <c r="C127" s="65" t="s">
        <v>146</v>
      </c>
      <c r="D127" s="294"/>
      <c r="E127" s="296"/>
      <c r="F127" s="294"/>
      <c r="G127" s="296"/>
      <c r="H127" s="294"/>
      <c r="I127" s="34" t="s">
        <v>113</v>
      </c>
      <c r="J127" s="137" t="s">
        <v>36</v>
      </c>
    </row>
    <row r="128" spans="1:11" x14ac:dyDescent="0.25">
      <c r="A128" s="131"/>
      <c r="B128" s="55"/>
      <c r="C128" s="153"/>
      <c r="D128" s="297"/>
      <c r="E128" s="299"/>
      <c r="F128" s="297"/>
      <c r="G128" s="299"/>
      <c r="H128" s="297"/>
      <c r="I128" s="209"/>
      <c r="J128" s="198"/>
    </row>
    <row r="129" spans="1:10" x14ac:dyDescent="0.25">
      <c r="A129" s="131"/>
      <c r="B129" s="55"/>
      <c r="C129" s="153"/>
      <c r="D129" s="297"/>
      <c r="E129" s="299"/>
      <c r="F129" s="297"/>
      <c r="G129" s="299"/>
      <c r="H129" s="297"/>
      <c r="I129" s="209"/>
      <c r="J129" s="198"/>
    </row>
    <row r="130" spans="1:10" x14ac:dyDescent="0.25">
      <c r="A130" s="131"/>
      <c r="B130" s="55"/>
      <c r="C130" s="153"/>
      <c r="D130" s="297"/>
      <c r="E130" s="299"/>
      <c r="F130" s="297"/>
      <c r="G130" s="299"/>
      <c r="H130" s="297"/>
      <c r="I130" s="209"/>
      <c r="J130" s="198"/>
    </row>
    <row r="131" spans="1:10" x14ac:dyDescent="0.25">
      <c r="A131" s="131"/>
      <c r="B131" s="55"/>
      <c r="C131" s="153"/>
      <c r="D131" s="297"/>
      <c r="E131" s="299"/>
      <c r="F131" s="297"/>
      <c r="G131" s="299"/>
      <c r="H131" s="297"/>
      <c r="I131" s="209"/>
      <c r="J131" s="198"/>
    </row>
    <row r="132" spans="1:10" x14ac:dyDescent="0.25">
      <c r="A132" s="131"/>
      <c r="B132" s="55"/>
      <c r="C132" s="153"/>
      <c r="D132" s="297"/>
      <c r="E132" s="299"/>
      <c r="F132" s="297"/>
      <c r="G132" s="299"/>
      <c r="H132" s="297"/>
      <c r="I132" s="209"/>
      <c r="J132" s="198"/>
    </row>
    <row r="133" spans="1:10" x14ac:dyDescent="0.25">
      <c r="A133" s="131"/>
      <c r="B133" s="55"/>
      <c r="C133" s="153"/>
      <c r="D133" s="297"/>
      <c r="E133" s="299"/>
      <c r="F133" s="297"/>
      <c r="G133" s="299"/>
      <c r="H133" s="297"/>
      <c r="I133" s="209"/>
      <c r="J133" s="198"/>
    </row>
    <row r="134" spans="1:10" x14ac:dyDescent="0.25">
      <c r="A134" s="131"/>
      <c r="B134" s="55"/>
      <c r="C134" s="153"/>
      <c r="D134" s="297"/>
      <c r="E134" s="299"/>
      <c r="F134" s="297"/>
      <c r="G134" s="299"/>
      <c r="H134" s="297"/>
      <c r="I134" s="209"/>
      <c r="J134" s="198"/>
    </row>
    <row r="135" spans="1:10" x14ac:dyDescent="0.25">
      <c r="A135" s="131"/>
      <c r="B135" s="55"/>
      <c r="C135" s="153"/>
      <c r="D135" s="297"/>
      <c r="E135" s="299"/>
      <c r="F135" s="297"/>
      <c r="G135" s="299"/>
      <c r="H135" s="297"/>
      <c r="I135" s="209"/>
      <c r="J135" s="198"/>
    </row>
    <row r="136" spans="1:10" x14ac:dyDescent="0.25">
      <c r="A136" s="131"/>
      <c r="B136" s="55"/>
      <c r="C136" s="153"/>
      <c r="D136" s="297"/>
      <c r="E136" s="299"/>
      <c r="F136" s="297"/>
      <c r="G136" s="299"/>
      <c r="H136" s="297"/>
      <c r="I136" s="209"/>
      <c r="J136" s="198"/>
    </row>
    <row r="137" spans="1:10" x14ac:dyDescent="0.25">
      <c r="A137" s="131"/>
      <c r="B137" s="55"/>
      <c r="C137" s="153"/>
      <c r="D137" s="297"/>
      <c r="E137" s="299"/>
      <c r="F137" s="297"/>
      <c r="G137" s="299"/>
      <c r="H137" s="297"/>
      <c r="I137" s="209"/>
      <c r="J137" s="198"/>
    </row>
    <row r="138" spans="1:10" x14ac:dyDescent="0.25">
      <c r="A138" s="131"/>
      <c r="B138" s="55"/>
      <c r="C138" s="153"/>
      <c r="D138" s="297"/>
      <c r="E138" s="299"/>
      <c r="F138" s="297"/>
      <c r="G138" s="299"/>
      <c r="H138" s="297"/>
      <c r="I138" s="209"/>
      <c r="J138" s="198"/>
    </row>
    <row r="139" spans="1:10" x14ac:dyDescent="0.25">
      <c r="A139" s="131"/>
      <c r="B139" s="55"/>
      <c r="C139" s="153"/>
      <c r="D139" s="297"/>
      <c r="E139" s="299"/>
      <c r="F139" s="297"/>
      <c r="G139" s="299"/>
      <c r="H139" s="297"/>
      <c r="I139" s="209"/>
      <c r="J139" s="198"/>
    </row>
    <row r="140" spans="1:10" x14ac:dyDescent="0.25">
      <c r="A140" s="131"/>
      <c r="B140" s="55"/>
      <c r="C140" s="153"/>
      <c r="D140" s="297"/>
      <c r="E140" s="299"/>
      <c r="F140" s="297"/>
      <c r="G140" s="299"/>
      <c r="H140" s="297"/>
      <c r="I140" s="209"/>
      <c r="J140" s="198"/>
    </row>
    <row r="141" spans="1:10" x14ac:dyDescent="0.25">
      <c r="A141" s="131"/>
      <c r="B141" s="55"/>
      <c r="C141" s="153"/>
      <c r="D141" s="297"/>
      <c r="E141" s="299"/>
      <c r="F141" s="297"/>
      <c r="G141" s="299"/>
      <c r="H141" s="297"/>
      <c r="I141" s="209"/>
      <c r="J141" s="198"/>
    </row>
    <row r="142" spans="1:10" x14ac:dyDescent="0.25">
      <c r="A142" s="131"/>
      <c r="B142" s="55"/>
      <c r="C142" s="153"/>
      <c r="D142" s="297"/>
      <c r="E142" s="299"/>
      <c r="F142" s="297"/>
      <c r="G142" s="299"/>
      <c r="H142" s="297"/>
      <c r="I142" s="209"/>
      <c r="J142" s="198"/>
    </row>
    <row r="143" spans="1:10" x14ac:dyDescent="0.25">
      <c r="A143" s="131"/>
      <c r="B143" s="55"/>
      <c r="C143" s="153"/>
      <c r="D143" s="297"/>
      <c r="E143" s="299"/>
      <c r="F143" s="297"/>
      <c r="G143" s="299"/>
      <c r="H143" s="297"/>
      <c r="I143" s="209"/>
      <c r="J143" s="198"/>
    </row>
    <row r="144" spans="1:10" x14ac:dyDescent="0.25">
      <c r="A144" s="131"/>
      <c r="B144" s="55"/>
      <c r="C144" s="153"/>
      <c r="D144" s="297"/>
      <c r="E144" s="299"/>
      <c r="F144" s="297"/>
      <c r="G144" s="299"/>
      <c r="H144" s="297"/>
      <c r="I144" s="209"/>
      <c r="J144" s="198"/>
    </row>
    <row r="145" spans="1:11" x14ac:dyDescent="0.25">
      <c r="A145" s="131"/>
      <c r="B145" s="55"/>
      <c r="C145" s="153"/>
      <c r="D145" s="297"/>
      <c r="E145" s="299"/>
      <c r="F145" s="297"/>
      <c r="G145" s="299"/>
      <c r="H145" s="297"/>
      <c r="I145" s="209"/>
      <c r="J145" s="198"/>
    </row>
    <row r="146" spans="1:11" x14ac:dyDescent="0.25">
      <c r="A146" s="131"/>
      <c r="B146" s="55"/>
      <c r="C146" s="153"/>
      <c r="D146" s="297"/>
      <c r="E146" s="299"/>
      <c r="F146" s="297"/>
      <c r="G146" s="299"/>
      <c r="H146" s="297"/>
      <c r="I146" s="209"/>
      <c r="J146" s="198"/>
    </row>
    <row r="147" spans="1:11" x14ac:dyDescent="0.25">
      <c r="A147" s="131"/>
      <c r="B147" s="55"/>
      <c r="C147" s="153"/>
      <c r="D147" s="297"/>
      <c r="E147" s="299"/>
      <c r="F147" s="297"/>
      <c r="G147" s="299"/>
      <c r="H147" s="297"/>
      <c r="I147" s="209"/>
      <c r="J147" s="198"/>
    </row>
    <row r="148" spans="1:11" x14ac:dyDescent="0.25">
      <c r="A148" s="131"/>
      <c r="B148" s="55"/>
      <c r="C148" s="153"/>
      <c r="D148" s="297"/>
      <c r="E148" s="299"/>
      <c r="F148" s="297"/>
      <c r="G148" s="299"/>
      <c r="H148" s="297"/>
      <c r="I148" s="209"/>
      <c r="J148" s="198"/>
    </row>
    <row r="149" spans="1:11" x14ac:dyDescent="0.25">
      <c r="A149" s="131"/>
      <c r="B149" s="55"/>
      <c r="C149" s="153"/>
      <c r="D149" s="297"/>
      <c r="E149" s="299"/>
      <c r="F149" s="297"/>
      <c r="G149" s="299"/>
      <c r="H149" s="297"/>
      <c r="I149" s="209"/>
      <c r="J149" s="198"/>
    </row>
    <row r="150" spans="1:11" x14ac:dyDescent="0.25">
      <c r="A150" s="131"/>
      <c r="B150" s="55"/>
      <c r="C150" s="153"/>
      <c r="D150" s="297"/>
      <c r="E150" s="299"/>
      <c r="F150" s="297"/>
      <c r="G150" s="299"/>
      <c r="H150" s="297"/>
      <c r="I150" s="209"/>
      <c r="J150" s="198"/>
    </row>
    <row r="151" spans="1:11" x14ac:dyDescent="0.25">
      <c r="A151" s="131"/>
      <c r="B151" s="55"/>
      <c r="C151" s="153"/>
      <c r="D151" s="297"/>
      <c r="E151" s="299"/>
      <c r="F151" s="297"/>
      <c r="G151" s="299"/>
      <c r="H151" s="297"/>
      <c r="I151" s="209"/>
      <c r="J151" s="198"/>
    </row>
    <row r="152" spans="1:11" x14ac:dyDescent="0.25">
      <c r="A152" s="131"/>
      <c r="B152" s="55"/>
      <c r="C152" s="153"/>
      <c r="D152" s="303"/>
      <c r="E152" s="304"/>
      <c r="F152" s="303"/>
      <c r="G152" s="304"/>
      <c r="H152" s="303"/>
      <c r="I152" s="209"/>
      <c r="J152" s="198"/>
    </row>
    <row r="153" spans="1:11" x14ac:dyDescent="0.25">
      <c r="A153" s="145" t="s">
        <v>1</v>
      </c>
      <c r="B153" s="32"/>
      <c r="C153" s="32"/>
      <c r="D153" s="35"/>
      <c r="E153" s="7"/>
      <c r="F153" s="6"/>
      <c r="G153" s="6"/>
      <c r="H153" s="6"/>
      <c r="I153" s="119">
        <f>SUM(I128:I152)</f>
        <v>0</v>
      </c>
      <c r="K153" s="17"/>
    </row>
    <row r="154" spans="1:11" ht="32.450000000000003" customHeight="1" x14ac:dyDescent="0.25">
      <c r="A154" s="300" t="s">
        <v>348</v>
      </c>
      <c r="B154" s="301"/>
      <c r="C154" s="301"/>
      <c r="D154" s="301"/>
      <c r="E154" s="301"/>
      <c r="F154" s="301"/>
      <c r="G154" s="301"/>
      <c r="H154" s="302"/>
      <c r="I154" s="36" t="s">
        <v>1</v>
      </c>
    </row>
    <row r="155" spans="1:11" ht="45.6" customHeight="1" x14ac:dyDescent="0.25">
      <c r="A155" s="289"/>
      <c r="B155" s="290"/>
      <c r="C155" s="146"/>
      <c r="D155" s="67" t="s">
        <v>27</v>
      </c>
      <c r="E155" s="32" t="s">
        <v>445</v>
      </c>
      <c r="F155" s="288"/>
      <c r="G155" s="288"/>
      <c r="H155" s="288"/>
      <c r="I155" s="68"/>
    </row>
    <row r="156" spans="1:11" ht="18.75" customHeight="1" x14ac:dyDescent="0.25">
      <c r="A156" s="235" t="s">
        <v>26</v>
      </c>
      <c r="B156" s="287"/>
      <c r="C156" s="286"/>
      <c r="D156" s="63">
        <v>0</v>
      </c>
      <c r="E156" s="285">
        <f>I157</f>
        <v>0</v>
      </c>
      <c r="F156" s="288"/>
      <c r="G156" s="288"/>
      <c r="H156" s="288"/>
      <c r="I156" s="114">
        <f>E156*D156</f>
        <v>0</v>
      </c>
      <c r="J156" s="138" t="s">
        <v>37</v>
      </c>
    </row>
    <row r="157" spans="1:11" ht="18.75" customHeight="1" x14ac:dyDescent="0.25">
      <c r="A157" s="145" t="s">
        <v>444</v>
      </c>
      <c r="B157" s="152"/>
      <c r="C157" s="262"/>
      <c r="D157" s="264"/>
      <c r="E157" s="265"/>
      <c r="F157" s="263"/>
      <c r="G157" s="263"/>
      <c r="H157" s="267"/>
      <c r="I157" s="269">
        <f>I153+I126+I99+I90+I81+I66</f>
        <v>0</v>
      </c>
      <c r="J157" s="266"/>
    </row>
    <row r="158" spans="1:11" x14ac:dyDescent="0.25">
      <c r="A158" s="145" t="s">
        <v>23</v>
      </c>
      <c r="B158" s="69"/>
      <c r="C158" s="69"/>
      <c r="D158" s="70" t="s">
        <v>37</v>
      </c>
      <c r="E158" s="71"/>
      <c r="F158" s="71"/>
      <c r="G158" s="71"/>
      <c r="H158" s="71"/>
      <c r="I158" s="269">
        <f>I156+I153+I126+I99+I90+I81+I66</f>
        <v>0</v>
      </c>
      <c r="J158" s="266"/>
    </row>
    <row r="159" spans="1:11" x14ac:dyDescent="0.25">
      <c r="B159" s="3"/>
      <c r="C159" s="3"/>
      <c r="D159"/>
      <c r="E159"/>
      <c r="F159"/>
      <c r="G159"/>
    </row>
    <row r="160" spans="1:11" ht="28.9" customHeight="1" x14ac:dyDescent="0.25">
      <c r="A160" s="145" t="s">
        <v>111</v>
      </c>
      <c r="B160" s="8" t="s">
        <v>112</v>
      </c>
      <c r="C160" s="152"/>
      <c r="D160" s="11" t="s">
        <v>114</v>
      </c>
      <c r="E160" s="10"/>
      <c r="F160" s="10"/>
      <c r="G160" s="10"/>
      <c r="H160" s="10"/>
    </row>
    <row r="161" spans="1:10" x14ac:dyDescent="0.25">
      <c r="A161" s="131" t="s">
        <v>37</v>
      </c>
      <c r="B161" s="210">
        <v>0</v>
      </c>
      <c r="C161" s="159"/>
      <c r="D161" t="s">
        <v>336</v>
      </c>
      <c r="E161"/>
      <c r="F161"/>
      <c r="G161"/>
      <c r="I161" s="268"/>
    </row>
    <row r="162" spans="1:10" x14ac:dyDescent="0.25">
      <c r="A162" s="131"/>
      <c r="B162" s="210">
        <v>0</v>
      </c>
      <c r="C162" s="159"/>
      <c r="D162"/>
      <c r="E162"/>
      <c r="F162"/>
      <c r="G162"/>
    </row>
    <row r="163" spans="1:10" x14ac:dyDescent="0.25">
      <c r="A163" s="131"/>
      <c r="B163" s="210">
        <v>0</v>
      </c>
      <c r="C163" s="159"/>
      <c r="D163"/>
      <c r="E163"/>
      <c r="F163"/>
      <c r="G163"/>
    </row>
    <row r="164" spans="1:10" x14ac:dyDescent="0.25">
      <c r="B164" s="3"/>
      <c r="C164" s="3"/>
      <c r="D164"/>
      <c r="E164"/>
      <c r="F164"/>
      <c r="G164"/>
    </row>
    <row r="165" spans="1:10" s="3" customFormat="1" x14ac:dyDescent="0.25">
      <c r="A165" s="144" t="s">
        <v>44</v>
      </c>
      <c r="B165" s="120"/>
      <c r="C165" s="159"/>
      <c r="D165"/>
      <c r="E165"/>
      <c r="F165"/>
      <c r="G165"/>
      <c r="I165" s="15"/>
      <c r="J165" s="139"/>
    </row>
    <row r="166" spans="1:10" x14ac:dyDescent="0.25">
      <c r="B166" s="3"/>
      <c r="C166" s="3"/>
      <c r="D166"/>
      <c r="E166"/>
      <c r="F166"/>
      <c r="G166"/>
      <c r="I166"/>
      <c r="J166"/>
    </row>
    <row r="167" spans="1:10" hidden="1" x14ac:dyDescent="0.25">
      <c r="F167"/>
      <c r="G167"/>
      <c r="H167" s="1"/>
      <c r="I167"/>
      <c r="J167"/>
    </row>
    <row r="168" spans="1:10" hidden="1" x14ac:dyDescent="0.25">
      <c r="F168"/>
      <c r="G168"/>
      <c r="I168"/>
      <c r="J168"/>
    </row>
    <row r="169" spans="1:10" hidden="1" x14ac:dyDescent="0.25">
      <c r="F169"/>
      <c r="G169"/>
      <c r="I169"/>
      <c r="J169"/>
    </row>
    <row r="170" spans="1:10" hidden="1" x14ac:dyDescent="0.25">
      <c r="F170"/>
      <c r="G170"/>
      <c r="I170"/>
      <c r="J170"/>
    </row>
    <row r="171" spans="1:10" hidden="1" x14ac:dyDescent="0.25">
      <c r="G171"/>
      <c r="I171"/>
      <c r="J171"/>
    </row>
    <row r="172" spans="1:10" hidden="1" x14ac:dyDescent="0.25">
      <c r="A172" s="139" t="s">
        <v>0</v>
      </c>
      <c r="G172"/>
      <c r="I172"/>
      <c r="J172"/>
    </row>
    <row r="173" spans="1:10" hidden="1" x14ac:dyDescent="0.25">
      <c r="A173" s="139" t="s">
        <v>5</v>
      </c>
      <c r="G173"/>
      <c r="I173"/>
      <c r="J173"/>
    </row>
    <row r="174" spans="1:10" hidden="1" x14ac:dyDescent="0.25">
      <c r="A174" s="139" t="s">
        <v>2</v>
      </c>
      <c r="I174"/>
      <c r="J174"/>
    </row>
    <row r="175" spans="1:10" hidden="1" x14ac:dyDescent="0.25">
      <c r="I175"/>
      <c r="J175"/>
    </row>
    <row r="176" spans="1:10" hidden="1" x14ac:dyDescent="0.25">
      <c r="I176"/>
      <c r="J176"/>
    </row>
    <row r="177" spans="1:10" hidden="1" x14ac:dyDescent="0.25">
      <c r="A177" s="139" t="s">
        <v>353</v>
      </c>
      <c r="I177"/>
      <c r="J177"/>
    </row>
    <row r="178" spans="1:10" hidden="1" x14ac:dyDescent="0.25">
      <c r="A178" s="139" t="s">
        <v>100</v>
      </c>
      <c r="I178"/>
      <c r="J178"/>
    </row>
    <row r="179" spans="1:10" hidden="1" x14ac:dyDescent="0.25">
      <c r="A179" s="139" t="s">
        <v>101</v>
      </c>
      <c r="I179"/>
      <c r="J179"/>
    </row>
    <row r="180" spans="1:10" hidden="1" x14ac:dyDescent="0.25">
      <c r="I180"/>
      <c r="J180"/>
    </row>
    <row r="181" spans="1:10" hidden="1" x14ac:dyDescent="0.25">
      <c r="I181"/>
      <c r="J181"/>
    </row>
    <row r="182" spans="1:10" hidden="1" x14ac:dyDescent="0.25">
      <c r="I182"/>
      <c r="J182"/>
    </row>
    <row r="183" spans="1:10" hidden="1" x14ac:dyDescent="0.25">
      <c r="A183" s="94" t="s">
        <v>10</v>
      </c>
      <c r="B183" s="158"/>
      <c r="I183"/>
      <c r="J183"/>
    </row>
    <row r="184" spans="1:10" hidden="1" x14ac:dyDescent="0.25">
      <c r="A184" s="94" t="s">
        <v>156</v>
      </c>
      <c r="B184" s="158"/>
      <c r="I184"/>
      <c r="J184"/>
    </row>
    <row r="185" spans="1:10" hidden="1" x14ac:dyDescent="0.25">
      <c r="A185" s="94" t="s">
        <v>452</v>
      </c>
      <c r="B185" s="158"/>
      <c r="I185"/>
      <c r="J185"/>
    </row>
    <row r="186" spans="1:10" hidden="1" x14ac:dyDescent="0.25">
      <c r="A186" s="94" t="s">
        <v>454</v>
      </c>
      <c r="B186" s="158"/>
      <c r="I186"/>
      <c r="J186"/>
    </row>
    <row r="187" spans="1:10" ht="36.75" hidden="1" x14ac:dyDescent="0.25">
      <c r="A187" s="97" t="s">
        <v>499</v>
      </c>
      <c r="B187" s="158"/>
      <c r="I187"/>
      <c r="J187"/>
    </row>
    <row r="188" spans="1:10" hidden="1" x14ac:dyDescent="0.25">
      <c r="A188" s="94" t="s">
        <v>500</v>
      </c>
      <c r="B188" s="158"/>
      <c r="I188"/>
      <c r="J188"/>
    </row>
    <row r="189" spans="1:10" hidden="1" x14ac:dyDescent="0.25">
      <c r="A189" s="94" t="s">
        <v>501</v>
      </c>
      <c r="B189" s="158"/>
      <c r="I189"/>
      <c r="J189"/>
    </row>
    <row r="190" spans="1:10" ht="24.75" hidden="1" x14ac:dyDescent="0.25">
      <c r="A190" s="97" t="s">
        <v>502</v>
      </c>
      <c r="B190" s="158"/>
      <c r="I190"/>
      <c r="J190"/>
    </row>
    <row r="191" spans="1:10" hidden="1" x14ac:dyDescent="0.25">
      <c r="A191" s="97" t="s">
        <v>503</v>
      </c>
      <c r="B191" s="158"/>
      <c r="I191"/>
      <c r="J191"/>
    </row>
    <row r="192" spans="1:10" hidden="1" x14ac:dyDescent="0.25">
      <c r="A192" s="77" t="s">
        <v>504</v>
      </c>
      <c r="I192"/>
      <c r="J192"/>
    </row>
    <row r="193" spans="1:10" hidden="1" x14ac:dyDescent="0.25">
      <c r="A193" s="77" t="s">
        <v>505</v>
      </c>
      <c r="I193"/>
      <c r="J193"/>
    </row>
    <row r="194" spans="1:10" hidden="1" x14ac:dyDescent="0.25">
      <c r="A194" s="77" t="s">
        <v>506</v>
      </c>
      <c r="I194"/>
      <c r="J194"/>
    </row>
    <row r="195" spans="1:10" hidden="1" x14ac:dyDescent="0.25">
      <c r="A195" s="77" t="s">
        <v>471</v>
      </c>
      <c r="I195"/>
      <c r="J195"/>
    </row>
    <row r="196" spans="1:10" hidden="1" x14ac:dyDescent="0.25">
      <c r="A196" s="77" t="s">
        <v>507</v>
      </c>
      <c r="I196"/>
      <c r="J196"/>
    </row>
    <row r="197" spans="1:10" hidden="1" x14ac:dyDescent="0.25">
      <c r="A197" s="77" t="s">
        <v>475</v>
      </c>
      <c r="I197"/>
      <c r="J197"/>
    </row>
    <row r="198" spans="1:10" hidden="1" x14ac:dyDescent="0.25">
      <c r="A198" s="77" t="s">
        <v>513</v>
      </c>
    </row>
    <row r="199" spans="1:10" hidden="1" x14ac:dyDescent="0.25">
      <c r="A199" s="77" t="s">
        <v>479</v>
      </c>
    </row>
    <row r="200" spans="1:10" hidden="1" x14ac:dyDescent="0.25">
      <c r="A200" s="77" t="s">
        <v>508</v>
      </c>
    </row>
    <row r="201" spans="1:10" hidden="1" x14ac:dyDescent="0.25">
      <c r="A201" s="77" t="s">
        <v>483</v>
      </c>
    </row>
    <row r="202" spans="1:10" hidden="1" x14ac:dyDescent="0.25">
      <c r="A202" s="77" t="s">
        <v>509</v>
      </c>
    </row>
    <row r="203" spans="1:10" hidden="1" x14ac:dyDescent="0.25">
      <c r="A203" s="77" t="s">
        <v>512</v>
      </c>
    </row>
    <row r="204" spans="1:10" hidden="1" x14ac:dyDescent="0.25">
      <c r="A204" s="79" t="s">
        <v>510</v>
      </c>
    </row>
    <row r="205" spans="1:10" hidden="1" x14ac:dyDescent="0.25">
      <c r="A205" s="79" t="s">
        <v>511</v>
      </c>
    </row>
    <row r="206" spans="1:10" hidden="1" x14ac:dyDescent="0.25">
      <c r="A206" s="79" t="s">
        <v>477</v>
      </c>
    </row>
    <row r="207" spans="1:10" hidden="1" x14ac:dyDescent="0.25">
      <c r="A207" s="256"/>
    </row>
    <row r="208" spans="1:10" hidden="1" x14ac:dyDescent="0.25">
      <c r="A208" s="139" t="s">
        <v>102</v>
      </c>
    </row>
    <row r="209" spans="1:2" hidden="1" x14ac:dyDescent="0.25">
      <c r="A209" s="139" t="s">
        <v>101</v>
      </c>
    </row>
    <row r="210" spans="1:2" hidden="1" x14ac:dyDescent="0.25">
      <c r="A210" s="139" t="s">
        <v>514</v>
      </c>
    </row>
    <row r="211" spans="1:2" hidden="1" x14ac:dyDescent="0.25">
      <c r="A211" s="139" t="s">
        <v>354</v>
      </c>
    </row>
    <row r="212" spans="1:2" hidden="1" x14ac:dyDescent="0.25"/>
    <row r="213" spans="1:2" hidden="1" x14ac:dyDescent="0.25">
      <c r="A213" s="139" t="s">
        <v>355</v>
      </c>
      <c r="B213" s="1">
        <v>228000</v>
      </c>
    </row>
  </sheetData>
  <sheetProtection algorithmName="SHA-512" hashValue="bsys7faZY1G5WuazqRDA6pKrdm9XA3XMh+JCR2TAK7G05i4lHkLC3kvLk5+Shi5QI4kJkTDTIevzyl64VgVWoQ==" saltValue="+bBI+1rTFNjHIBehr4nhJw==" spinCount="100000" sheet="1" selectLockedCells="1"/>
  <mergeCells count="24">
    <mergeCell ref="J1:J2"/>
    <mergeCell ref="G1:G2"/>
    <mergeCell ref="G67:G75"/>
    <mergeCell ref="H67:H75"/>
    <mergeCell ref="D82:H89"/>
    <mergeCell ref="A1:B1"/>
    <mergeCell ref="A2:B2"/>
    <mergeCell ref="C1:D1"/>
    <mergeCell ref="C2:D2"/>
    <mergeCell ref="E1:F1"/>
    <mergeCell ref="E2:F2"/>
    <mergeCell ref="F155:H156"/>
    <mergeCell ref="A155:B155"/>
    <mergeCell ref="B81:H81"/>
    <mergeCell ref="B90:H90"/>
    <mergeCell ref="B99:H99"/>
    <mergeCell ref="D92:H98"/>
    <mergeCell ref="A154:H154"/>
    <mergeCell ref="B126:H126"/>
    <mergeCell ref="G100:H125"/>
    <mergeCell ref="D127:E152"/>
    <mergeCell ref="F127:G152"/>
    <mergeCell ref="H127:H152"/>
    <mergeCell ref="D91:H91"/>
  </mergeCells>
  <conditionalFormatting sqref="B6:B65">
    <cfRule type="expression" dxfId="2" priority="1">
      <formula>AND(B6="ADMIN",C6&lt;&gt;"")</formula>
    </cfRule>
    <cfRule type="expression" dxfId="1" priority="2">
      <formula>AND(B6="QM",C6&lt;&gt;"")</formula>
    </cfRule>
  </conditionalFormatting>
  <conditionalFormatting sqref="C6:C65">
    <cfRule type="expression" dxfId="0" priority="3">
      <formula>AND(B6="DIRECT",C6="")</formula>
    </cfRule>
  </conditionalFormatting>
  <dataValidations count="6">
    <dataValidation type="list" allowBlank="1" showInputMessage="1" showErrorMessage="1" sqref="B92:B98 B128:B152 B6:B65 B83:B89 B68:B75 B101:B125" xr:uid="{00000000-0002-0000-0100-000000000000}">
      <formula1>$A$171:$A$174</formula1>
    </dataValidation>
    <dataValidation type="list" allowBlank="1" showInputMessage="1" showErrorMessage="1" sqref="I2" xr:uid="{00000000-0002-0000-0100-000002000000}">
      <formula1>A208:A211</formula1>
    </dataValidation>
    <dataValidation type="list" allowBlank="1" showInputMessage="1" showErrorMessage="1" sqref="E2:F2" xr:uid="{00000000-0002-0000-0100-000003000000}">
      <formula1>A177:A179</formula1>
    </dataValidation>
    <dataValidation type="list" allowBlank="1" showErrorMessage="1" sqref="C83:C89 C128:C152 C68:C75 C92:C98 C6:C65 C101:C125" xr:uid="{00000000-0002-0000-0100-000004000000}">
      <formula1>$A$182:$A$205</formula1>
    </dataValidation>
    <dataValidation type="decimal" operator="lessThanOrEqual" allowBlank="1" showInputMessage="1" showErrorMessage="1" error="Executive Compensation salary cap exceeded.  Salary input cannot exceed the current cap of $212,100." sqref="D6:D65" xr:uid="{552A149A-FAA4-4AB2-BA19-F40C0F39AA9E}">
      <formula1>$B$213</formula1>
    </dataValidation>
    <dataValidation type="list" allowBlank="1" showInputMessage="1" showErrorMessage="1" sqref="N1:N3" xr:uid="{00000000-0002-0000-0100-000001000000}">
      <formula1>A208:A211</formula1>
    </dataValidation>
  </dataValidations>
  <pageMargins left="0.7" right="0.7" top="0.36" bottom="0.56000000000000005" header="0.3" footer="0.3"/>
  <pageSetup scale="23" orientation="portrait" r:id="rId1"/>
  <headerFooter>
    <oddFooter>&amp;L&amp;D&amp;R&amp;Z&amp;F&amp;A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1"/>
  <sheetViews>
    <sheetView zoomScaleNormal="100" workbookViewId="0">
      <selection activeCell="A66" sqref="A66:E71"/>
    </sheetView>
  </sheetViews>
  <sheetFormatPr defaultRowHeight="15" x14ac:dyDescent="0.25"/>
  <cols>
    <col min="1" max="1" width="59.28515625" bestFit="1" customWidth="1"/>
    <col min="2" max="2" width="16.5703125" bestFit="1" customWidth="1"/>
    <col min="3" max="4" width="9.5703125" bestFit="1" customWidth="1"/>
    <col min="5" max="5" width="10.140625" style="10" bestFit="1" customWidth="1"/>
    <col min="7" max="7" width="25.140625" bestFit="1" customWidth="1"/>
    <col min="8" max="8" width="13.7109375" customWidth="1"/>
    <col min="10" max="10" width="12.85546875" customWidth="1"/>
    <col min="11" max="11" width="11.85546875" bestFit="1" customWidth="1"/>
    <col min="13" max="13" width="11.28515625" bestFit="1" customWidth="1"/>
  </cols>
  <sheetData>
    <row r="1" spans="1:13" ht="30" x14ac:dyDescent="0.25">
      <c r="A1" s="332" t="s">
        <v>516</v>
      </c>
      <c r="B1" s="332"/>
      <c r="C1" s="332" t="s">
        <v>38</v>
      </c>
      <c r="D1" s="332"/>
      <c r="E1" s="332" t="s">
        <v>350</v>
      </c>
      <c r="F1" s="332"/>
      <c r="G1" s="272" t="s">
        <v>349</v>
      </c>
      <c r="H1" s="272" t="s">
        <v>352</v>
      </c>
      <c r="I1" s="244"/>
      <c r="J1" s="223"/>
      <c r="K1" s="233"/>
      <c r="L1" s="232"/>
      <c r="M1" s="234"/>
    </row>
    <row r="2" spans="1:13" ht="30.6" customHeight="1" x14ac:dyDescent="0.25">
      <c r="A2" s="333" t="str">
        <f>IF(Budget!A2&lt;&gt;"",Budget!A2,"")</f>
        <v/>
      </c>
      <c r="B2" s="333"/>
      <c r="C2" s="334" t="str">
        <f>IF(Budget!C2&lt;&gt;"",Budget!C2,"")</f>
        <v>GY26:  04/01/2026-03/31/2027</v>
      </c>
      <c r="D2" s="334"/>
      <c r="E2" s="333" t="str">
        <f>IF(Budget!E2="Initial","Initial",IF(Budget!E2="Renewal","Renewal",IF(Budget!E2="Modification","Modification",IF(Budget!E2="Reallocation","Reallocation",""))))</f>
        <v/>
      </c>
      <c r="F2" s="333"/>
      <c r="G2" s="270" t="str">
        <f>IF(Budget!H2&lt;&gt;"",Budget!H2,"")</f>
        <v/>
      </c>
      <c r="H2" s="248" t="str">
        <f>IF(Budget!I2="Reallocation","Reallocation",IF(Budget!I2="Modification","Modification",IF(Budget!I2="N/A","N/A","")))</f>
        <v/>
      </c>
      <c r="I2" s="245"/>
      <c r="J2" s="223"/>
      <c r="K2" s="231"/>
      <c r="L2" s="232"/>
      <c r="M2" s="234"/>
    </row>
    <row r="3" spans="1:13" ht="30.6" customHeight="1" x14ac:dyDescent="0.25">
      <c r="A3" s="242"/>
      <c r="B3" s="242"/>
      <c r="C3" s="229"/>
      <c r="D3" s="229"/>
      <c r="E3" s="242"/>
      <c r="F3" s="242"/>
      <c r="G3" s="246"/>
      <c r="H3" s="232"/>
      <c r="I3" s="245"/>
      <c r="J3" s="223"/>
      <c r="K3" s="231"/>
      <c r="L3" s="232"/>
      <c r="M3" s="234"/>
    </row>
    <row r="4" spans="1:13" x14ac:dyDescent="0.25">
      <c r="A4" s="72" t="s">
        <v>37</v>
      </c>
      <c r="B4" s="247" t="s">
        <v>6</v>
      </c>
      <c r="C4" s="73" t="s">
        <v>7</v>
      </c>
      <c r="D4" s="73" t="s">
        <v>8</v>
      </c>
      <c r="E4" s="74" t="s">
        <v>9</v>
      </c>
    </row>
    <row r="5" spans="1:13" x14ac:dyDescent="0.25">
      <c r="A5" s="75" t="s">
        <v>28</v>
      </c>
      <c r="B5" s="219">
        <f ca="1">SUM(B6:B14)</f>
        <v>0</v>
      </c>
      <c r="C5" s="76"/>
      <c r="D5" s="76"/>
      <c r="E5" s="211" t="e">
        <f ca="1">SUM(B5/D5)</f>
        <v>#DIV/0!</v>
      </c>
      <c r="F5" s="160" t="s">
        <v>37</v>
      </c>
    </row>
    <row r="6" spans="1:13" x14ac:dyDescent="0.25">
      <c r="A6" s="77" t="s">
        <v>10</v>
      </c>
      <c r="B6" s="183">
        <f ca="1">SUMIF(Budget!$C$6:$C$152,$A$6:$A$29,Budget!$I$6:$I$65)</f>
        <v>0</v>
      </c>
      <c r="C6" s="64"/>
      <c r="D6" s="64"/>
      <c r="E6" s="211" t="e">
        <f ca="1">SUM(B6/D6)</f>
        <v>#DIV/0!</v>
      </c>
    </row>
    <row r="7" spans="1:13" x14ac:dyDescent="0.25">
      <c r="A7" s="77" t="s">
        <v>156</v>
      </c>
      <c r="B7" s="183">
        <f ca="1">SUMIF(Budget!$C$6:$C$152,$A$6:$A$29,Budget!$I$6:$I$65)</f>
        <v>0</v>
      </c>
      <c r="C7" s="64"/>
      <c r="D7" s="64"/>
      <c r="E7" s="211" t="e">
        <f t="shared" ref="E7:E14" ca="1" si="0">SUM(B7/D7)</f>
        <v>#DIV/0!</v>
      </c>
    </row>
    <row r="8" spans="1:13" x14ac:dyDescent="0.25">
      <c r="A8" s="77" t="s">
        <v>452</v>
      </c>
      <c r="B8" s="183">
        <f ca="1">SUMIF(Budget!$C$6:$C$152,$A$6:$A$29,Budget!$I$6:$I$65)</f>
        <v>0</v>
      </c>
      <c r="C8" s="64"/>
      <c r="D8" s="64"/>
      <c r="E8" s="211" t="e">
        <f t="shared" ca="1" si="0"/>
        <v>#DIV/0!</v>
      </c>
    </row>
    <row r="9" spans="1:13" x14ac:dyDescent="0.25">
      <c r="A9" s="77" t="s">
        <v>454</v>
      </c>
      <c r="B9" s="183">
        <f ca="1">SUMIF(Budget!$C$6:$C$152,$A$6:$A$29,Budget!$I$6:$I$65)</f>
        <v>0</v>
      </c>
      <c r="C9" s="64"/>
      <c r="D9" s="64"/>
      <c r="E9" s="211" t="e">
        <f t="shared" ca="1" si="0"/>
        <v>#DIV/0!</v>
      </c>
    </row>
    <row r="10" spans="1:13" ht="25.15" customHeight="1" x14ac:dyDescent="0.25">
      <c r="A10" s="78" t="s">
        <v>499</v>
      </c>
      <c r="B10" s="183">
        <f ca="1">SUMIF(Budget!$C$6:$C$152,$A$6:$A$29,Budget!$I$6:$I$65)</f>
        <v>0</v>
      </c>
      <c r="C10" s="64"/>
      <c r="D10" s="64"/>
      <c r="E10" s="211" t="e">
        <f t="shared" ca="1" si="0"/>
        <v>#DIV/0!</v>
      </c>
      <c r="H10" s="138"/>
    </row>
    <row r="11" spans="1:13" x14ac:dyDescent="0.25">
      <c r="A11" s="77" t="s">
        <v>500</v>
      </c>
      <c r="B11" s="183">
        <f ca="1">SUMIF(Budget!$C$6:$C$152,$A$6:$A$29,Budget!$I$6:$I$65)</f>
        <v>0</v>
      </c>
      <c r="C11" s="64"/>
      <c r="D11" s="64"/>
      <c r="E11" s="211" t="e">
        <f t="shared" ca="1" si="0"/>
        <v>#DIV/0!</v>
      </c>
      <c r="G11" s="161" t="s">
        <v>37</v>
      </c>
    </row>
    <row r="12" spans="1:13" x14ac:dyDescent="0.25">
      <c r="A12" s="77" t="s">
        <v>501</v>
      </c>
      <c r="B12" s="183">
        <f ca="1">SUMIF(Budget!$C$6:$C$152,$A$6:$A$29,Budget!$I$6:$I$65)</f>
        <v>0</v>
      </c>
      <c r="C12" s="64"/>
      <c r="D12" s="64"/>
      <c r="E12" s="211" t="e">
        <f t="shared" ca="1" si="0"/>
        <v>#DIV/0!</v>
      </c>
    </row>
    <row r="13" spans="1:13" ht="15.6" customHeight="1" x14ac:dyDescent="0.25">
      <c r="A13" s="78" t="s">
        <v>502</v>
      </c>
      <c r="B13" s="183">
        <f ca="1">SUMIF(Budget!$C$6:$C$152,$A$6:$A$29,Budget!$I$6:$I$65)</f>
        <v>0</v>
      </c>
      <c r="C13" s="64"/>
      <c r="D13" s="64"/>
      <c r="E13" s="211" t="e">
        <f t="shared" ca="1" si="0"/>
        <v>#DIV/0!</v>
      </c>
    </row>
    <row r="14" spans="1:13" ht="16.899999999999999" customHeight="1" x14ac:dyDescent="0.25">
      <c r="A14" s="78" t="s">
        <v>503</v>
      </c>
      <c r="B14" s="183">
        <f ca="1">SUMIF(Budget!$C$6:$C$152,$A$6:$A$29,Budget!$I$6:$I$65)</f>
        <v>0</v>
      </c>
      <c r="C14" s="64"/>
      <c r="D14" s="64"/>
      <c r="E14" s="211" t="e">
        <f t="shared" ca="1" si="0"/>
        <v>#DIV/0!</v>
      </c>
    </row>
    <row r="15" spans="1:13" x14ac:dyDescent="0.25">
      <c r="A15" s="75" t="s">
        <v>12</v>
      </c>
      <c r="B15" s="219">
        <f ca="1">SUM(B16:B31)</f>
        <v>0</v>
      </c>
      <c r="C15" s="76"/>
      <c r="D15" s="76"/>
      <c r="E15" s="211" t="e">
        <f ca="1">SUM(B15/D15)</f>
        <v>#DIV/0!</v>
      </c>
      <c r="F15" s="160" t="s">
        <v>37</v>
      </c>
    </row>
    <row r="16" spans="1:13" x14ac:dyDescent="0.25">
      <c r="A16" s="77" t="s">
        <v>504</v>
      </c>
      <c r="B16" s="183">
        <f ca="1">SUMIF(Budget!$C$6:$C$152,$A$6:$A$29,Budget!$I$6:$I$65)</f>
        <v>0</v>
      </c>
      <c r="C16" s="64"/>
      <c r="D16" s="64"/>
      <c r="E16" s="211" t="e">
        <f t="shared" ref="E16:E32" ca="1" si="1">SUM(B16/D16)</f>
        <v>#DIV/0!</v>
      </c>
    </row>
    <row r="17" spans="1:6" x14ac:dyDescent="0.25">
      <c r="A17" s="77" t="s">
        <v>505</v>
      </c>
      <c r="B17" s="183">
        <f ca="1">SUMIF(Budget!$C$6:$C$152,$A$6:$A$29,Budget!$I$6:$I$65)</f>
        <v>0</v>
      </c>
      <c r="C17" s="64"/>
      <c r="D17" s="64"/>
      <c r="E17" s="211" t="e">
        <f t="shared" ca="1" si="1"/>
        <v>#DIV/0!</v>
      </c>
    </row>
    <row r="18" spans="1:6" x14ac:dyDescent="0.25">
      <c r="A18" s="77" t="s">
        <v>506</v>
      </c>
      <c r="B18" s="183">
        <f ca="1">SUMIF(Budget!$C$6:$C$152,$A$6:$A$29,Budget!$I$6:$I$65)</f>
        <v>0</v>
      </c>
      <c r="C18" s="64"/>
      <c r="D18" s="64"/>
      <c r="E18" s="211" t="e">
        <f t="shared" ca="1" si="1"/>
        <v>#DIV/0!</v>
      </c>
    </row>
    <row r="19" spans="1:6" x14ac:dyDescent="0.25">
      <c r="A19" s="77" t="s">
        <v>471</v>
      </c>
      <c r="B19" s="183">
        <f ca="1">SUMIF(Budget!$C$6:$C$152,$A$6:$A$29,Budget!$I$6:$I$65)</f>
        <v>0</v>
      </c>
      <c r="C19" s="64"/>
      <c r="D19" s="64"/>
      <c r="E19" s="211" t="e">
        <f t="shared" ca="1" si="1"/>
        <v>#DIV/0!</v>
      </c>
    </row>
    <row r="20" spans="1:6" x14ac:dyDescent="0.25">
      <c r="A20" s="77" t="s">
        <v>507</v>
      </c>
      <c r="B20" s="183">
        <f ca="1">SUMIF(Budget!$C$6:$C$152,$A$6:$A$29,Budget!$I$6:$I$65)</f>
        <v>0</v>
      </c>
      <c r="C20" s="64"/>
      <c r="D20" s="64"/>
      <c r="E20" s="211"/>
    </row>
    <row r="21" spans="1:6" x14ac:dyDescent="0.25">
      <c r="A21" s="77" t="s">
        <v>475</v>
      </c>
      <c r="B21" s="183">
        <f ca="1">SUMIF(Budget!$C$6:$C$152,$A$6:$A$29,Budget!$I$6:$I$65)</f>
        <v>0</v>
      </c>
      <c r="C21" s="64"/>
      <c r="D21" s="64"/>
      <c r="E21" s="211" t="e">
        <f t="shared" ca="1" si="1"/>
        <v>#DIV/0!</v>
      </c>
    </row>
    <row r="22" spans="1:6" x14ac:dyDescent="0.25">
      <c r="A22" s="77" t="s">
        <v>513</v>
      </c>
      <c r="B22" s="183">
        <f ca="1">SUMIF(Budget!$C$6:$C$152,$A$6:$A$29,Budget!$I$6:$I$65)</f>
        <v>0</v>
      </c>
      <c r="C22" s="64"/>
      <c r="D22" s="64"/>
      <c r="E22" s="211" t="e">
        <f t="shared" ca="1" si="1"/>
        <v>#DIV/0!</v>
      </c>
    </row>
    <row r="23" spans="1:6" x14ac:dyDescent="0.25">
      <c r="A23" s="77" t="s">
        <v>479</v>
      </c>
      <c r="B23" s="183">
        <f ca="1">SUMIF(Budget!$C$6:$C$152,$A$6:$A$29,Budget!$I$6:$I$65)</f>
        <v>0</v>
      </c>
      <c r="C23" s="64"/>
      <c r="D23" s="64"/>
      <c r="E23" s="211" t="e">
        <f t="shared" ca="1" si="1"/>
        <v>#DIV/0!</v>
      </c>
    </row>
    <row r="24" spans="1:6" x14ac:dyDescent="0.25">
      <c r="A24" s="77" t="s">
        <v>508</v>
      </c>
      <c r="B24" s="183">
        <f ca="1">SUMIF(Budget!$C$6:$C$152,$A$6:$A$29,Budget!$I$6:$I$65)</f>
        <v>0</v>
      </c>
      <c r="C24" s="64"/>
      <c r="D24" s="64"/>
      <c r="E24" s="211" t="e">
        <f t="shared" ca="1" si="1"/>
        <v>#DIV/0!</v>
      </c>
    </row>
    <row r="25" spans="1:6" x14ac:dyDescent="0.25">
      <c r="A25" s="77" t="s">
        <v>483</v>
      </c>
      <c r="B25" s="183">
        <f ca="1">SUMIF(Budget!$C$6:$C$152,$A$6:$A$29,Budget!$I$6:$I$65)</f>
        <v>0</v>
      </c>
      <c r="C25" s="64"/>
      <c r="D25" s="64"/>
      <c r="E25" s="211" t="e">
        <f t="shared" ca="1" si="1"/>
        <v>#DIV/0!</v>
      </c>
    </row>
    <row r="26" spans="1:6" x14ac:dyDescent="0.25">
      <c r="A26" s="77" t="s">
        <v>509</v>
      </c>
      <c r="B26" s="183">
        <f ca="1">SUMIF(Budget!$C$6:$C$152,$A$6:$A$29,Budget!$I$6:$I$65)</f>
        <v>0</v>
      </c>
      <c r="C26" s="64"/>
      <c r="D26" s="64"/>
      <c r="E26" s="211"/>
    </row>
    <row r="27" spans="1:6" x14ac:dyDescent="0.25">
      <c r="A27" s="77" t="s">
        <v>512</v>
      </c>
      <c r="B27" s="183">
        <f ca="1">SUMIF(Budget!$C$6:$C$152,$A$6:$A$29,Budget!$I$6:$I$65)</f>
        <v>0</v>
      </c>
      <c r="C27" s="64"/>
      <c r="D27" s="64"/>
      <c r="E27" s="211" t="e">
        <f t="shared" ca="1" si="1"/>
        <v>#DIV/0!</v>
      </c>
    </row>
    <row r="28" spans="1:6" x14ac:dyDescent="0.25">
      <c r="A28" s="79" t="s">
        <v>510</v>
      </c>
      <c r="B28" s="183">
        <f ca="1">SUMIF(Budget!$C$6:$C$152,$A$6:$A$29,Budget!$I$6:$I$65)</f>
        <v>0</v>
      </c>
      <c r="C28" s="64"/>
      <c r="D28" s="64"/>
      <c r="E28" s="211" t="e">
        <f t="shared" ca="1" si="1"/>
        <v>#DIV/0!</v>
      </c>
    </row>
    <row r="29" spans="1:6" x14ac:dyDescent="0.25">
      <c r="A29" s="79" t="s">
        <v>511</v>
      </c>
      <c r="B29" s="183">
        <f ca="1">SUMIF(Budget!$C$6:$C$152,$A$6:$A$29,Budget!$I$6:$I$65)</f>
        <v>0</v>
      </c>
      <c r="C29" s="64"/>
      <c r="D29" s="64"/>
      <c r="E29" s="211" t="e">
        <f t="shared" ca="1" si="1"/>
        <v>#DIV/0!</v>
      </c>
    </row>
    <row r="30" spans="1:6" x14ac:dyDescent="0.25">
      <c r="A30" s="79" t="s">
        <v>477</v>
      </c>
      <c r="B30" s="183">
        <f ca="1">SUMIF(Budget!$C$6:$C$152,$A$6:$A$29,Budget!$I$6:$I$65)</f>
        <v>0</v>
      </c>
      <c r="C30" s="64"/>
      <c r="D30" s="64"/>
      <c r="E30" s="211"/>
    </row>
    <row r="31" spans="1:6" ht="15.6" customHeight="1" x14ac:dyDescent="0.25">
      <c r="A31" s="80" t="s">
        <v>110</v>
      </c>
      <c r="B31" s="220">
        <v>0</v>
      </c>
      <c r="C31" s="81"/>
      <c r="D31" s="81"/>
      <c r="E31" s="211" t="e">
        <f t="shared" si="1"/>
        <v>#DIV/0!</v>
      </c>
    </row>
    <row r="32" spans="1:6" x14ac:dyDescent="0.25">
      <c r="A32" s="82" t="s">
        <v>43</v>
      </c>
      <c r="B32" s="221">
        <f ca="1">B15+B5</f>
        <v>0</v>
      </c>
      <c r="C32" s="133"/>
      <c r="D32" s="133">
        <f>D15+D5</f>
        <v>0</v>
      </c>
      <c r="E32" s="211" t="e">
        <f t="shared" ca="1" si="1"/>
        <v>#DIV/0!</v>
      </c>
      <c r="F32" s="125" t="s">
        <v>37</v>
      </c>
    </row>
    <row r="33" spans="1:6" x14ac:dyDescent="0.25">
      <c r="A33" s="83" t="s">
        <v>41</v>
      </c>
      <c r="B33" s="217">
        <f ca="1">B59-B34</f>
        <v>0</v>
      </c>
      <c r="C33" s="84"/>
      <c r="D33" s="84"/>
      <c r="E33" s="212"/>
    </row>
    <row r="34" spans="1:6" x14ac:dyDescent="0.25">
      <c r="A34" s="83" t="s">
        <v>441</v>
      </c>
      <c r="B34" s="217">
        <f ca="1">B20+B26</f>
        <v>0</v>
      </c>
      <c r="C34" s="84"/>
      <c r="D34" s="84"/>
      <c r="E34" s="212"/>
    </row>
    <row r="35" spans="1:6" x14ac:dyDescent="0.25">
      <c r="A35" s="83" t="s">
        <v>42</v>
      </c>
      <c r="B35" s="217">
        <f>C59</f>
        <v>0</v>
      </c>
      <c r="C35" s="85" t="s">
        <v>442</v>
      </c>
      <c r="D35" s="182" t="e">
        <f ca="1">B35/B38</f>
        <v>#DIV/0!</v>
      </c>
      <c r="E35" s="213"/>
      <c r="F35" s="125" t="s">
        <v>37</v>
      </c>
    </row>
    <row r="36" spans="1:6" ht="12" customHeight="1" x14ac:dyDescent="0.25">
      <c r="A36" s="83" t="s">
        <v>2</v>
      </c>
      <c r="B36" s="218">
        <f>D59</f>
        <v>0</v>
      </c>
      <c r="C36" s="85" t="s">
        <v>443</v>
      </c>
      <c r="D36" s="182" t="e">
        <f ca="1">B36/B38</f>
        <v>#DIV/0!</v>
      </c>
      <c r="E36" s="214"/>
    </row>
    <row r="37" spans="1:6" ht="1.5" customHeight="1" x14ac:dyDescent="0.25">
      <c r="A37" s="86"/>
      <c r="B37" s="180"/>
      <c r="C37" s="87"/>
      <c r="D37" s="87"/>
      <c r="E37" s="215"/>
    </row>
    <row r="38" spans="1:6" ht="14.25" customHeight="1" x14ac:dyDescent="0.25">
      <c r="A38" s="88" t="s">
        <v>13</v>
      </c>
      <c r="B38" s="181">
        <f ca="1">SUM(B33:B36)</f>
        <v>0</v>
      </c>
      <c r="C38" s="89">
        <f>C5+C15</f>
        <v>0</v>
      </c>
      <c r="D38" s="90">
        <f>D5+D15</f>
        <v>0</v>
      </c>
      <c r="E38" s="216"/>
    </row>
    <row r="39" spans="1:6" hidden="1" x14ac:dyDescent="0.25">
      <c r="A39" s="91"/>
      <c r="B39" s="177"/>
      <c r="C39" s="92"/>
      <c r="D39" s="93"/>
      <c r="E39" s="74"/>
    </row>
    <row r="40" spans="1:6" hidden="1" x14ac:dyDescent="0.25">
      <c r="A40" s="94"/>
      <c r="B40" s="178"/>
      <c r="C40" s="95"/>
      <c r="D40" s="95"/>
      <c r="E40" s="74"/>
    </row>
    <row r="41" spans="1:6" hidden="1" x14ac:dyDescent="0.25">
      <c r="A41" s="94"/>
      <c r="B41" s="178"/>
      <c r="C41" s="95"/>
      <c r="D41" s="95"/>
      <c r="E41" s="74"/>
    </row>
    <row r="42" spans="1:6" hidden="1" x14ac:dyDescent="0.25">
      <c r="A42" s="96"/>
      <c r="B42" s="178"/>
      <c r="C42" s="95"/>
      <c r="D42" s="95"/>
      <c r="E42" s="74"/>
    </row>
    <row r="43" spans="1:6" hidden="1" x14ac:dyDescent="0.25">
      <c r="A43" s="94"/>
      <c r="B43" s="178"/>
      <c r="C43" s="95"/>
      <c r="D43" s="95"/>
      <c r="E43" s="74"/>
    </row>
    <row r="44" spans="1:6" hidden="1" x14ac:dyDescent="0.25">
      <c r="A44" s="94"/>
      <c r="B44" s="178"/>
      <c r="C44" s="95"/>
      <c r="D44" s="95"/>
      <c r="E44" s="74"/>
    </row>
    <row r="45" spans="1:6" ht="17.25" hidden="1" customHeight="1" thickBot="1" x14ac:dyDescent="0.3">
      <c r="A45" s="97"/>
      <c r="B45" s="178"/>
      <c r="C45" s="95"/>
      <c r="D45" s="95"/>
      <c r="E45" s="74"/>
    </row>
    <row r="46" spans="1:6" ht="13.5" hidden="1" customHeight="1" thickBot="1" x14ac:dyDescent="0.3">
      <c r="A46" s="97"/>
      <c r="B46" s="178"/>
      <c r="C46" s="95"/>
      <c r="D46" s="98"/>
      <c r="E46" s="74"/>
    </row>
    <row r="47" spans="1:6" hidden="1" x14ac:dyDescent="0.25">
      <c r="A47" s="94"/>
      <c r="B47" s="178"/>
      <c r="C47" s="95"/>
      <c r="D47" s="98"/>
      <c r="E47" s="74"/>
    </row>
    <row r="48" spans="1:6" hidden="1" x14ac:dyDescent="0.25">
      <c r="A48" s="94"/>
      <c r="B48" s="178"/>
      <c r="C48" s="95"/>
      <c r="D48" s="98"/>
      <c r="E48" s="74"/>
    </row>
    <row r="49" spans="1:5" ht="18" customHeight="1" thickBot="1" x14ac:dyDescent="0.3">
      <c r="A49" s="99" t="s">
        <v>14</v>
      </c>
      <c r="B49" s="179" t="s">
        <v>29</v>
      </c>
      <c r="C49" s="100" t="s">
        <v>0</v>
      </c>
      <c r="D49" s="101" t="s">
        <v>2</v>
      </c>
      <c r="E49" s="102"/>
    </row>
    <row r="50" spans="1:5" ht="14.25" customHeight="1" x14ac:dyDescent="0.25">
      <c r="A50" s="103" t="s">
        <v>15</v>
      </c>
      <c r="B50" s="183">
        <f>SUMIF(Budget!$B6:$B65,"Direct",Budget!$F6:$F65)</f>
        <v>0</v>
      </c>
      <c r="C50" s="183">
        <f>SUMIF(Budget!$B6:$B65,"Admin",Budget!$F6:$F65)</f>
        <v>0</v>
      </c>
      <c r="D50" s="183">
        <f>SUMIF(Budget!$B6:$B65,"QM",Budget!$F6:$F65)</f>
        <v>0</v>
      </c>
      <c r="E50" s="102"/>
    </row>
    <row r="51" spans="1:5" x14ac:dyDescent="0.25">
      <c r="A51" s="77" t="s">
        <v>24</v>
      </c>
      <c r="B51" s="184">
        <f>SUMIF(Budget!$B6:$B65,"Direct",Budget!$H6:$H65)</f>
        <v>0</v>
      </c>
      <c r="C51" s="184">
        <f>SUMIF(Budget!$B6:$B65,"Admin",Budget!$H6:$H65)</f>
        <v>0</v>
      </c>
      <c r="D51" s="184">
        <f>SUMIF(Budget!$B6:$B65,"QM",Budget!$H6:$H65)</f>
        <v>0</v>
      </c>
      <c r="E51" s="104"/>
    </row>
    <row r="52" spans="1:5" x14ac:dyDescent="0.25">
      <c r="A52" s="105" t="s">
        <v>16</v>
      </c>
      <c r="B52" s="184">
        <f>SUMIF(Budget!B68:B75,"Direct",Budget!I68:I75)</f>
        <v>0</v>
      </c>
      <c r="C52" s="184">
        <f>SUMIF(Budget!$B68:$B75,"Admin",Budget!$I68:$I75)</f>
        <v>0</v>
      </c>
      <c r="D52" s="184">
        <f>SUMIF(Budget!$B68:$B75,"QM",Budget!$I68:$I75)</f>
        <v>0</v>
      </c>
      <c r="E52" s="104"/>
    </row>
    <row r="53" spans="1:5" ht="16.5" customHeight="1" x14ac:dyDescent="0.25">
      <c r="A53" s="77" t="s">
        <v>17</v>
      </c>
      <c r="B53" s="184">
        <f>SUMIF(Budget!$B83:$B89,"Direct",Budget!$I83:$I89)</f>
        <v>0</v>
      </c>
      <c r="C53" s="184">
        <f>SUMIF(Budget!$B83:$B89,"Admin",Budget!$I83:$I89)</f>
        <v>0</v>
      </c>
      <c r="D53" s="184">
        <f>SUMIF(Budget!$B83:$B89,"QM",Budget!$I83:$I89)</f>
        <v>0</v>
      </c>
      <c r="E53" s="104"/>
    </row>
    <row r="54" spans="1:5" x14ac:dyDescent="0.25">
      <c r="A54" s="77" t="s">
        <v>18</v>
      </c>
      <c r="B54" s="184">
        <f>SUMIF(Budget!B92:B98,"Direct",Budget!I92:I98)</f>
        <v>0</v>
      </c>
      <c r="C54" s="184">
        <f>SUMIF(Budget!B92:B98,"Admin",Budget!I92:I98)</f>
        <v>0</v>
      </c>
      <c r="D54" s="184">
        <f>SUMIF(Budget!B92:B98,"QM",Budget!I92:I98)</f>
        <v>0</v>
      </c>
      <c r="E54" s="104"/>
    </row>
    <row r="55" spans="1:5" ht="14.25" customHeight="1" x14ac:dyDescent="0.25">
      <c r="A55" s="78" t="s">
        <v>25</v>
      </c>
      <c r="B55" s="185">
        <f>SUMIF(Budget!$B101:$B125,"Direct",Budget!$I101:$I125)</f>
        <v>0</v>
      </c>
      <c r="C55" s="185">
        <f>SUMIF(Budget!$B101:$B125,"Admin",Budget!$I101:$I125)</f>
        <v>0</v>
      </c>
      <c r="D55" s="185">
        <f>SUMIF(Budget!$B101:$B125,"QM",Budget!$I101:$I125)</f>
        <v>0</v>
      </c>
      <c r="E55" s="104"/>
    </row>
    <row r="56" spans="1:5" ht="14.25" customHeight="1" x14ac:dyDescent="0.25">
      <c r="A56" s="78" t="s">
        <v>19</v>
      </c>
      <c r="B56" s="185">
        <f>SUMIF(Budget!$B128:$B152,"Direct",Budget!$I128:$I152)</f>
        <v>0</v>
      </c>
      <c r="C56" s="185">
        <f>SUMIF(Budget!$B128:$B152,"Admin",Budget!$I128:$I152)</f>
        <v>0</v>
      </c>
      <c r="D56" s="185">
        <f>SUMIF(Budget!$B128:$B152,"QM",Budget!$I128:$I152)</f>
        <v>0</v>
      </c>
      <c r="E56" s="104"/>
    </row>
    <row r="57" spans="1:5" ht="18" customHeight="1" x14ac:dyDescent="0.25">
      <c r="A57" s="77" t="s">
        <v>356</v>
      </c>
      <c r="B57" s="184"/>
      <c r="C57" s="184">
        <f>Budget!I156</f>
        <v>0</v>
      </c>
      <c r="D57" s="186"/>
      <c r="E57" s="104"/>
    </row>
    <row r="58" spans="1:5" x14ac:dyDescent="0.25">
      <c r="A58" s="77" t="s">
        <v>20</v>
      </c>
      <c r="B58" s="187"/>
      <c r="C58" s="187"/>
      <c r="D58" s="188"/>
      <c r="E58" s="104"/>
    </row>
    <row r="59" spans="1:5" x14ac:dyDescent="0.25">
      <c r="A59" s="106" t="s">
        <v>21</v>
      </c>
      <c r="B59" s="184">
        <f>SUM(B50:B58)</f>
        <v>0</v>
      </c>
      <c r="C59" s="184">
        <f>SUM(C50:C58)</f>
        <v>0</v>
      </c>
      <c r="D59" s="184">
        <f>SUM(D50:D58)</f>
        <v>0</v>
      </c>
      <c r="E59" s="107"/>
    </row>
    <row r="60" spans="1:5" ht="15.75" customHeight="1" x14ac:dyDescent="0.25">
      <c r="A60" s="2" t="s">
        <v>517</v>
      </c>
      <c r="B60" s="189">
        <f>B59+C59+D59</f>
        <v>0</v>
      </c>
      <c r="C60" s="190"/>
      <c r="D60" s="191"/>
      <c r="E60" s="108"/>
    </row>
    <row r="61" spans="1:5" x14ac:dyDescent="0.25">
      <c r="A61" s="2" t="s">
        <v>35</v>
      </c>
      <c r="B61" s="192">
        <f>Budget!B165</f>
        <v>0</v>
      </c>
      <c r="C61" s="193"/>
      <c r="D61" s="193"/>
      <c r="E61" s="107"/>
    </row>
    <row r="62" spans="1:5" x14ac:dyDescent="0.25">
      <c r="A62" s="109" t="str">
        <f>Budget!A161</f>
        <v xml:space="preserve"> </v>
      </c>
      <c r="B62" s="194">
        <f>Budget!B161</f>
        <v>0</v>
      </c>
      <c r="C62" s="195"/>
      <c r="D62" s="196"/>
      <c r="E62" s="108"/>
    </row>
    <row r="63" spans="1:5" x14ac:dyDescent="0.25">
      <c r="A63" s="109">
        <f>Budget!A162</f>
        <v>0</v>
      </c>
      <c r="B63" s="194">
        <f>Budget!B162</f>
        <v>0</v>
      </c>
      <c r="C63" s="195"/>
      <c r="D63" s="196"/>
      <c r="E63" s="108"/>
    </row>
    <row r="64" spans="1:5" x14ac:dyDescent="0.25">
      <c r="A64" s="109">
        <f>Budget!A163</f>
        <v>0</v>
      </c>
      <c r="B64" s="194">
        <f>Budget!B163</f>
        <v>0</v>
      </c>
      <c r="C64" s="195"/>
      <c r="D64" s="196"/>
      <c r="E64" s="108"/>
    </row>
    <row r="65" spans="1:5" ht="15.75" customHeight="1" x14ac:dyDescent="0.25">
      <c r="A65" s="2" t="s">
        <v>45</v>
      </c>
      <c r="B65" s="189">
        <f>B60+B62+B63</f>
        <v>0</v>
      </c>
      <c r="C65" s="190"/>
      <c r="D65" s="191"/>
      <c r="E65" s="108"/>
    </row>
    <row r="66" spans="1:5" ht="14.45" customHeight="1" x14ac:dyDescent="0.25">
      <c r="A66" s="323" t="s">
        <v>34</v>
      </c>
      <c r="B66" s="324"/>
      <c r="C66" s="324"/>
      <c r="D66" s="324"/>
      <c r="E66" s="325"/>
    </row>
    <row r="67" spans="1:5" x14ac:dyDescent="0.25">
      <c r="A67" s="326"/>
      <c r="B67" s="327"/>
      <c r="C67" s="327"/>
      <c r="D67" s="327"/>
      <c r="E67" s="328"/>
    </row>
    <row r="68" spans="1:5" x14ac:dyDescent="0.25">
      <c r="A68" s="326"/>
      <c r="B68" s="327"/>
      <c r="C68" s="327"/>
      <c r="D68" s="327"/>
      <c r="E68" s="328"/>
    </row>
    <row r="69" spans="1:5" x14ac:dyDescent="0.25">
      <c r="A69" s="326"/>
      <c r="B69" s="327"/>
      <c r="C69" s="327"/>
      <c r="D69" s="327"/>
      <c r="E69" s="328"/>
    </row>
    <row r="70" spans="1:5" x14ac:dyDescent="0.25">
      <c r="A70" s="326"/>
      <c r="B70" s="327"/>
      <c r="C70" s="327"/>
      <c r="D70" s="327"/>
      <c r="E70" s="328"/>
    </row>
    <row r="71" spans="1:5" x14ac:dyDescent="0.25">
      <c r="A71" s="329"/>
      <c r="B71" s="330"/>
      <c r="C71" s="330"/>
      <c r="D71" s="330"/>
      <c r="E71" s="331"/>
    </row>
  </sheetData>
  <sheetProtection algorithmName="SHA-512" hashValue="WXbdKdif5AR/4BCYQSVVYfCepDEGWUzu8QN8SyjjWt5KSNFHj1eL9UT6dDxpAi4aThkD80v5xpycmvy51nVDRg==" saltValue="KEItMIzl4e3xlVOhR+VROg==" spinCount="100000" sheet="1" selectLockedCells="1"/>
  <mergeCells count="7">
    <mergeCell ref="A66:E71"/>
    <mergeCell ref="A1:B1"/>
    <mergeCell ref="C1:D1"/>
    <mergeCell ref="E1:F1"/>
    <mergeCell ref="A2:B2"/>
    <mergeCell ref="C2:D2"/>
    <mergeCell ref="E2:F2"/>
  </mergeCells>
  <dataValidations count="1">
    <dataValidation type="list" allowBlank="1" showInputMessage="1" showErrorMessage="1" sqref="F3" xr:uid="{00000000-0002-0000-0200-000000000000}">
      <formula1>B182:B185</formula1>
    </dataValidation>
  </dataValidations>
  <pageMargins left="0.51" right="0.13" top="0.25" bottom="0.56000000000000005" header="0.3" footer="0.3"/>
  <pageSetup scale="87" orientation="portrait" horizontalDpi="4294967293" verticalDpi="4294967293" r:id="rId1"/>
  <headerFooter>
    <oddFooter>&amp;L&amp;D&amp;R&amp;Z&amp;F&amp;A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
  <sheetViews>
    <sheetView workbookViewId="0">
      <selection activeCell="C6" sqref="C6"/>
    </sheetView>
  </sheetViews>
  <sheetFormatPr defaultColWidth="8.85546875" defaultRowHeight="15" x14ac:dyDescent="0.25"/>
  <cols>
    <col min="1" max="1" width="20.7109375" customWidth="1"/>
    <col min="2" max="2" width="21.7109375" customWidth="1"/>
    <col min="3" max="3" width="13.140625" customWidth="1"/>
    <col min="4" max="4" width="18" customWidth="1"/>
    <col min="5" max="5" width="9.7109375" customWidth="1"/>
    <col min="6" max="6" width="13.85546875" customWidth="1"/>
    <col min="7" max="7" width="10.7109375" customWidth="1"/>
    <col min="8" max="8" width="13" customWidth="1"/>
    <col min="11" max="11" width="8" customWidth="1"/>
    <col min="12" max="12" width="11.85546875" bestFit="1" customWidth="1"/>
  </cols>
  <sheetData>
    <row r="1" spans="1:19" ht="57.6" customHeight="1" x14ac:dyDescent="0.25">
      <c r="A1" s="332" t="s">
        <v>516</v>
      </c>
      <c r="B1" s="332"/>
      <c r="C1" s="332" t="s">
        <v>38</v>
      </c>
      <c r="D1" s="332"/>
      <c r="E1" s="332" t="s">
        <v>350</v>
      </c>
      <c r="F1" s="332"/>
      <c r="G1" s="272" t="s">
        <v>349</v>
      </c>
      <c r="H1" s="272" t="s">
        <v>352</v>
      </c>
      <c r="I1" s="156"/>
      <c r="J1" s="230"/>
      <c r="K1" s="156"/>
      <c r="L1" s="231"/>
      <c r="M1" s="232"/>
      <c r="N1" s="234"/>
    </row>
    <row r="2" spans="1:19" ht="31.15" customHeight="1" x14ac:dyDescent="0.25">
      <c r="A2" s="333" t="str">
        <f>IF(Budget!A2&lt;&gt;"",Budget!A2,"")</f>
        <v/>
      </c>
      <c r="B2" s="333"/>
      <c r="C2" s="334" t="str">
        <f>IF(Budget!C2&lt;&gt;"",Budget!C2,"")</f>
        <v>GY26:  04/01/2026-03/31/2027</v>
      </c>
      <c r="D2" s="334"/>
      <c r="E2" s="333" t="str">
        <f>IF(Budget!E2="Initial","Initial",IF(Budget!E2="Renewal","Renewal",IF(Budget!E2="Modification","Modification",IF(Budget!E2="Reallocation","Reallocation",""))))</f>
        <v/>
      </c>
      <c r="F2" s="333"/>
      <c r="G2" s="270" t="str">
        <f>IF(Budget!H2&lt;&gt;"",Budget!H2,"")</f>
        <v/>
      </c>
      <c r="H2" s="248" t="str">
        <f>IF(Budget!I2="Reallocation","Reallocation",IF(Budget!I2="Modification","Modification",IF(Budget!I2="N/A","N/A","")))</f>
        <v/>
      </c>
      <c r="I2" s="156"/>
      <c r="J2" s="230"/>
      <c r="K2" s="156"/>
      <c r="L2" s="231"/>
    </row>
    <row r="3" spans="1:19" ht="18.600000000000001" customHeight="1" thickBot="1" x14ac:dyDescent="0.3">
      <c r="A3" s="249"/>
      <c r="B3" s="249"/>
      <c r="C3" s="250"/>
      <c r="D3" s="250"/>
      <c r="E3" s="249"/>
      <c r="F3" s="249"/>
      <c r="G3" s="251"/>
      <c r="H3" s="252"/>
      <c r="I3" s="156"/>
      <c r="J3" s="230"/>
      <c r="K3" s="156"/>
      <c r="L3" s="231"/>
    </row>
    <row r="4" spans="1:19" ht="28.9" customHeight="1" thickBot="1" x14ac:dyDescent="0.3">
      <c r="A4" s="340" t="s">
        <v>351</v>
      </c>
      <c r="B4" s="341"/>
      <c r="C4" s="341"/>
      <c r="D4" s="341"/>
      <c r="E4" s="341"/>
      <c r="F4" s="342"/>
      <c r="G4" s="337" t="s">
        <v>116</v>
      </c>
      <c r="H4" s="338"/>
      <c r="I4" s="338"/>
      <c r="J4" s="338"/>
      <c r="K4" s="338"/>
      <c r="L4" s="338"/>
      <c r="M4" s="338"/>
      <c r="N4" s="338"/>
      <c r="O4" s="338"/>
      <c r="P4" s="338"/>
      <c r="Q4" s="338"/>
      <c r="R4" s="339"/>
    </row>
    <row r="5" spans="1:19" ht="75.75" thickBot="1" x14ac:dyDescent="0.3">
      <c r="A5" s="343" t="s">
        <v>62</v>
      </c>
      <c r="B5" s="344"/>
      <c r="C5" s="66" t="s">
        <v>117</v>
      </c>
      <c r="D5" s="66" t="s">
        <v>118</v>
      </c>
      <c r="E5" s="226" t="s">
        <v>119</v>
      </c>
      <c r="F5" s="66" t="s">
        <v>120</v>
      </c>
      <c r="G5" s="224" t="s">
        <v>37</v>
      </c>
      <c r="H5" s="225"/>
      <c r="I5" s="225"/>
      <c r="J5" s="225"/>
      <c r="K5" s="225"/>
      <c r="L5" s="225"/>
      <c r="M5" s="225"/>
      <c r="N5" s="225"/>
      <c r="O5" s="225"/>
      <c r="P5" s="225"/>
      <c r="Q5" s="225"/>
      <c r="R5" s="225"/>
      <c r="S5" s="123" t="s">
        <v>121</v>
      </c>
    </row>
    <row r="6" spans="1:19" x14ac:dyDescent="0.25">
      <c r="A6" s="335"/>
      <c r="B6" s="336"/>
      <c r="C6" s="130"/>
      <c r="D6" s="121">
        <f>IF(C6&gt;Budget!$B$213,Budget!$B$213,C6)</f>
        <v>0</v>
      </c>
      <c r="E6" s="197"/>
      <c r="F6" s="122">
        <f>D6*E6</f>
        <v>0</v>
      </c>
      <c r="G6" s="126"/>
      <c r="H6" s="127"/>
      <c r="I6" s="127"/>
      <c r="J6" s="127"/>
      <c r="K6" s="127"/>
      <c r="L6" s="127"/>
      <c r="M6" s="127"/>
      <c r="N6" s="127"/>
      <c r="O6" s="127"/>
      <c r="P6" s="127"/>
      <c r="Q6" s="127"/>
      <c r="R6" s="127"/>
      <c r="S6" s="124">
        <f t="shared" ref="S6:S27" si="0">SUM(G6:R6)+E6</f>
        <v>0</v>
      </c>
    </row>
    <row r="7" spans="1:19" ht="15" customHeight="1" x14ac:dyDescent="0.25">
      <c r="A7" s="335"/>
      <c r="B7" s="336"/>
      <c r="C7" s="130"/>
      <c r="D7" s="121">
        <f>IF(C7&gt;Budget!$B$213,Budget!$B$213,C7)</f>
        <v>0</v>
      </c>
      <c r="E7" s="197"/>
      <c r="F7" s="122">
        <f t="shared" ref="F7:F27" si="1">D7*E7</f>
        <v>0</v>
      </c>
      <c r="G7" s="128"/>
      <c r="H7" s="129"/>
      <c r="I7" s="129"/>
      <c r="J7" s="129"/>
      <c r="K7" s="129"/>
      <c r="L7" s="129"/>
      <c r="M7" s="129"/>
      <c r="N7" s="129"/>
      <c r="O7" s="129"/>
      <c r="P7" s="129"/>
      <c r="Q7" s="129"/>
      <c r="R7" s="129"/>
      <c r="S7" s="124">
        <f t="shared" si="0"/>
        <v>0</v>
      </c>
    </row>
    <row r="8" spans="1:19" ht="15" customHeight="1" x14ac:dyDescent="0.25">
      <c r="A8" s="335"/>
      <c r="B8" s="336"/>
      <c r="C8" s="130"/>
      <c r="D8" s="121">
        <f>IF(C8&gt;Budget!$B$213,Budget!$B$213,C8)</f>
        <v>0</v>
      </c>
      <c r="E8" s="197"/>
      <c r="F8" s="122">
        <f t="shared" si="1"/>
        <v>0</v>
      </c>
      <c r="G8" s="128"/>
      <c r="H8" s="129"/>
      <c r="I8" s="129"/>
      <c r="J8" s="129"/>
      <c r="K8" s="129"/>
      <c r="L8" s="129"/>
      <c r="M8" s="129"/>
      <c r="N8" s="129"/>
      <c r="O8" s="129"/>
      <c r="P8" s="129"/>
      <c r="Q8" s="129"/>
      <c r="R8" s="129"/>
      <c r="S8" s="124">
        <f t="shared" si="0"/>
        <v>0</v>
      </c>
    </row>
    <row r="9" spans="1:19" ht="15" customHeight="1" x14ac:dyDescent="0.25">
      <c r="A9" s="335"/>
      <c r="B9" s="336"/>
      <c r="C9" s="130"/>
      <c r="D9" s="121">
        <f>IF(C9&gt;Budget!$B$213,Budget!$B$213,C9)</f>
        <v>0</v>
      </c>
      <c r="E9" s="197"/>
      <c r="F9" s="122">
        <f t="shared" si="1"/>
        <v>0</v>
      </c>
      <c r="G9" s="128"/>
      <c r="H9" s="129"/>
      <c r="I9" s="129"/>
      <c r="J9" s="129"/>
      <c r="K9" s="129"/>
      <c r="L9" s="129"/>
      <c r="M9" s="129"/>
      <c r="N9" s="129"/>
      <c r="O9" s="129"/>
      <c r="P9" s="129"/>
      <c r="Q9" s="129"/>
      <c r="R9" s="129"/>
      <c r="S9" s="124">
        <f t="shared" si="0"/>
        <v>0</v>
      </c>
    </row>
    <row r="10" spans="1:19" ht="15" customHeight="1" x14ac:dyDescent="0.25">
      <c r="A10" s="335"/>
      <c r="B10" s="336"/>
      <c r="C10" s="130"/>
      <c r="D10" s="121">
        <f>IF(C10&gt;Budget!$B$213,Budget!$B$213,C10)</f>
        <v>0</v>
      </c>
      <c r="E10" s="197"/>
      <c r="F10" s="122">
        <f t="shared" si="1"/>
        <v>0</v>
      </c>
      <c r="G10" s="128"/>
      <c r="H10" s="129"/>
      <c r="I10" s="129"/>
      <c r="J10" s="129"/>
      <c r="K10" s="129"/>
      <c r="L10" s="129"/>
      <c r="M10" s="129"/>
      <c r="N10" s="129"/>
      <c r="O10" s="129"/>
      <c r="P10" s="129"/>
      <c r="Q10" s="129"/>
      <c r="R10" s="129"/>
      <c r="S10" s="124">
        <f t="shared" si="0"/>
        <v>0</v>
      </c>
    </row>
    <row r="11" spans="1:19" ht="15" customHeight="1" x14ac:dyDescent="0.25">
      <c r="A11" s="335"/>
      <c r="B11" s="336"/>
      <c r="C11" s="130"/>
      <c r="D11" s="121">
        <f>IF(C11&gt;Budget!$B$213,Budget!$B$213,C11)</f>
        <v>0</v>
      </c>
      <c r="E11" s="197"/>
      <c r="F11" s="122">
        <f t="shared" si="1"/>
        <v>0</v>
      </c>
      <c r="G11" s="128"/>
      <c r="H11" s="129"/>
      <c r="I11" s="129"/>
      <c r="J11" s="129"/>
      <c r="K11" s="129"/>
      <c r="L11" s="129"/>
      <c r="M11" s="129"/>
      <c r="N11" s="129"/>
      <c r="O11" s="129"/>
      <c r="P11" s="129"/>
      <c r="Q11" s="129"/>
      <c r="R11" s="129"/>
      <c r="S11" s="124">
        <f t="shared" si="0"/>
        <v>0</v>
      </c>
    </row>
    <row r="12" spans="1:19" ht="15" customHeight="1" x14ac:dyDescent="0.25">
      <c r="A12" s="335"/>
      <c r="B12" s="336"/>
      <c r="C12" s="130"/>
      <c r="D12" s="121">
        <f>IF(C12&gt;Budget!$B$213,Budget!$B$213,C12)</f>
        <v>0</v>
      </c>
      <c r="E12" s="197"/>
      <c r="F12" s="122">
        <f t="shared" si="1"/>
        <v>0</v>
      </c>
      <c r="G12" s="128"/>
      <c r="H12" s="129"/>
      <c r="I12" s="129"/>
      <c r="J12" s="129"/>
      <c r="K12" s="129"/>
      <c r="L12" s="129"/>
      <c r="M12" s="129"/>
      <c r="N12" s="129"/>
      <c r="O12" s="129"/>
      <c r="P12" s="129"/>
      <c r="Q12" s="129"/>
      <c r="R12" s="129"/>
      <c r="S12" s="124">
        <f t="shared" si="0"/>
        <v>0</v>
      </c>
    </row>
    <row r="13" spans="1:19" ht="15" customHeight="1" x14ac:dyDescent="0.25">
      <c r="A13" s="335"/>
      <c r="B13" s="336"/>
      <c r="C13" s="130"/>
      <c r="D13" s="121">
        <f>IF(C13&gt;Budget!$B$213,Budget!$B$213,C13)</f>
        <v>0</v>
      </c>
      <c r="E13" s="197"/>
      <c r="F13" s="122">
        <f t="shared" si="1"/>
        <v>0</v>
      </c>
      <c r="G13" s="128"/>
      <c r="H13" s="129"/>
      <c r="I13" s="129"/>
      <c r="J13" s="129"/>
      <c r="K13" s="129"/>
      <c r="L13" s="129"/>
      <c r="M13" s="129"/>
      <c r="N13" s="129"/>
      <c r="O13" s="129"/>
      <c r="P13" s="129"/>
      <c r="Q13" s="129"/>
      <c r="R13" s="129"/>
      <c r="S13" s="124">
        <f t="shared" si="0"/>
        <v>0</v>
      </c>
    </row>
    <row r="14" spans="1:19" ht="15" customHeight="1" x14ac:dyDescent="0.25">
      <c r="A14" s="335"/>
      <c r="B14" s="336"/>
      <c r="C14" s="130"/>
      <c r="D14" s="121">
        <f>IF(C14&gt;Budget!$B$213,Budget!$B$213,C14)</f>
        <v>0</v>
      </c>
      <c r="E14" s="197"/>
      <c r="F14" s="122">
        <f t="shared" si="1"/>
        <v>0</v>
      </c>
      <c r="G14" s="128"/>
      <c r="H14" s="129"/>
      <c r="I14" s="129"/>
      <c r="J14" s="129"/>
      <c r="K14" s="129"/>
      <c r="L14" s="129"/>
      <c r="M14" s="129"/>
      <c r="N14" s="129"/>
      <c r="O14" s="129"/>
      <c r="P14" s="129"/>
      <c r="Q14" s="129"/>
      <c r="R14" s="129"/>
      <c r="S14" s="124">
        <f t="shared" si="0"/>
        <v>0</v>
      </c>
    </row>
    <row r="15" spans="1:19" ht="15" customHeight="1" x14ac:dyDescent="0.25">
      <c r="A15" s="335"/>
      <c r="B15" s="336"/>
      <c r="C15" s="130"/>
      <c r="D15" s="121">
        <f>IF(C15&gt;Budget!$B$213,Budget!$B$213,C15)</f>
        <v>0</v>
      </c>
      <c r="E15" s="197"/>
      <c r="F15" s="122">
        <f t="shared" si="1"/>
        <v>0</v>
      </c>
      <c r="G15" s="128"/>
      <c r="H15" s="129"/>
      <c r="I15" s="129"/>
      <c r="J15" s="129"/>
      <c r="K15" s="129"/>
      <c r="L15" s="129"/>
      <c r="M15" s="129"/>
      <c r="N15" s="129"/>
      <c r="O15" s="129"/>
      <c r="P15" s="129"/>
      <c r="Q15" s="129"/>
      <c r="R15" s="129"/>
      <c r="S15" s="124">
        <f t="shared" si="0"/>
        <v>0</v>
      </c>
    </row>
    <row r="16" spans="1:19" ht="15" customHeight="1" x14ac:dyDescent="0.25">
      <c r="A16" s="335"/>
      <c r="B16" s="336"/>
      <c r="C16" s="130"/>
      <c r="D16" s="121">
        <f>IF(C16&gt;Budget!$B$213,Budget!$B$213,C16)</f>
        <v>0</v>
      </c>
      <c r="E16" s="197"/>
      <c r="F16" s="122">
        <f t="shared" si="1"/>
        <v>0</v>
      </c>
      <c r="G16" s="128"/>
      <c r="H16" s="129"/>
      <c r="I16" s="129"/>
      <c r="J16" s="129"/>
      <c r="K16" s="129"/>
      <c r="L16" s="129"/>
      <c r="M16" s="129"/>
      <c r="N16" s="129"/>
      <c r="O16" s="129"/>
      <c r="P16" s="129"/>
      <c r="Q16" s="129"/>
      <c r="R16" s="129"/>
      <c r="S16" s="124">
        <f t="shared" si="0"/>
        <v>0</v>
      </c>
    </row>
    <row r="17" spans="1:19" x14ac:dyDescent="0.25">
      <c r="A17" s="335"/>
      <c r="B17" s="336"/>
      <c r="C17" s="130"/>
      <c r="D17" s="121">
        <f>IF(C17&gt;Budget!$B$213,Budget!$B$213,C17)</f>
        <v>0</v>
      </c>
      <c r="E17" s="197"/>
      <c r="F17" s="122">
        <f t="shared" si="1"/>
        <v>0</v>
      </c>
      <c r="G17" s="128"/>
      <c r="H17" s="129"/>
      <c r="I17" s="129"/>
      <c r="J17" s="129"/>
      <c r="K17" s="129"/>
      <c r="L17" s="129"/>
      <c r="M17" s="129"/>
      <c r="N17" s="129"/>
      <c r="O17" s="129"/>
      <c r="P17" s="129"/>
      <c r="Q17" s="129"/>
      <c r="R17" s="129"/>
      <c r="S17" s="124">
        <f t="shared" si="0"/>
        <v>0</v>
      </c>
    </row>
    <row r="18" spans="1:19" x14ac:dyDescent="0.25">
      <c r="A18" s="335"/>
      <c r="B18" s="336"/>
      <c r="C18" s="130"/>
      <c r="D18" s="121">
        <f>IF(C18&gt;Budget!$B$213,Budget!$B$213,C18)</f>
        <v>0</v>
      </c>
      <c r="E18" s="197"/>
      <c r="F18" s="122">
        <f t="shared" si="1"/>
        <v>0</v>
      </c>
      <c r="G18" s="128"/>
      <c r="H18" s="129"/>
      <c r="I18" s="129"/>
      <c r="J18" s="129"/>
      <c r="K18" s="129"/>
      <c r="L18" s="129"/>
      <c r="M18" s="129"/>
      <c r="N18" s="129"/>
      <c r="O18" s="129"/>
      <c r="P18" s="129"/>
      <c r="Q18" s="129"/>
      <c r="R18" s="129"/>
      <c r="S18" s="124">
        <f t="shared" si="0"/>
        <v>0</v>
      </c>
    </row>
    <row r="19" spans="1:19" x14ac:dyDescent="0.25">
      <c r="A19" s="335"/>
      <c r="B19" s="336"/>
      <c r="C19" s="130"/>
      <c r="D19" s="121">
        <f>IF(C19&gt;Budget!$B$213,Budget!$B$213,C19)</f>
        <v>0</v>
      </c>
      <c r="E19" s="197"/>
      <c r="F19" s="122">
        <f t="shared" si="1"/>
        <v>0</v>
      </c>
      <c r="G19" s="128"/>
      <c r="H19" s="129"/>
      <c r="I19" s="129"/>
      <c r="J19" s="129"/>
      <c r="K19" s="129"/>
      <c r="L19" s="129"/>
      <c r="M19" s="129"/>
      <c r="N19" s="129"/>
      <c r="O19" s="129"/>
      <c r="P19" s="129"/>
      <c r="Q19" s="129"/>
      <c r="R19" s="129"/>
      <c r="S19" s="124">
        <f t="shared" si="0"/>
        <v>0</v>
      </c>
    </row>
    <row r="20" spans="1:19" x14ac:dyDescent="0.25">
      <c r="A20" s="335"/>
      <c r="B20" s="336"/>
      <c r="C20" s="130"/>
      <c r="D20" s="121">
        <f>IF(C20&gt;Budget!$B$213,Budget!$B$213,C20)</f>
        <v>0</v>
      </c>
      <c r="E20" s="197"/>
      <c r="F20" s="122">
        <f t="shared" si="1"/>
        <v>0</v>
      </c>
      <c r="G20" s="128"/>
      <c r="H20" s="129"/>
      <c r="I20" s="129"/>
      <c r="J20" s="129"/>
      <c r="K20" s="129"/>
      <c r="L20" s="129"/>
      <c r="M20" s="129"/>
      <c r="N20" s="129"/>
      <c r="O20" s="129"/>
      <c r="P20" s="129"/>
      <c r="Q20" s="129"/>
      <c r="R20" s="129"/>
      <c r="S20" s="124">
        <f t="shared" si="0"/>
        <v>0</v>
      </c>
    </row>
    <row r="21" spans="1:19" x14ac:dyDescent="0.25">
      <c r="A21" s="335"/>
      <c r="B21" s="336"/>
      <c r="C21" s="130"/>
      <c r="D21" s="121">
        <f>IF(C21&gt;Budget!$B$213,Budget!$B$213,C21)</f>
        <v>0</v>
      </c>
      <c r="E21" s="197"/>
      <c r="F21" s="122">
        <f t="shared" si="1"/>
        <v>0</v>
      </c>
      <c r="G21" s="128"/>
      <c r="H21" s="129"/>
      <c r="I21" s="129"/>
      <c r="J21" s="129"/>
      <c r="K21" s="129"/>
      <c r="L21" s="129"/>
      <c r="M21" s="129"/>
      <c r="N21" s="129"/>
      <c r="O21" s="129"/>
      <c r="P21" s="129"/>
      <c r="Q21" s="129"/>
      <c r="R21" s="129"/>
      <c r="S21" s="124">
        <f t="shared" si="0"/>
        <v>0</v>
      </c>
    </row>
    <row r="22" spans="1:19" x14ac:dyDescent="0.25">
      <c r="A22" s="335"/>
      <c r="B22" s="336"/>
      <c r="C22" s="130"/>
      <c r="D22" s="121">
        <f>IF(C22&gt;Budget!$B$213,Budget!$B$213,C22)</f>
        <v>0</v>
      </c>
      <c r="E22" s="197"/>
      <c r="F22" s="122">
        <f t="shared" si="1"/>
        <v>0</v>
      </c>
      <c r="G22" s="128"/>
      <c r="H22" s="129"/>
      <c r="I22" s="129"/>
      <c r="J22" s="129"/>
      <c r="K22" s="129"/>
      <c r="L22" s="129"/>
      <c r="M22" s="129"/>
      <c r="N22" s="129"/>
      <c r="O22" s="129"/>
      <c r="P22" s="129"/>
      <c r="Q22" s="129"/>
      <c r="R22" s="129"/>
      <c r="S22" s="124">
        <f t="shared" si="0"/>
        <v>0</v>
      </c>
    </row>
    <row r="23" spans="1:19" x14ac:dyDescent="0.25">
      <c r="A23" s="335"/>
      <c r="B23" s="336"/>
      <c r="C23" s="130"/>
      <c r="D23" s="121">
        <f>IF(C23&gt;Budget!$B$213,Budget!$B$213,C23)</f>
        <v>0</v>
      </c>
      <c r="E23" s="197"/>
      <c r="F23" s="122">
        <f t="shared" si="1"/>
        <v>0</v>
      </c>
      <c r="G23" s="128"/>
      <c r="H23" s="129"/>
      <c r="I23" s="129"/>
      <c r="J23" s="129"/>
      <c r="K23" s="129"/>
      <c r="L23" s="129"/>
      <c r="M23" s="129"/>
      <c r="N23" s="129"/>
      <c r="O23" s="129"/>
      <c r="P23" s="129"/>
      <c r="Q23" s="129"/>
      <c r="R23" s="129"/>
      <c r="S23" s="124">
        <f t="shared" si="0"/>
        <v>0</v>
      </c>
    </row>
    <row r="24" spans="1:19" x14ac:dyDescent="0.25">
      <c r="A24" s="335"/>
      <c r="B24" s="336"/>
      <c r="C24" s="130"/>
      <c r="D24" s="121">
        <f>IF(C24&gt;Budget!$B$213,Budget!$B$213,C24)</f>
        <v>0</v>
      </c>
      <c r="E24" s="197"/>
      <c r="F24" s="122">
        <f t="shared" si="1"/>
        <v>0</v>
      </c>
      <c r="G24" s="128"/>
      <c r="H24" s="129"/>
      <c r="I24" s="129"/>
      <c r="J24" s="129"/>
      <c r="K24" s="129"/>
      <c r="L24" s="129"/>
      <c r="M24" s="129"/>
      <c r="N24" s="129"/>
      <c r="O24" s="129"/>
      <c r="P24" s="129"/>
      <c r="Q24" s="129"/>
      <c r="R24" s="129"/>
      <c r="S24" s="124">
        <f t="shared" si="0"/>
        <v>0</v>
      </c>
    </row>
    <row r="25" spans="1:19" x14ac:dyDescent="0.25">
      <c r="A25" s="335"/>
      <c r="B25" s="336"/>
      <c r="C25" s="130"/>
      <c r="D25" s="121">
        <f>IF(C25&gt;Budget!$B$213,Budget!$B$213,C25)</f>
        <v>0</v>
      </c>
      <c r="E25" s="197"/>
      <c r="F25" s="122">
        <f t="shared" si="1"/>
        <v>0</v>
      </c>
      <c r="G25" s="128"/>
      <c r="H25" s="129"/>
      <c r="I25" s="129"/>
      <c r="J25" s="129"/>
      <c r="K25" s="129"/>
      <c r="L25" s="129"/>
      <c r="M25" s="129"/>
      <c r="N25" s="129"/>
      <c r="O25" s="129"/>
      <c r="P25" s="129"/>
      <c r="Q25" s="129"/>
      <c r="R25" s="129"/>
      <c r="S25" s="124">
        <f t="shared" si="0"/>
        <v>0</v>
      </c>
    </row>
    <row r="26" spans="1:19" x14ac:dyDescent="0.25">
      <c r="A26" s="335"/>
      <c r="B26" s="336"/>
      <c r="C26" s="130"/>
      <c r="D26" s="121">
        <f>IF(C26&gt;Budget!$B$213,Budget!$B$213,C26)</f>
        <v>0</v>
      </c>
      <c r="E26" s="197"/>
      <c r="F26" s="122">
        <f t="shared" si="1"/>
        <v>0</v>
      </c>
      <c r="G26" s="128"/>
      <c r="H26" s="129"/>
      <c r="I26" s="129"/>
      <c r="J26" s="129"/>
      <c r="K26" s="129"/>
      <c r="L26" s="129"/>
      <c r="M26" s="129"/>
      <c r="N26" s="129"/>
      <c r="O26" s="129"/>
      <c r="P26" s="129"/>
      <c r="Q26" s="129"/>
      <c r="R26" s="129"/>
      <c r="S26" s="124">
        <f t="shared" si="0"/>
        <v>0</v>
      </c>
    </row>
    <row r="27" spans="1:19" x14ac:dyDescent="0.25">
      <c r="A27" s="335"/>
      <c r="B27" s="336"/>
      <c r="C27" s="130"/>
      <c r="D27" s="121">
        <f>IF(C27&gt;Budget!$B$213,Budget!$B$213,C27)</f>
        <v>0</v>
      </c>
      <c r="E27" s="197"/>
      <c r="F27" s="122">
        <f t="shared" si="1"/>
        <v>0</v>
      </c>
      <c r="G27" s="128"/>
      <c r="H27" s="129"/>
      <c r="I27" s="129"/>
      <c r="J27" s="129"/>
      <c r="K27" s="129"/>
      <c r="L27" s="129"/>
      <c r="M27" s="129"/>
      <c r="N27" s="129"/>
      <c r="O27" s="129"/>
      <c r="P27" s="129"/>
      <c r="Q27" s="129"/>
      <c r="R27" s="129"/>
      <c r="S27" s="124">
        <f t="shared" si="0"/>
        <v>0</v>
      </c>
    </row>
  </sheetData>
  <sheetProtection algorithmName="SHA-512" hashValue="0PgzubVLamMJIzsJrKM9R1EDOxgsudkap2gJVkMFyxbzCJh3RW51VtF0dnlDWyRFtNPq4/bjkLMX7Fphw/3GYg==" saltValue="y3KKXDbeaf3Bcgjy0nmFVg==" spinCount="100000" sheet="1" selectLockedCells="1"/>
  <mergeCells count="31">
    <mergeCell ref="A27:B27"/>
    <mergeCell ref="A22:B22"/>
    <mergeCell ref="A23:B23"/>
    <mergeCell ref="A26:B26"/>
    <mergeCell ref="A24:B24"/>
    <mergeCell ref="A25:B25"/>
    <mergeCell ref="A17:B17"/>
    <mergeCell ref="A18:B18"/>
    <mergeCell ref="A19:B19"/>
    <mergeCell ref="A20:B20"/>
    <mergeCell ref="A21:B21"/>
    <mergeCell ref="A16:B16"/>
    <mergeCell ref="A10:B10"/>
    <mergeCell ref="A11:B11"/>
    <mergeCell ref="A12:B12"/>
    <mergeCell ref="A13:B13"/>
    <mergeCell ref="A14:B14"/>
    <mergeCell ref="A15:B15"/>
    <mergeCell ref="A8:B8"/>
    <mergeCell ref="A9:B9"/>
    <mergeCell ref="G4:R4"/>
    <mergeCell ref="A6:B6"/>
    <mergeCell ref="A7:B7"/>
    <mergeCell ref="A4:F4"/>
    <mergeCell ref="A5:B5"/>
    <mergeCell ref="A1:B1"/>
    <mergeCell ref="C1:D1"/>
    <mergeCell ref="E1:F1"/>
    <mergeCell ref="A2:B2"/>
    <mergeCell ref="C2:D2"/>
    <mergeCell ref="E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85"/>
  <sheetViews>
    <sheetView zoomScaleNormal="100" workbookViewId="0">
      <selection sqref="A1:B1"/>
    </sheetView>
  </sheetViews>
  <sheetFormatPr defaultColWidth="8.85546875" defaultRowHeight="15" x14ac:dyDescent="0.25"/>
  <cols>
    <col min="1" max="1" width="33.7109375" style="139" customWidth="1"/>
    <col min="2" max="2" width="10.140625" style="1" customWidth="1"/>
    <col min="3" max="3" width="14.85546875" style="3" bestFit="1" customWidth="1"/>
    <col min="4" max="4" width="11.140625" style="3" customWidth="1"/>
    <col min="5" max="5" width="15.42578125" style="3" customWidth="1"/>
    <col min="6" max="6" width="12.85546875" style="4" customWidth="1"/>
    <col min="7" max="7" width="15.85546875" customWidth="1"/>
    <col min="8" max="8" width="12.7109375" style="1" bestFit="1" customWidth="1"/>
    <col min="9" max="9" width="36.5703125" style="138" customWidth="1"/>
    <col min="10" max="10" width="9" bestFit="1" customWidth="1"/>
    <col min="12" max="12" width="11.85546875" bestFit="1" customWidth="1"/>
    <col min="14" max="14" width="11.28515625" bestFit="1" customWidth="1"/>
  </cols>
  <sheetData>
    <row r="1" spans="1:18" ht="30" x14ac:dyDescent="0.25">
      <c r="A1" s="332" t="s">
        <v>516</v>
      </c>
      <c r="B1" s="332"/>
      <c r="C1" s="332" t="s">
        <v>38</v>
      </c>
      <c r="D1" s="332"/>
      <c r="E1" s="332" t="s">
        <v>350</v>
      </c>
      <c r="F1" s="332"/>
      <c r="G1" s="272" t="s">
        <v>349</v>
      </c>
      <c r="H1" s="272" t="s">
        <v>352</v>
      </c>
      <c r="I1" s="313"/>
      <c r="J1" s="230"/>
      <c r="K1" s="156"/>
      <c r="L1" s="231"/>
      <c r="M1" s="232"/>
      <c r="N1" s="234"/>
    </row>
    <row r="2" spans="1:18" ht="15.75" x14ac:dyDescent="0.25">
      <c r="A2" s="333" t="str">
        <f>IF(Budget!A2&lt;&gt;"",Budget!A2,"")</f>
        <v/>
      </c>
      <c r="B2" s="333"/>
      <c r="C2" s="334" t="str">
        <f>IF(Budget!C2&lt;&gt;"",Budget!C2,"")</f>
        <v>GY26:  04/01/2026-03/31/2027</v>
      </c>
      <c r="D2" s="334"/>
      <c r="E2" s="333" t="str">
        <f>IF(Budget!E2="Initial","Initial",IF(Budget!E2="Renewal","Renewal",IF(Budget!E2="Modification","Modification",IF(Budget!E2="Reallocation","Reallocation",""))))</f>
        <v/>
      </c>
      <c r="F2" s="333"/>
      <c r="G2" s="270" t="str">
        <f>IF(Budget!H2&lt;&gt;"",Budget!H2,"")</f>
        <v/>
      </c>
      <c r="H2" s="248" t="str">
        <f>IF(Budget!I2="Reallocation","Reallocation",IF(Budget!I2="Modification","Modification",IF(Budget!I2="N/A","N/A","")))</f>
        <v/>
      </c>
      <c r="I2" s="313"/>
      <c r="J2" s="230"/>
      <c r="K2" s="156"/>
      <c r="L2" s="231"/>
      <c r="M2" s="232"/>
      <c r="N2" s="234"/>
    </row>
    <row r="3" spans="1:18" ht="23.25" x14ac:dyDescent="0.25">
      <c r="A3" s="227"/>
      <c r="B3" s="228"/>
      <c r="C3" s="228"/>
      <c r="D3" s="228"/>
      <c r="E3" s="228"/>
      <c r="F3" s="228"/>
      <c r="G3" s="156"/>
      <c r="H3" s="229"/>
      <c r="I3" s="156"/>
      <c r="J3" s="230"/>
      <c r="K3" s="156"/>
      <c r="L3" s="231"/>
      <c r="M3" s="232"/>
      <c r="N3" s="234"/>
    </row>
    <row r="4" spans="1:18" ht="15.75" x14ac:dyDescent="0.25">
      <c r="A4" s="142" t="s">
        <v>63</v>
      </c>
      <c r="B4" s="253"/>
      <c r="C4" s="254" t="s">
        <v>47</v>
      </c>
      <c r="D4" s="253" t="s">
        <v>48</v>
      </c>
      <c r="E4" s="253" t="s">
        <v>49</v>
      </c>
      <c r="F4" s="253" t="s">
        <v>50</v>
      </c>
      <c r="G4" s="255" t="s">
        <v>51</v>
      </c>
      <c r="H4" s="254" t="s">
        <v>52</v>
      </c>
      <c r="I4" s="134" t="s">
        <v>53</v>
      </c>
    </row>
    <row r="5" spans="1:18" ht="15.75" x14ac:dyDescent="0.25">
      <c r="A5" s="147" t="s">
        <v>122</v>
      </c>
      <c r="B5" s="148"/>
      <c r="C5" s="149"/>
      <c r="D5" s="148"/>
      <c r="E5" s="148"/>
      <c r="F5" s="148"/>
      <c r="G5" s="150"/>
      <c r="H5" s="222">
        <v>0</v>
      </c>
      <c r="I5" s="134"/>
    </row>
    <row r="6" spans="1:18" ht="70.150000000000006" customHeight="1" x14ac:dyDescent="0.25">
      <c r="A6" s="141" t="s">
        <v>62</v>
      </c>
      <c r="B6" s="65" t="s">
        <v>46</v>
      </c>
      <c r="C6" s="20" t="s">
        <v>54</v>
      </c>
      <c r="D6" s="21" t="s">
        <v>342</v>
      </c>
      <c r="E6" s="22" t="s">
        <v>343</v>
      </c>
      <c r="F6" s="21" t="s">
        <v>344</v>
      </c>
      <c r="G6" s="22" t="s">
        <v>345</v>
      </c>
      <c r="H6" s="20" t="s">
        <v>39</v>
      </c>
      <c r="I6" s="135" t="s">
        <v>36</v>
      </c>
    </row>
    <row r="7" spans="1:18" x14ac:dyDescent="0.25">
      <c r="A7" s="132" t="s">
        <v>37</v>
      </c>
      <c r="B7" s="55"/>
      <c r="C7" s="56"/>
      <c r="D7" s="57"/>
      <c r="E7" s="23">
        <f t="shared" ref="E7:E22" si="0">C7*D7</f>
        <v>0</v>
      </c>
      <c r="F7" s="57"/>
      <c r="G7" s="24">
        <f t="shared" ref="G7:G22" si="1">E7*F7</f>
        <v>0</v>
      </c>
      <c r="H7" s="112">
        <f t="shared" ref="H7:H23" si="2">E7+G7</f>
        <v>0</v>
      </c>
      <c r="I7" s="198"/>
      <c r="J7" s="16"/>
      <c r="K7" s="16"/>
      <c r="L7" s="16"/>
      <c r="M7" s="16"/>
      <c r="N7" s="16"/>
      <c r="O7" s="16"/>
      <c r="P7" s="16"/>
      <c r="Q7" s="16"/>
      <c r="R7" s="16"/>
    </row>
    <row r="8" spans="1:18" x14ac:dyDescent="0.25">
      <c r="A8" s="132"/>
      <c r="B8" s="55"/>
      <c r="C8" s="56"/>
      <c r="D8" s="57"/>
      <c r="E8" s="23">
        <f t="shared" si="0"/>
        <v>0</v>
      </c>
      <c r="F8" s="57"/>
      <c r="G8" s="24">
        <f t="shared" si="1"/>
        <v>0</v>
      </c>
      <c r="H8" s="112">
        <f t="shared" si="2"/>
        <v>0</v>
      </c>
      <c r="I8" s="198"/>
      <c r="J8" s="16"/>
      <c r="K8" s="16"/>
      <c r="L8" s="16"/>
      <c r="M8" s="16"/>
      <c r="N8" s="16"/>
      <c r="O8" s="16"/>
      <c r="P8" s="16"/>
      <c r="Q8" s="16"/>
      <c r="R8" s="16"/>
    </row>
    <row r="9" spans="1:18" x14ac:dyDescent="0.25">
      <c r="A9" s="132"/>
      <c r="B9" s="55"/>
      <c r="C9" s="56"/>
      <c r="D9" s="57"/>
      <c r="E9" s="23">
        <f t="shared" si="0"/>
        <v>0</v>
      </c>
      <c r="F9" s="57"/>
      <c r="G9" s="24">
        <f t="shared" si="1"/>
        <v>0</v>
      </c>
      <c r="H9" s="112">
        <f t="shared" si="2"/>
        <v>0</v>
      </c>
      <c r="I9" s="198"/>
      <c r="J9" s="16"/>
      <c r="K9" s="16"/>
      <c r="L9" s="16"/>
      <c r="M9" s="16"/>
      <c r="N9" s="16"/>
      <c r="O9" s="16"/>
      <c r="P9" s="16"/>
      <c r="Q9" s="16"/>
      <c r="R9" s="16"/>
    </row>
    <row r="10" spans="1:18" x14ac:dyDescent="0.25">
      <c r="A10" s="132"/>
      <c r="B10" s="55"/>
      <c r="C10" s="56"/>
      <c r="D10" s="57"/>
      <c r="E10" s="23">
        <f t="shared" si="0"/>
        <v>0</v>
      </c>
      <c r="F10" s="57"/>
      <c r="G10" s="24">
        <f t="shared" si="1"/>
        <v>0</v>
      </c>
      <c r="H10" s="112">
        <f t="shared" si="2"/>
        <v>0</v>
      </c>
      <c r="I10" s="198"/>
      <c r="J10" s="16"/>
      <c r="K10" s="16"/>
      <c r="L10" s="16"/>
      <c r="M10" s="16"/>
      <c r="N10" s="16"/>
      <c r="O10" s="16"/>
      <c r="P10" s="16"/>
      <c r="Q10" s="16"/>
      <c r="R10" s="16"/>
    </row>
    <row r="11" spans="1:18" x14ac:dyDescent="0.25">
      <c r="A11" s="132"/>
      <c r="B11" s="55"/>
      <c r="C11" s="56"/>
      <c r="D11" s="57"/>
      <c r="E11" s="23">
        <f t="shared" si="0"/>
        <v>0</v>
      </c>
      <c r="F11" s="57"/>
      <c r="G11" s="24">
        <f t="shared" si="1"/>
        <v>0</v>
      </c>
      <c r="H11" s="112">
        <f t="shared" si="2"/>
        <v>0</v>
      </c>
      <c r="I11" s="198"/>
      <c r="J11" s="16"/>
      <c r="K11" s="16"/>
      <c r="L11" s="16"/>
      <c r="M11" s="16"/>
      <c r="N11" s="16"/>
      <c r="O11" s="16"/>
      <c r="P11" s="16"/>
      <c r="Q11" s="16"/>
      <c r="R11" s="16"/>
    </row>
    <row r="12" spans="1:18" x14ac:dyDescent="0.25">
      <c r="A12" s="132"/>
      <c r="B12" s="55"/>
      <c r="C12" s="56"/>
      <c r="D12" s="57"/>
      <c r="E12" s="23">
        <f t="shared" ref="E12:E16" si="3">C12*D12</f>
        <v>0</v>
      </c>
      <c r="F12" s="57"/>
      <c r="G12" s="24">
        <f t="shared" ref="G12:G16" si="4">E12*F12</f>
        <v>0</v>
      </c>
      <c r="H12" s="112">
        <f t="shared" ref="H12:H16" si="5">E12+G12</f>
        <v>0</v>
      </c>
      <c r="I12" s="198"/>
      <c r="J12" s="16"/>
      <c r="K12" s="16"/>
      <c r="L12" s="16"/>
      <c r="M12" s="16"/>
      <c r="N12" s="16"/>
      <c r="O12" s="16"/>
      <c r="P12" s="16"/>
      <c r="Q12" s="16"/>
      <c r="R12" s="16"/>
    </row>
    <row r="13" spans="1:18" x14ac:dyDescent="0.25">
      <c r="A13" s="132"/>
      <c r="B13" s="55"/>
      <c r="C13" s="56"/>
      <c r="D13" s="57"/>
      <c r="E13" s="23">
        <f t="shared" si="3"/>
        <v>0</v>
      </c>
      <c r="F13" s="57"/>
      <c r="G13" s="24">
        <f t="shared" si="4"/>
        <v>0</v>
      </c>
      <c r="H13" s="112">
        <f t="shared" si="5"/>
        <v>0</v>
      </c>
      <c r="I13" s="198"/>
      <c r="J13" s="16"/>
      <c r="K13" s="16"/>
      <c r="L13" s="16"/>
      <c r="M13" s="16"/>
      <c r="N13" s="16"/>
      <c r="O13" s="16"/>
      <c r="P13" s="16"/>
      <c r="Q13" s="16"/>
      <c r="R13" s="16"/>
    </row>
    <row r="14" spans="1:18" x14ac:dyDescent="0.25">
      <c r="A14" s="132"/>
      <c r="B14" s="55"/>
      <c r="C14" s="56"/>
      <c r="D14" s="57"/>
      <c r="E14" s="23">
        <f t="shared" si="3"/>
        <v>0</v>
      </c>
      <c r="F14" s="57"/>
      <c r="G14" s="24">
        <f t="shared" si="4"/>
        <v>0</v>
      </c>
      <c r="H14" s="112">
        <f t="shared" si="5"/>
        <v>0</v>
      </c>
      <c r="I14" s="198"/>
      <c r="J14" s="16"/>
      <c r="K14" s="16"/>
      <c r="L14" s="16"/>
      <c r="M14" s="16"/>
      <c r="N14" s="16"/>
      <c r="O14" s="16"/>
      <c r="P14" s="16"/>
      <c r="Q14" s="16"/>
      <c r="R14" s="16"/>
    </row>
    <row r="15" spans="1:18" x14ac:dyDescent="0.25">
      <c r="A15" s="132"/>
      <c r="B15" s="55"/>
      <c r="C15" s="56"/>
      <c r="D15" s="57"/>
      <c r="E15" s="23">
        <f t="shared" si="3"/>
        <v>0</v>
      </c>
      <c r="F15" s="57"/>
      <c r="G15" s="24">
        <f t="shared" si="4"/>
        <v>0</v>
      </c>
      <c r="H15" s="112">
        <f t="shared" si="5"/>
        <v>0</v>
      </c>
      <c r="I15" s="198"/>
      <c r="J15" s="16"/>
      <c r="K15" s="16"/>
      <c r="L15" s="16"/>
      <c r="M15" s="16"/>
      <c r="N15" s="16"/>
      <c r="O15" s="16"/>
      <c r="P15" s="16"/>
      <c r="Q15" s="16"/>
      <c r="R15" s="16"/>
    </row>
    <row r="16" spans="1:18" x14ac:dyDescent="0.25">
      <c r="A16" s="132"/>
      <c r="B16" s="55"/>
      <c r="C16" s="56"/>
      <c r="D16" s="57"/>
      <c r="E16" s="23">
        <f t="shared" si="3"/>
        <v>0</v>
      </c>
      <c r="F16" s="57"/>
      <c r="G16" s="24">
        <f t="shared" si="4"/>
        <v>0</v>
      </c>
      <c r="H16" s="112">
        <f t="shared" si="5"/>
        <v>0</v>
      </c>
      <c r="I16" s="198"/>
      <c r="J16" s="16"/>
      <c r="K16" s="16"/>
      <c r="L16" s="16"/>
      <c r="M16" s="16"/>
      <c r="N16" s="16"/>
      <c r="O16" s="16"/>
      <c r="P16" s="16"/>
      <c r="Q16" s="16"/>
      <c r="R16" s="16"/>
    </row>
    <row r="17" spans="1:18" x14ac:dyDescent="0.25">
      <c r="A17" s="132"/>
      <c r="B17" s="55"/>
      <c r="C17" s="56"/>
      <c r="D17" s="57"/>
      <c r="E17" s="23">
        <f t="shared" ref="E17:E21" si="6">C17*D17</f>
        <v>0</v>
      </c>
      <c r="F17" s="57"/>
      <c r="G17" s="24">
        <f t="shared" ref="G17:G21" si="7">E17*F17</f>
        <v>0</v>
      </c>
      <c r="H17" s="112">
        <f t="shared" ref="H17:H21" si="8">E17+G17</f>
        <v>0</v>
      </c>
      <c r="I17" s="198"/>
      <c r="J17" s="16"/>
      <c r="K17" s="16"/>
      <c r="L17" s="16"/>
      <c r="M17" s="16"/>
      <c r="N17" s="16"/>
      <c r="O17" s="16"/>
      <c r="P17" s="16"/>
      <c r="Q17" s="16"/>
      <c r="R17" s="16"/>
    </row>
    <row r="18" spans="1:18" x14ac:dyDescent="0.25">
      <c r="A18" s="132"/>
      <c r="B18" s="55"/>
      <c r="C18" s="56"/>
      <c r="D18" s="57"/>
      <c r="E18" s="23">
        <f t="shared" si="6"/>
        <v>0</v>
      </c>
      <c r="F18" s="57"/>
      <c r="G18" s="24">
        <f t="shared" si="7"/>
        <v>0</v>
      </c>
      <c r="H18" s="112">
        <f t="shared" si="8"/>
        <v>0</v>
      </c>
      <c r="I18" s="198"/>
      <c r="J18" s="16"/>
      <c r="K18" s="16"/>
      <c r="L18" s="16"/>
      <c r="M18" s="16"/>
      <c r="N18" s="16"/>
      <c r="O18" s="16"/>
      <c r="P18" s="16"/>
      <c r="Q18" s="16"/>
      <c r="R18" s="16"/>
    </row>
    <row r="19" spans="1:18" x14ac:dyDescent="0.25">
      <c r="A19" s="132"/>
      <c r="B19" s="55"/>
      <c r="C19" s="56"/>
      <c r="D19" s="57"/>
      <c r="E19" s="23">
        <f t="shared" si="6"/>
        <v>0</v>
      </c>
      <c r="F19" s="57"/>
      <c r="G19" s="24">
        <f t="shared" si="7"/>
        <v>0</v>
      </c>
      <c r="H19" s="112">
        <f t="shared" si="8"/>
        <v>0</v>
      </c>
      <c r="I19" s="198"/>
      <c r="J19" s="16"/>
      <c r="K19" s="16"/>
      <c r="L19" s="16"/>
      <c r="M19" s="16"/>
      <c r="N19" s="16"/>
      <c r="O19" s="16"/>
      <c r="P19" s="16"/>
      <c r="Q19" s="16"/>
      <c r="R19" s="16"/>
    </row>
    <row r="20" spans="1:18" x14ac:dyDescent="0.25">
      <c r="A20" s="132"/>
      <c r="B20" s="55"/>
      <c r="C20" s="56"/>
      <c r="D20" s="57"/>
      <c r="E20" s="23">
        <f t="shared" si="6"/>
        <v>0</v>
      </c>
      <c r="F20" s="57"/>
      <c r="G20" s="24">
        <f t="shared" si="7"/>
        <v>0</v>
      </c>
      <c r="H20" s="112">
        <f t="shared" si="8"/>
        <v>0</v>
      </c>
      <c r="I20" s="198"/>
      <c r="J20" s="16"/>
      <c r="K20" s="16"/>
      <c r="L20" s="16"/>
      <c r="M20" s="16"/>
      <c r="N20" s="16"/>
      <c r="O20" s="16"/>
      <c r="P20" s="16"/>
      <c r="Q20" s="16"/>
      <c r="R20" s="16"/>
    </row>
    <row r="21" spans="1:18" x14ac:dyDescent="0.25">
      <c r="A21" s="132"/>
      <c r="B21" s="55"/>
      <c r="C21" s="56"/>
      <c r="D21" s="57"/>
      <c r="E21" s="23">
        <f t="shared" si="6"/>
        <v>0</v>
      </c>
      <c r="F21" s="57"/>
      <c r="G21" s="24">
        <f t="shared" si="7"/>
        <v>0</v>
      </c>
      <c r="H21" s="112">
        <f t="shared" si="8"/>
        <v>0</v>
      </c>
      <c r="I21" s="198"/>
      <c r="J21" s="16"/>
      <c r="K21" s="16"/>
      <c r="L21" s="16"/>
      <c r="M21" s="16"/>
      <c r="N21" s="16"/>
      <c r="O21" s="16"/>
      <c r="P21" s="16"/>
      <c r="Q21" s="16"/>
      <c r="R21" s="16"/>
    </row>
    <row r="22" spans="1:18" x14ac:dyDescent="0.25">
      <c r="A22" s="132"/>
      <c r="B22" s="55"/>
      <c r="C22" s="56"/>
      <c r="D22" s="57"/>
      <c r="E22" s="23">
        <f t="shared" si="0"/>
        <v>0</v>
      </c>
      <c r="F22" s="57"/>
      <c r="G22" s="24">
        <f t="shared" si="1"/>
        <v>0</v>
      </c>
      <c r="H22" s="112">
        <f t="shared" si="2"/>
        <v>0</v>
      </c>
      <c r="I22" s="198"/>
      <c r="J22" s="16"/>
      <c r="K22" s="16"/>
      <c r="L22" s="16"/>
      <c r="M22" s="16"/>
      <c r="N22" s="16"/>
      <c r="O22" s="16"/>
      <c r="P22" s="16"/>
      <c r="Q22" s="16"/>
      <c r="R22" s="16"/>
    </row>
    <row r="23" spans="1:18" s="19" customFormat="1" ht="15.75" x14ac:dyDescent="0.25">
      <c r="A23" s="142" t="s">
        <v>1</v>
      </c>
      <c r="B23" s="25"/>
      <c r="C23" s="26">
        <f>SUM(C7:C22)</f>
        <v>0</v>
      </c>
      <c r="D23" s="27"/>
      <c r="E23" s="28">
        <f>SUM(E7:E22)</f>
        <v>0</v>
      </c>
      <c r="F23" s="29"/>
      <c r="G23" s="30">
        <f>SUM(G7:G22)</f>
        <v>0</v>
      </c>
      <c r="H23" s="113">
        <f t="shared" si="2"/>
        <v>0</v>
      </c>
      <c r="I23" s="136"/>
      <c r="J23" s="18"/>
    </row>
    <row r="24" spans="1:18" ht="45" x14ac:dyDescent="0.25">
      <c r="A24" s="140" t="s">
        <v>64</v>
      </c>
      <c r="B24" s="65" t="s">
        <v>46</v>
      </c>
      <c r="C24" s="31" t="s">
        <v>59</v>
      </c>
      <c r="D24" s="32" t="s">
        <v>60</v>
      </c>
      <c r="E24" s="33" t="s">
        <v>61</v>
      </c>
      <c r="F24" s="314"/>
      <c r="G24" s="314"/>
      <c r="H24" s="34" t="s">
        <v>66</v>
      </c>
      <c r="I24" s="137" t="s">
        <v>36</v>
      </c>
    </row>
    <row r="25" spans="1:18" ht="48" customHeight="1" x14ac:dyDescent="0.25">
      <c r="A25" s="131"/>
      <c r="B25" s="55"/>
      <c r="C25" s="58"/>
      <c r="D25" s="59"/>
      <c r="E25" s="60"/>
      <c r="F25" s="315"/>
      <c r="G25" s="315"/>
      <c r="H25" s="114">
        <f>D25*E25</f>
        <v>0</v>
      </c>
      <c r="I25" s="198"/>
      <c r="J25" s="16"/>
      <c r="K25" s="16"/>
      <c r="L25" s="16"/>
      <c r="M25" s="16"/>
      <c r="N25" s="16"/>
      <c r="O25" s="16"/>
      <c r="P25" s="16"/>
      <c r="Q25" s="16"/>
      <c r="R25" s="16"/>
    </row>
    <row r="26" spans="1:18" ht="48" customHeight="1" x14ac:dyDescent="0.25">
      <c r="A26" s="131"/>
      <c r="B26" s="55"/>
      <c r="C26" s="58"/>
      <c r="D26" s="59"/>
      <c r="E26" s="60"/>
      <c r="F26" s="315"/>
      <c r="G26" s="315"/>
      <c r="H26" s="114">
        <f t="shared" ref="H26:H27" si="9">D26*E26</f>
        <v>0</v>
      </c>
      <c r="I26" s="198"/>
      <c r="J26" s="16"/>
      <c r="K26" s="16"/>
      <c r="L26" s="16"/>
      <c r="M26" s="16"/>
      <c r="N26" s="16"/>
      <c r="O26" s="16"/>
      <c r="P26" s="16"/>
      <c r="Q26" s="16"/>
      <c r="R26" s="16"/>
    </row>
    <row r="27" spans="1:18" ht="48" customHeight="1" x14ac:dyDescent="0.25">
      <c r="A27" s="131"/>
      <c r="B27" s="55"/>
      <c r="C27" s="58"/>
      <c r="D27" s="59"/>
      <c r="E27" s="60"/>
      <c r="F27" s="315"/>
      <c r="G27" s="315"/>
      <c r="H27" s="114">
        <f t="shared" si="9"/>
        <v>0</v>
      </c>
      <c r="I27" s="198"/>
      <c r="J27" s="16"/>
      <c r="K27" s="16"/>
      <c r="L27" s="16"/>
      <c r="M27" s="16"/>
      <c r="N27" s="16"/>
      <c r="O27" s="16"/>
      <c r="P27" s="16"/>
      <c r="Q27" s="16"/>
      <c r="R27" s="16"/>
    </row>
    <row r="28" spans="1:18" ht="15.75" hidden="1" customHeight="1" x14ac:dyDescent="0.25">
      <c r="A28" s="143"/>
      <c r="B28" s="8"/>
      <c r="C28" s="5"/>
      <c r="D28" s="7"/>
      <c r="E28" s="6"/>
      <c r="F28" s="6"/>
      <c r="G28" s="9"/>
      <c r="H28" s="115"/>
    </row>
    <row r="29" spans="1:18" ht="15.75" hidden="1" customHeight="1" x14ac:dyDescent="0.25">
      <c r="A29" s="144"/>
      <c r="B29" s="8"/>
      <c r="C29" s="5"/>
      <c r="D29" s="7"/>
      <c r="E29" s="6"/>
      <c r="F29" s="6"/>
      <c r="G29" s="9"/>
      <c r="H29" s="115"/>
    </row>
    <row r="30" spans="1:18" ht="15.75" hidden="1" customHeight="1" x14ac:dyDescent="0.25">
      <c r="A30" s="144"/>
      <c r="B30" s="8"/>
      <c r="C30" s="5"/>
      <c r="D30" s="7"/>
      <c r="E30" s="6"/>
      <c r="F30" s="6"/>
      <c r="G30" s="9"/>
      <c r="H30" s="115"/>
    </row>
    <row r="31" spans="1:18" ht="15.75" hidden="1" customHeight="1" x14ac:dyDescent="0.25">
      <c r="A31" s="144"/>
      <c r="B31" s="8"/>
      <c r="C31" s="5"/>
      <c r="D31" s="7"/>
      <c r="E31" s="6"/>
      <c r="F31" s="6"/>
      <c r="G31" s="9"/>
      <c r="H31" s="115"/>
    </row>
    <row r="32" spans="1:18" ht="15.75" hidden="1" customHeight="1" x14ac:dyDescent="0.25">
      <c r="A32" s="144"/>
      <c r="B32" s="8"/>
      <c r="C32" s="5"/>
      <c r="D32" s="7"/>
      <c r="E32" s="6"/>
      <c r="F32" s="6"/>
      <c r="G32" s="9"/>
      <c r="H32" s="115"/>
    </row>
    <row r="33" spans="1:10" s="19" customFormat="1" ht="15.75" x14ac:dyDescent="0.25">
      <c r="A33" s="142" t="s">
        <v>1</v>
      </c>
      <c r="B33" s="291"/>
      <c r="C33" s="292"/>
      <c r="D33" s="292"/>
      <c r="E33" s="292"/>
      <c r="F33" s="292"/>
      <c r="G33" s="293"/>
      <c r="H33" s="113">
        <f>SUM(H25:H27)</f>
        <v>0</v>
      </c>
      <c r="I33" s="136"/>
      <c r="J33" s="18"/>
    </row>
    <row r="34" spans="1:10" ht="28.9" customHeight="1" x14ac:dyDescent="0.25">
      <c r="A34" s="140" t="s">
        <v>40</v>
      </c>
      <c r="B34" s="65" t="s">
        <v>46</v>
      </c>
      <c r="C34" s="317" t="s">
        <v>37</v>
      </c>
      <c r="D34" s="318"/>
      <c r="E34" s="318"/>
      <c r="F34" s="318"/>
      <c r="G34" s="319"/>
      <c r="H34" s="34" t="s">
        <v>113</v>
      </c>
      <c r="I34" s="137" t="s">
        <v>36</v>
      </c>
    </row>
    <row r="35" spans="1:10" x14ac:dyDescent="0.25">
      <c r="A35" s="131"/>
      <c r="B35" s="55"/>
      <c r="C35" s="320"/>
      <c r="D35" s="321"/>
      <c r="E35" s="321"/>
      <c r="F35" s="321"/>
      <c r="G35" s="322"/>
      <c r="H35" s="116">
        <v>0</v>
      </c>
      <c r="I35" s="198"/>
    </row>
    <row r="36" spans="1:10" x14ac:dyDescent="0.25">
      <c r="A36" s="131"/>
      <c r="B36" s="55"/>
      <c r="C36" s="320"/>
      <c r="D36" s="321"/>
      <c r="E36" s="321"/>
      <c r="F36" s="321"/>
      <c r="G36" s="322"/>
      <c r="H36" s="117"/>
      <c r="I36" s="198"/>
    </row>
    <row r="37" spans="1:10" x14ac:dyDescent="0.25">
      <c r="A37" s="131"/>
      <c r="B37" s="55"/>
      <c r="C37" s="320"/>
      <c r="D37" s="321"/>
      <c r="E37" s="321"/>
      <c r="F37" s="321"/>
      <c r="G37" s="322"/>
      <c r="H37" s="117"/>
      <c r="I37" s="198"/>
    </row>
    <row r="38" spans="1:10" s="19" customFormat="1" ht="15.75" x14ac:dyDescent="0.25">
      <c r="A38" s="142" t="s">
        <v>1</v>
      </c>
      <c r="B38" s="291"/>
      <c r="C38" s="292"/>
      <c r="D38" s="292"/>
      <c r="E38" s="292"/>
      <c r="F38" s="292"/>
      <c r="G38" s="293"/>
      <c r="H38" s="113">
        <f>SUM(H35:H37)</f>
        <v>0</v>
      </c>
      <c r="I38" s="136"/>
      <c r="J38" s="18"/>
    </row>
    <row r="39" spans="1:10" ht="28.9" customHeight="1" x14ac:dyDescent="0.25">
      <c r="A39" s="140" t="s">
        <v>3</v>
      </c>
      <c r="B39" s="65" t="s">
        <v>46</v>
      </c>
      <c r="C39" s="305"/>
      <c r="D39" s="306"/>
      <c r="E39" s="306"/>
      <c r="F39" s="306"/>
      <c r="G39" s="307"/>
      <c r="H39" s="34" t="s">
        <v>113</v>
      </c>
      <c r="I39" s="137" t="s">
        <v>36</v>
      </c>
    </row>
    <row r="40" spans="1:10" ht="33.6" customHeight="1" x14ac:dyDescent="0.25">
      <c r="A40" s="131"/>
      <c r="B40" s="55"/>
      <c r="C40" s="294"/>
      <c r="D40" s="295"/>
      <c r="E40" s="295"/>
      <c r="F40" s="295"/>
      <c r="G40" s="296"/>
      <c r="H40" s="117"/>
      <c r="I40" s="199"/>
      <c r="J40" s="17"/>
    </row>
    <row r="41" spans="1:10" ht="14.45" customHeight="1" x14ac:dyDescent="0.25">
      <c r="A41" s="131"/>
      <c r="B41" s="55"/>
      <c r="C41" s="297"/>
      <c r="D41" s="298"/>
      <c r="E41" s="298"/>
      <c r="F41" s="298"/>
      <c r="G41" s="299"/>
      <c r="H41" s="117"/>
      <c r="I41" s="199"/>
    </row>
    <row r="42" spans="1:10" ht="14.45" customHeight="1" x14ac:dyDescent="0.25">
      <c r="A42" s="131"/>
      <c r="B42" s="55"/>
      <c r="C42" s="297"/>
      <c r="D42" s="298"/>
      <c r="E42" s="298"/>
      <c r="F42" s="298"/>
      <c r="G42" s="299"/>
      <c r="H42" s="117"/>
      <c r="I42" s="199"/>
    </row>
    <row r="43" spans="1:10" s="19" customFormat="1" ht="15.75" x14ac:dyDescent="0.25">
      <c r="A43" s="142" t="s">
        <v>1</v>
      </c>
      <c r="B43" s="291"/>
      <c r="C43" s="292"/>
      <c r="D43" s="292"/>
      <c r="E43" s="292"/>
      <c r="F43" s="292"/>
      <c r="G43" s="293"/>
      <c r="H43" s="113">
        <f>SUM(H40:H42)</f>
        <v>0</v>
      </c>
      <c r="I43" s="136"/>
      <c r="J43" s="18"/>
    </row>
    <row r="44" spans="1:10" ht="28.9" customHeight="1" x14ac:dyDescent="0.25">
      <c r="A44" s="140" t="s">
        <v>22</v>
      </c>
      <c r="B44" s="65" t="s">
        <v>46</v>
      </c>
      <c r="C44" s="31" t="s">
        <v>7</v>
      </c>
      <c r="D44" s="32" t="s">
        <v>9</v>
      </c>
      <c r="E44" s="33" t="s">
        <v>65</v>
      </c>
      <c r="F44" s="294"/>
      <c r="G44" s="296"/>
      <c r="H44" s="34" t="s">
        <v>66</v>
      </c>
      <c r="I44" s="137" t="s">
        <v>36</v>
      </c>
    </row>
    <row r="45" spans="1:10" x14ac:dyDescent="0.25">
      <c r="A45" s="131"/>
      <c r="B45" s="55"/>
      <c r="C45" s="58"/>
      <c r="D45" s="61"/>
      <c r="E45" s="62"/>
      <c r="F45" s="297"/>
      <c r="G45" s="299"/>
      <c r="H45" s="114">
        <f>D45*E45</f>
        <v>0</v>
      </c>
      <c r="I45" s="198"/>
    </row>
    <row r="46" spans="1:10" x14ac:dyDescent="0.25">
      <c r="A46" s="131"/>
      <c r="B46" s="55"/>
      <c r="C46" s="58"/>
      <c r="D46" s="61"/>
      <c r="E46" s="62"/>
      <c r="F46" s="297"/>
      <c r="G46" s="299"/>
      <c r="H46" s="114">
        <f t="shared" ref="H46:H48" si="10">D46*E46</f>
        <v>0</v>
      </c>
      <c r="I46" s="198"/>
    </row>
    <row r="47" spans="1:10" x14ac:dyDescent="0.25">
      <c r="A47" s="131"/>
      <c r="B47" s="55"/>
      <c r="C47" s="58"/>
      <c r="D47" s="61"/>
      <c r="E47" s="62"/>
      <c r="F47" s="297"/>
      <c r="G47" s="299"/>
      <c r="H47" s="114">
        <f t="shared" si="10"/>
        <v>0</v>
      </c>
      <c r="I47" s="198"/>
    </row>
    <row r="48" spans="1:10" x14ac:dyDescent="0.25">
      <c r="A48" s="131"/>
      <c r="B48" s="55"/>
      <c r="C48" s="58"/>
      <c r="D48" s="61"/>
      <c r="E48" s="62"/>
      <c r="F48" s="297"/>
      <c r="G48" s="299"/>
      <c r="H48" s="114">
        <f t="shared" si="10"/>
        <v>0</v>
      </c>
      <c r="I48" s="198"/>
    </row>
    <row r="49" spans="1:10" s="19" customFormat="1" ht="15.75" x14ac:dyDescent="0.25">
      <c r="A49" s="142" t="s">
        <v>1</v>
      </c>
      <c r="B49" s="291"/>
      <c r="C49" s="292"/>
      <c r="D49" s="292"/>
      <c r="E49" s="292"/>
      <c r="F49" s="292"/>
      <c r="G49" s="293"/>
      <c r="H49" s="113">
        <f>SUM(H45:H48)</f>
        <v>0</v>
      </c>
      <c r="I49" s="136"/>
      <c r="J49" s="18"/>
    </row>
    <row r="50" spans="1:10" ht="28.9" customHeight="1" x14ac:dyDescent="0.25">
      <c r="A50" s="140" t="s">
        <v>4</v>
      </c>
      <c r="B50" s="65" t="s">
        <v>46</v>
      </c>
      <c r="C50" s="294"/>
      <c r="D50" s="296"/>
      <c r="E50" s="294"/>
      <c r="F50" s="296"/>
      <c r="G50" s="294"/>
      <c r="H50" s="34" t="s">
        <v>113</v>
      </c>
      <c r="I50" s="137" t="s">
        <v>36</v>
      </c>
    </row>
    <row r="51" spans="1:10" x14ac:dyDescent="0.25">
      <c r="A51" s="131"/>
      <c r="B51" s="55"/>
      <c r="C51" s="297"/>
      <c r="D51" s="299"/>
      <c r="E51" s="297"/>
      <c r="F51" s="299"/>
      <c r="G51" s="297"/>
      <c r="H51" s="118"/>
      <c r="I51" s="198"/>
    </row>
    <row r="52" spans="1:10" x14ac:dyDescent="0.25">
      <c r="A52" s="131"/>
      <c r="B52" s="55"/>
      <c r="C52" s="297"/>
      <c r="D52" s="299"/>
      <c r="E52" s="297"/>
      <c r="F52" s="299"/>
      <c r="G52" s="297"/>
      <c r="H52" s="118"/>
      <c r="I52" s="198"/>
    </row>
    <row r="53" spans="1:10" x14ac:dyDescent="0.25">
      <c r="A53" s="131"/>
      <c r="B53" s="55"/>
      <c r="C53" s="297"/>
      <c r="D53" s="299"/>
      <c r="E53" s="297"/>
      <c r="F53" s="299"/>
      <c r="G53" s="297"/>
      <c r="H53" s="118"/>
      <c r="I53" s="198"/>
    </row>
    <row r="54" spans="1:10" x14ac:dyDescent="0.25">
      <c r="A54" s="145" t="s">
        <v>1</v>
      </c>
      <c r="B54" s="32"/>
      <c r="C54" s="35"/>
      <c r="D54" s="7"/>
      <c r="E54" s="6"/>
      <c r="F54" s="6"/>
      <c r="G54" s="6"/>
      <c r="H54" s="119">
        <f>SUM(H51:H53)</f>
        <v>0</v>
      </c>
      <c r="J54" s="17"/>
    </row>
    <row r="55" spans="1:10" x14ac:dyDescent="0.25">
      <c r="B55" s="3"/>
      <c r="C55"/>
      <c r="D55"/>
      <c r="E55" s="345" t="s">
        <v>123</v>
      </c>
      <c r="F55" s="345"/>
      <c r="G55" s="345"/>
      <c r="H55" s="151">
        <f>H5-H23-H33-H38-H43-H49-H54</f>
        <v>0</v>
      </c>
      <c r="I55"/>
    </row>
    <row r="56" spans="1:10" x14ac:dyDescent="0.25">
      <c r="E56"/>
      <c r="F56"/>
      <c r="G56" s="1"/>
      <c r="H56"/>
      <c r="I56"/>
    </row>
    <row r="57" spans="1:10" x14ac:dyDescent="0.25">
      <c r="E57"/>
      <c r="F57"/>
      <c r="H57"/>
      <c r="I57"/>
    </row>
    <row r="58" spans="1:10" x14ac:dyDescent="0.25">
      <c r="E58"/>
      <c r="F58"/>
      <c r="H58"/>
      <c r="I58"/>
    </row>
    <row r="59" spans="1:10" x14ac:dyDescent="0.25">
      <c r="E59"/>
      <c r="F59"/>
      <c r="H59"/>
      <c r="I59"/>
    </row>
    <row r="60" spans="1:10" x14ac:dyDescent="0.25">
      <c r="F60"/>
      <c r="H60"/>
      <c r="I60"/>
    </row>
    <row r="61" spans="1:10" hidden="1" x14ac:dyDescent="0.25">
      <c r="A61" s="139" t="s">
        <v>0</v>
      </c>
      <c r="F61"/>
      <c r="H61"/>
      <c r="I61"/>
    </row>
    <row r="62" spans="1:10" hidden="1" x14ac:dyDescent="0.25">
      <c r="A62" s="139" t="s">
        <v>5</v>
      </c>
      <c r="F62"/>
      <c r="H62"/>
      <c r="I62"/>
    </row>
    <row r="63" spans="1:10" hidden="1" x14ac:dyDescent="0.25">
      <c r="A63" s="139" t="s">
        <v>2</v>
      </c>
      <c r="H63"/>
      <c r="I63"/>
    </row>
    <row r="64" spans="1:10" hidden="1" x14ac:dyDescent="0.25">
      <c r="H64"/>
      <c r="I64"/>
    </row>
    <row r="65" spans="1:9" hidden="1" x14ac:dyDescent="0.25">
      <c r="H65"/>
      <c r="I65"/>
    </row>
    <row r="66" spans="1:9" hidden="1" x14ac:dyDescent="0.25">
      <c r="A66" s="139" t="s">
        <v>99</v>
      </c>
      <c r="H66"/>
      <c r="I66"/>
    </row>
    <row r="67" spans="1:9" hidden="1" x14ac:dyDescent="0.25">
      <c r="A67" s="139" t="s">
        <v>100</v>
      </c>
      <c r="H67"/>
      <c r="I67"/>
    </row>
    <row r="68" spans="1:9" hidden="1" x14ac:dyDescent="0.25">
      <c r="A68" s="139" t="s">
        <v>101</v>
      </c>
      <c r="H68"/>
      <c r="I68"/>
    </row>
    <row r="69" spans="1:9" hidden="1" x14ac:dyDescent="0.25">
      <c r="A69" s="139" t="s">
        <v>102</v>
      </c>
      <c r="H69"/>
      <c r="I69"/>
    </row>
    <row r="70" spans="1:9" x14ac:dyDescent="0.25">
      <c r="H70"/>
      <c r="I70"/>
    </row>
    <row r="71" spans="1:9" x14ac:dyDescent="0.25">
      <c r="A71"/>
      <c r="H71"/>
      <c r="I71"/>
    </row>
    <row r="72" spans="1:9" x14ac:dyDescent="0.25">
      <c r="A72"/>
      <c r="H72"/>
      <c r="I72"/>
    </row>
    <row r="73" spans="1:9" x14ac:dyDescent="0.25">
      <c r="A73"/>
      <c r="H73"/>
      <c r="I73"/>
    </row>
    <row r="74" spans="1:9" x14ac:dyDescent="0.25">
      <c r="A74"/>
      <c r="H74"/>
      <c r="I74"/>
    </row>
    <row r="75" spans="1:9" x14ac:dyDescent="0.25">
      <c r="A75"/>
      <c r="H75"/>
      <c r="I75"/>
    </row>
    <row r="76" spans="1:9" x14ac:dyDescent="0.25">
      <c r="A76"/>
      <c r="H76"/>
      <c r="I76"/>
    </row>
    <row r="77" spans="1:9" x14ac:dyDescent="0.25">
      <c r="A77"/>
      <c r="H77"/>
      <c r="I77"/>
    </row>
    <row r="78" spans="1:9" x14ac:dyDescent="0.25">
      <c r="A78"/>
      <c r="H78"/>
      <c r="I78"/>
    </row>
    <row r="79" spans="1:9" x14ac:dyDescent="0.25">
      <c r="A79"/>
      <c r="H79"/>
      <c r="I79"/>
    </row>
    <row r="80" spans="1:9" x14ac:dyDescent="0.25">
      <c r="A80"/>
      <c r="H80"/>
      <c r="I80"/>
    </row>
    <row r="81" spans="2:6" customFormat="1" x14ac:dyDescent="0.25">
      <c r="B81" s="1"/>
      <c r="C81" s="3"/>
      <c r="D81" s="3"/>
      <c r="E81" s="3"/>
      <c r="F81" s="4"/>
    </row>
    <row r="82" spans="2:6" customFormat="1" x14ac:dyDescent="0.25">
      <c r="B82" s="1"/>
      <c r="C82" s="3"/>
      <c r="D82" s="3"/>
      <c r="E82" s="3"/>
      <c r="F82" s="4"/>
    </row>
    <row r="83" spans="2:6" customFormat="1" x14ac:dyDescent="0.25">
      <c r="B83" s="1"/>
      <c r="C83" s="3"/>
      <c r="D83" s="3"/>
      <c r="E83" s="3"/>
      <c r="F83" s="4"/>
    </row>
    <row r="84" spans="2:6" customFormat="1" x14ac:dyDescent="0.25">
      <c r="B84" s="1"/>
      <c r="C84" s="3"/>
      <c r="D84" s="3"/>
      <c r="E84" s="3"/>
      <c r="F84" s="4"/>
    </row>
    <row r="85" spans="2:6" customFormat="1" x14ac:dyDescent="0.25">
      <c r="B85" s="1"/>
      <c r="C85" s="3"/>
      <c r="D85" s="3"/>
      <c r="E85" s="3"/>
      <c r="F85" s="4"/>
    </row>
  </sheetData>
  <sheetProtection algorithmName="SHA-512" hashValue="4U+wf7LpadcuR289/9vS6ENdpmWVL2CgW5sjL4HypWu431VvciJ+aG7RpbO1upS3oLhcZimDTxl0GYQ4W6fOjw==" saltValue="lqrH969JAiigyYeQo8G3qA==" spinCount="100000" sheet="1" selectLockedCells="1"/>
  <mergeCells count="21">
    <mergeCell ref="I1:I2"/>
    <mergeCell ref="A1:B1"/>
    <mergeCell ref="C1:D1"/>
    <mergeCell ref="E1:F1"/>
    <mergeCell ref="A2:B2"/>
    <mergeCell ref="C2:D2"/>
    <mergeCell ref="E2:F2"/>
    <mergeCell ref="E55:G55"/>
    <mergeCell ref="C39:G39"/>
    <mergeCell ref="C40:G42"/>
    <mergeCell ref="B43:G43"/>
    <mergeCell ref="F44:G48"/>
    <mergeCell ref="B49:G49"/>
    <mergeCell ref="C50:D53"/>
    <mergeCell ref="E50:F53"/>
    <mergeCell ref="G50:G53"/>
    <mergeCell ref="B38:G38"/>
    <mergeCell ref="F24:F27"/>
    <mergeCell ref="G24:G27"/>
    <mergeCell ref="B33:G33"/>
    <mergeCell ref="C34:G37"/>
  </mergeCells>
  <dataValidations count="1">
    <dataValidation type="list" allowBlank="1" showInputMessage="1" showErrorMessage="1" sqref="B25:B27 B40:B42 B35:B37 B45:B48 B51:B53 B7:B22" xr:uid="{00000000-0002-0000-0400-000000000000}">
      <formula1>$A$60:$A$63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3"/>
  <sheetViews>
    <sheetView workbookViewId="0">
      <selection activeCell="C11" sqref="C11"/>
    </sheetView>
  </sheetViews>
  <sheetFormatPr defaultColWidth="8.85546875" defaultRowHeight="15" x14ac:dyDescent="0.25"/>
  <cols>
    <col min="1" max="1" width="33.7109375" style="139" customWidth="1"/>
    <col min="2" max="2" width="10.140625" style="1" customWidth="1"/>
    <col min="3" max="3" width="14.85546875" style="3" bestFit="1" customWidth="1"/>
    <col min="4" max="4" width="11.140625" style="3" customWidth="1"/>
    <col min="5" max="5" width="15.42578125" style="3" customWidth="1"/>
    <col min="6" max="6" width="12.85546875" style="4" customWidth="1"/>
    <col min="7" max="7" width="15.85546875" customWidth="1"/>
    <col min="8" max="8" width="12.7109375" style="1" bestFit="1" customWidth="1"/>
    <col min="9" max="9" width="36.5703125" style="138" customWidth="1"/>
    <col min="10" max="10" width="9" bestFit="1" customWidth="1"/>
    <col min="12" max="12" width="11.85546875" bestFit="1" customWidth="1"/>
  </cols>
  <sheetData>
    <row r="1" spans="1:18" ht="30" x14ac:dyDescent="0.25">
      <c r="A1" s="332" t="s">
        <v>516</v>
      </c>
      <c r="B1" s="332"/>
      <c r="C1" s="332" t="s">
        <v>38</v>
      </c>
      <c r="D1" s="332"/>
      <c r="E1" s="332" t="s">
        <v>350</v>
      </c>
      <c r="F1" s="332"/>
      <c r="G1" s="272" t="s">
        <v>349</v>
      </c>
      <c r="H1" s="272" t="s">
        <v>352</v>
      </c>
      <c r="I1" s="313"/>
      <c r="J1" s="230"/>
      <c r="K1" s="156"/>
      <c r="L1" s="231"/>
    </row>
    <row r="2" spans="1:18" ht="15.75" x14ac:dyDescent="0.25">
      <c r="A2" s="333" t="str">
        <f>IF(Budget!A2&lt;&gt;"",Budget!A2,"")</f>
        <v/>
      </c>
      <c r="B2" s="333"/>
      <c r="C2" s="334" t="str">
        <f>IF(Budget!C2&lt;&gt;"",Budget!C2,"")</f>
        <v>GY26:  04/01/2026-03/31/2027</v>
      </c>
      <c r="D2" s="334"/>
      <c r="E2" s="333" t="str">
        <f>IF(Budget!E2="Initial","Initial",IF(Budget!E2="Renewal","Renewal",IF(Budget!E2="Modification","Modification",IF(Budget!E2="Reallocation","Reallocation",""))))</f>
        <v/>
      </c>
      <c r="F2" s="333"/>
      <c r="G2" s="270" t="str">
        <f>IF(Budget!H2&lt;&gt;"",Budget!H2,"")</f>
        <v/>
      </c>
      <c r="H2" s="248" t="str">
        <f>IF(Budget!I2="Reallocation","Reallocation",IF(Budget!I2="Modification","Modification",IF(Budget!I2="N/A","N/A","")))</f>
        <v/>
      </c>
      <c r="I2" s="313"/>
      <c r="J2" s="230"/>
      <c r="K2" s="156"/>
      <c r="L2" s="231"/>
    </row>
    <row r="3" spans="1:18" ht="23.25" x14ac:dyDescent="0.25">
      <c r="A3" s="227"/>
      <c r="B3" s="228"/>
      <c r="C3" s="228"/>
      <c r="D3" s="228"/>
      <c r="E3" s="228"/>
      <c r="F3" s="228"/>
      <c r="G3" s="156"/>
      <c r="H3" s="229"/>
      <c r="I3" s="156"/>
      <c r="J3" s="230"/>
      <c r="K3" s="156"/>
      <c r="L3" s="231"/>
    </row>
    <row r="4" spans="1:18" ht="15.75" x14ac:dyDescent="0.25">
      <c r="A4" s="142" t="s">
        <v>63</v>
      </c>
      <c r="B4" s="253"/>
      <c r="C4" s="254" t="s">
        <v>47</v>
      </c>
      <c r="D4" s="253" t="s">
        <v>48</v>
      </c>
      <c r="E4" s="253" t="s">
        <v>49</v>
      </c>
      <c r="F4" s="253" t="s">
        <v>50</v>
      </c>
      <c r="G4" s="255" t="s">
        <v>51</v>
      </c>
      <c r="H4" s="254" t="s">
        <v>52</v>
      </c>
      <c r="I4" s="134" t="s">
        <v>53</v>
      </c>
    </row>
    <row r="5" spans="1:18" ht="70.150000000000006" customHeight="1" x14ac:dyDescent="0.25">
      <c r="A5" s="141" t="s">
        <v>62</v>
      </c>
      <c r="B5" s="65" t="s">
        <v>46</v>
      </c>
      <c r="C5" s="20" t="s">
        <v>54</v>
      </c>
      <c r="D5" s="21" t="s">
        <v>55</v>
      </c>
      <c r="E5" s="22" t="s">
        <v>56</v>
      </c>
      <c r="F5" s="21" t="s">
        <v>57</v>
      </c>
      <c r="G5" s="22" t="s">
        <v>58</v>
      </c>
      <c r="H5" s="20" t="s">
        <v>39</v>
      </c>
      <c r="I5" s="135" t="s">
        <v>36</v>
      </c>
    </row>
    <row r="6" spans="1:18" x14ac:dyDescent="0.25">
      <c r="A6" s="132" t="s">
        <v>37</v>
      </c>
      <c r="B6" s="55"/>
      <c r="C6" s="56"/>
      <c r="D6" s="57"/>
      <c r="E6" s="23">
        <f t="shared" ref="E6:E11" si="0">C6*D6</f>
        <v>0</v>
      </c>
      <c r="F6" s="57"/>
      <c r="G6" s="24">
        <f t="shared" ref="G6:G11" si="1">E6*F6</f>
        <v>0</v>
      </c>
      <c r="H6" s="112">
        <f t="shared" ref="H6:H12" si="2">E6+G6</f>
        <v>0</v>
      </c>
      <c r="I6" s="198"/>
      <c r="J6" s="16"/>
      <c r="K6" s="16"/>
      <c r="L6" s="16"/>
      <c r="M6" s="16"/>
      <c r="N6" s="16"/>
      <c r="O6" s="16"/>
      <c r="P6" s="16"/>
      <c r="Q6" s="16"/>
      <c r="R6" s="16"/>
    </row>
    <row r="7" spans="1:18" x14ac:dyDescent="0.25">
      <c r="A7" s="132"/>
      <c r="B7" s="55"/>
      <c r="C7" s="56"/>
      <c r="D7" s="57"/>
      <c r="E7" s="23">
        <f t="shared" si="0"/>
        <v>0</v>
      </c>
      <c r="F7" s="57"/>
      <c r="G7" s="24">
        <f t="shared" si="1"/>
        <v>0</v>
      </c>
      <c r="H7" s="112">
        <f t="shared" si="2"/>
        <v>0</v>
      </c>
      <c r="I7" s="198"/>
      <c r="J7" s="16"/>
      <c r="K7" s="16"/>
      <c r="L7" s="16"/>
      <c r="M7" s="16"/>
      <c r="N7" s="16"/>
      <c r="O7" s="16"/>
      <c r="P7" s="16"/>
      <c r="Q7" s="16"/>
      <c r="R7" s="16"/>
    </row>
    <row r="8" spans="1:18" x14ac:dyDescent="0.25">
      <c r="A8" s="132"/>
      <c r="B8" s="55"/>
      <c r="C8" s="56"/>
      <c r="D8" s="57"/>
      <c r="E8" s="23">
        <f t="shared" si="0"/>
        <v>0</v>
      </c>
      <c r="F8" s="57"/>
      <c r="G8" s="24">
        <f t="shared" si="1"/>
        <v>0</v>
      </c>
      <c r="H8" s="112">
        <f t="shared" si="2"/>
        <v>0</v>
      </c>
      <c r="I8" s="198"/>
      <c r="J8" s="16"/>
      <c r="K8" s="16"/>
      <c r="L8" s="16"/>
      <c r="M8" s="16"/>
      <c r="N8" s="16"/>
      <c r="O8" s="16"/>
      <c r="P8" s="16"/>
      <c r="Q8" s="16"/>
      <c r="R8" s="16"/>
    </row>
    <row r="9" spans="1:18" x14ac:dyDescent="0.25">
      <c r="A9" s="132"/>
      <c r="B9" s="55"/>
      <c r="C9" s="56"/>
      <c r="D9" s="57"/>
      <c r="E9" s="23">
        <f t="shared" si="0"/>
        <v>0</v>
      </c>
      <c r="F9" s="57"/>
      <c r="G9" s="24">
        <f t="shared" si="1"/>
        <v>0</v>
      </c>
      <c r="H9" s="112">
        <f t="shared" si="2"/>
        <v>0</v>
      </c>
      <c r="I9" s="198"/>
      <c r="J9" s="16"/>
      <c r="K9" s="16"/>
      <c r="L9" s="16"/>
      <c r="M9" s="16"/>
      <c r="N9" s="16"/>
      <c r="O9" s="16"/>
      <c r="P9" s="16"/>
      <c r="Q9" s="16"/>
      <c r="R9" s="16"/>
    </row>
    <row r="10" spans="1:18" x14ac:dyDescent="0.25">
      <c r="A10" s="132"/>
      <c r="B10" s="55"/>
      <c r="C10" s="56"/>
      <c r="D10" s="57"/>
      <c r="E10" s="23">
        <f t="shared" si="0"/>
        <v>0</v>
      </c>
      <c r="F10" s="57"/>
      <c r="G10" s="24">
        <f t="shared" si="1"/>
        <v>0</v>
      </c>
      <c r="H10" s="112">
        <f t="shared" si="2"/>
        <v>0</v>
      </c>
      <c r="I10" s="198"/>
      <c r="J10" s="16"/>
      <c r="K10" s="16"/>
      <c r="L10" s="16"/>
      <c r="M10" s="16"/>
      <c r="N10" s="16"/>
      <c r="O10" s="16"/>
      <c r="P10" s="16"/>
      <c r="Q10" s="16"/>
      <c r="R10" s="16"/>
    </row>
    <row r="11" spans="1:18" x14ac:dyDescent="0.25">
      <c r="A11" s="132"/>
      <c r="B11" s="55"/>
      <c r="C11" s="56"/>
      <c r="D11" s="57"/>
      <c r="E11" s="23">
        <f t="shared" si="0"/>
        <v>0</v>
      </c>
      <c r="F11" s="57"/>
      <c r="G11" s="24">
        <f t="shared" si="1"/>
        <v>0</v>
      </c>
      <c r="H11" s="112">
        <f t="shared" si="2"/>
        <v>0</v>
      </c>
      <c r="I11" s="198"/>
      <c r="J11" s="16"/>
      <c r="K11" s="16"/>
      <c r="L11" s="16"/>
      <c r="M11" s="16"/>
      <c r="N11" s="16"/>
      <c r="O11" s="16"/>
      <c r="P11" s="16"/>
      <c r="Q11" s="16"/>
      <c r="R11" s="16"/>
    </row>
    <row r="12" spans="1:18" s="19" customFormat="1" ht="15.75" x14ac:dyDescent="0.25">
      <c r="A12" s="142" t="s">
        <v>1</v>
      </c>
      <c r="B12" s="25"/>
      <c r="C12" s="26">
        <f>SUM(C6:C11)</f>
        <v>0</v>
      </c>
      <c r="D12" s="27"/>
      <c r="E12" s="28">
        <f>SUM(E6:E11)</f>
        <v>0</v>
      </c>
      <c r="F12" s="29"/>
      <c r="G12" s="30">
        <f>SUM(G6:G11)</f>
        <v>0</v>
      </c>
      <c r="H12" s="113">
        <f t="shared" si="2"/>
        <v>0</v>
      </c>
      <c r="I12" s="136"/>
      <c r="J12" s="18"/>
    </row>
    <row r="13" spans="1:18" ht="45" x14ac:dyDescent="0.25">
      <c r="A13" s="140" t="s">
        <v>64</v>
      </c>
      <c r="B13" s="65" t="s">
        <v>46</v>
      </c>
      <c r="C13" s="31" t="s">
        <v>59</v>
      </c>
      <c r="D13" s="32" t="s">
        <v>60</v>
      </c>
      <c r="E13" s="33" t="s">
        <v>61</v>
      </c>
      <c r="F13" s="314"/>
      <c r="G13" s="314"/>
      <c r="H13" s="34" t="s">
        <v>66</v>
      </c>
      <c r="I13" s="137" t="s">
        <v>36</v>
      </c>
    </row>
    <row r="14" spans="1:18" ht="48" customHeight="1" x14ac:dyDescent="0.25">
      <c r="A14" s="131"/>
      <c r="B14" s="55"/>
      <c r="C14" s="58"/>
      <c r="D14" s="59"/>
      <c r="E14" s="60"/>
      <c r="F14" s="315"/>
      <c r="G14" s="315"/>
      <c r="H14" s="114">
        <f>D14*E14</f>
        <v>0</v>
      </c>
      <c r="I14" s="198"/>
      <c r="J14" s="16"/>
      <c r="K14" s="16"/>
      <c r="L14" s="16"/>
      <c r="M14" s="16"/>
      <c r="N14" s="16"/>
      <c r="O14" s="16"/>
      <c r="P14" s="16"/>
      <c r="Q14" s="16"/>
      <c r="R14" s="16"/>
    </row>
    <row r="15" spans="1:18" ht="48" customHeight="1" x14ac:dyDescent="0.25">
      <c r="A15" s="131"/>
      <c r="B15" s="55"/>
      <c r="C15" s="58"/>
      <c r="D15" s="59"/>
      <c r="E15" s="60"/>
      <c r="F15" s="315"/>
      <c r="G15" s="315"/>
      <c r="H15" s="114">
        <f t="shared" ref="H15:H16" si="3">D15*E15</f>
        <v>0</v>
      </c>
      <c r="I15" s="198"/>
      <c r="J15" s="16"/>
      <c r="K15" s="16"/>
      <c r="L15" s="16"/>
      <c r="M15" s="16"/>
      <c r="N15" s="16"/>
      <c r="O15" s="16"/>
      <c r="P15" s="16"/>
      <c r="Q15" s="16"/>
      <c r="R15" s="16"/>
    </row>
    <row r="16" spans="1:18" ht="48" customHeight="1" x14ac:dyDescent="0.25">
      <c r="A16" s="131"/>
      <c r="B16" s="55"/>
      <c r="C16" s="58"/>
      <c r="D16" s="59"/>
      <c r="E16" s="60"/>
      <c r="F16" s="315"/>
      <c r="G16" s="315"/>
      <c r="H16" s="114">
        <f t="shared" si="3"/>
        <v>0</v>
      </c>
      <c r="I16" s="198"/>
      <c r="J16" s="16"/>
      <c r="K16" s="16"/>
      <c r="L16" s="16"/>
      <c r="M16" s="16"/>
      <c r="N16" s="16"/>
      <c r="O16" s="16"/>
      <c r="P16" s="16"/>
      <c r="Q16" s="16"/>
      <c r="R16" s="16"/>
    </row>
    <row r="17" spans="1:10" ht="15.75" hidden="1" customHeight="1" x14ac:dyDescent="0.25">
      <c r="A17" s="143"/>
      <c r="B17" s="8"/>
      <c r="C17" s="5"/>
      <c r="D17" s="7"/>
      <c r="E17" s="6"/>
      <c r="F17" s="6"/>
      <c r="G17" s="9"/>
      <c r="H17" s="115"/>
    </row>
    <row r="18" spans="1:10" ht="15.75" hidden="1" customHeight="1" x14ac:dyDescent="0.25">
      <c r="A18" s="144"/>
      <c r="B18" s="8"/>
      <c r="C18" s="5"/>
      <c r="D18" s="7"/>
      <c r="E18" s="6"/>
      <c r="F18" s="6"/>
      <c r="G18" s="9"/>
      <c r="H18" s="115"/>
    </row>
    <row r="19" spans="1:10" ht="15.75" hidden="1" customHeight="1" x14ac:dyDescent="0.25">
      <c r="A19" s="144"/>
      <c r="B19" s="8"/>
      <c r="C19" s="5"/>
      <c r="D19" s="7"/>
      <c r="E19" s="6"/>
      <c r="F19" s="6"/>
      <c r="G19" s="9"/>
      <c r="H19" s="115"/>
    </row>
    <row r="20" spans="1:10" ht="15.75" hidden="1" customHeight="1" x14ac:dyDescent="0.25">
      <c r="A20" s="144"/>
      <c r="B20" s="8"/>
      <c r="C20" s="5"/>
      <c r="D20" s="7"/>
      <c r="E20" s="6"/>
      <c r="F20" s="6"/>
      <c r="G20" s="9"/>
      <c r="H20" s="115"/>
    </row>
    <row r="21" spans="1:10" ht="15.75" hidden="1" customHeight="1" x14ac:dyDescent="0.25">
      <c r="A21" s="144"/>
      <c r="B21" s="8"/>
      <c r="C21" s="5"/>
      <c r="D21" s="7"/>
      <c r="E21" s="6"/>
      <c r="F21" s="6"/>
      <c r="G21" s="9"/>
      <c r="H21" s="115"/>
    </row>
    <row r="22" spans="1:10" s="19" customFormat="1" ht="15.75" x14ac:dyDescent="0.25">
      <c r="A22" s="142" t="s">
        <v>1</v>
      </c>
      <c r="B22" s="291"/>
      <c r="C22" s="292"/>
      <c r="D22" s="292"/>
      <c r="E22" s="292"/>
      <c r="F22" s="292"/>
      <c r="G22" s="293"/>
      <c r="H22" s="113">
        <f>SUM(H14:H16)</f>
        <v>0</v>
      </c>
      <c r="I22" s="136"/>
      <c r="J22" s="18"/>
    </row>
    <row r="23" spans="1:10" ht="28.9" customHeight="1" x14ac:dyDescent="0.25">
      <c r="A23" s="140" t="s">
        <v>40</v>
      </c>
      <c r="B23" s="65" t="s">
        <v>46</v>
      </c>
      <c r="C23" s="317" t="s">
        <v>37</v>
      </c>
      <c r="D23" s="318"/>
      <c r="E23" s="318"/>
      <c r="F23" s="318"/>
      <c r="G23" s="319"/>
      <c r="H23" s="34" t="s">
        <v>113</v>
      </c>
      <c r="I23" s="137" t="s">
        <v>36</v>
      </c>
    </row>
    <row r="24" spans="1:10" x14ac:dyDescent="0.25">
      <c r="A24" s="131"/>
      <c r="B24" s="55"/>
      <c r="C24" s="320"/>
      <c r="D24" s="321"/>
      <c r="E24" s="321"/>
      <c r="F24" s="321"/>
      <c r="G24" s="322"/>
      <c r="H24" s="116">
        <v>0</v>
      </c>
      <c r="I24" s="198"/>
    </row>
    <row r="25" spans="1:10" x14ac:dyDescent="0.25">
      <c r="A25" s="131"/>
      <c r="B25" s="55"/>
      <c r="C25" s="320"/>
      <c r="D25" s="321"/>
      <c r="E25" s="321"/>
      <c r="F25" s="321"/>
      <c r="G25" s="322"/>
      <c r="H25" s="117"/>
      <c r="I25" s="198"/>
    </row>
    <row r="26" spans="1:10" x14ac:dyDescent="0.25">
      <c r="A26" s="131"/>
      <c r="B26" s="55"/>
      <c r="C26" s="320"/>
      <c r="D26" s="321"/>
      <c r="E26" s="321"/>
      <c r="F26" s="321"/>
      <c r="G26" s="322"/>
      <c r="H26" s="117"/>
      <c r="I26" s="198"/>
    </row>
    <row r="27" spans="1:10" s="19" customFormat="1" ht="15.75" x14ac:dyDescent="0.25">
      <c r="A27" s="142" t="s">
        <v>1</v>
      </c>
      <c r="B27" s="291"/>
      <c r="C27" s="292"/>
      <c r="D27" s="292"/>
      <c r="E27" s="292"/>
      <c r="F27" s="292"/>
      <c r="G27" s="293"/>
      <c r="H27" s="113">
        <f>SUM(H24:H26)</f>
        <v>0</v>
      </c>
      <c r="I27" s="136"/>
      <c r="J27" s="18"/>
    </row>
    <row r="28" spans="1:10" ht="28.9" customHeight="1" x14ac:dyDescent="0.25">
      <c r="A28" s="140" t="s">
        <v>3</v>
      </c>
      <c r="B28" s="65" t="s">
        <v>46</v>
      </c>
      <c r="C28" s="305"/>
      <c r="D28" s="306"/>
      <c r="E28" s="306"/>
      <c r="F28" s="306"/>
      <c r="G28" s="307"/>
      <c r="H28" s="34" t="s">
        <v>113</v>
      </c>
      <c r="I28" s="137" t="s">
        <v>36</v>
      </c>
    </row>
    <row r="29" spans="1:10" ht="33.6" customHeight="1" x14ac:dyDescent="0.25">
      <c r="A29" s="131"/>
      <c r="B29" s="55"/>
      <c r="C29" s="294"/>
      <c r="D29" s="295"/>
      <c r="E29" s="295"/>
      <c r="F29" s="295"/>
      <c r="G29" s="296"/>
      <c r="H29" s="117"/>
      <c r="I29" s="199"/>
      <c r="J29" s="17"/>
    </row>
    <row r="30" spans="1:10" ht="14.45" customHeight="1" x14ac:dyDescent="0.25">
      <c r="A30" s="131"/>
      <c r="B30" s="55"/>
      <c r="C30" s="297"/>
      <c r="D30" s="298"/>
      <c r="E30" s="298"/>
      <c r="F30" s="298"/>
      <c r="G30" s="299"/>
      <c r="H30" s="117"/>
      <c r="I30" s="199"/>
    </row>
    <row r="31" spans="1:10" ht="14.45" customHeight="1" x14ac:dyDescent="0.25">
      <c r="A31" s="131"/>
      <c r="B31" s="55"/>
      <c r="C31" s="297"/>
      <c r="D31" s="298"/>
      <c r="E31" s="298"/>
      <c r="F31" s="298"/>
      <c r="G31" s="299"/>
      <c r="H31" s="117"/>
      <c r="I31" s="199"/>
    </row>
    <row r="32" spans="1:10" s="19" customFormat="1" ht="15.75" x14ac:dyDescent="0.25">
      <c r="A32" s="142" t="s">
        <v>1</v>
      </c>
      <c r="B32" s="291"/>
      <c r="C32" s="292"/>
      <c r="D32" s="292"/>
      <c r="E32" s="292"/>
      <c r="F32" s="292"/>
      <c r="G32" s="293"/>
      <c r="H32" s="113">
        <f>SUM(H29:H31)</f>
        <v>0</v>
      </c>
      <c r="I32" s="136"/>
      <c r="J32" s="18"/>
    </row>
    <row r="33" spans="1:10" ht="28.9" customHeight="1" x14ac:dyDescent="0.25">
      <c r="A33" s="140" t="s">
        <v>22</v>
      </c>
      <c r="B33" s="65" t="s">
        <v>46</v>
      </c>
      <c r="C33" s="31" t="s">
        <v>7</v>
      </c>
      <c r="D33" s="32" t="s">
        <v>9</v>
      </c>
      <c r="E33" s="33" t="s">
        <v>65</v>
      </c>
      <c r="F33" s="294"/>
      <c r="G33" s="296"/>
      <c r="H33" s="34" t="s">
        <v>66</v>
      </c>
      <c r="I33" s="137" t="s">
        <v>36</v>
      </c>
    </row>
    <row r="34" spans="1:10" x14ac:dyDescent="0.25">
      <c r="A34" s="131"/>
      <c r="B34" s="55"/>
      <c r="C34" s="58"/>
      <c r="D34" s="61"/>
      <c r="E34" s="62"/>
      <c r="F34" s="297"/>
      <c r="G34" s="299"/>
      <c r="H34" s="114">
        <f>D34*E34</f>
        <v>0</v>
      </c>
      <c r="I34" s="198"/>
    </row>
    <row r="35" spans="1:10" x14ac:dyDescent="0.25">
      <c r="A35" s="131"/>
      <c r="B35" s="55"/>
      <c r="C35" s="58"/>
      <c r="D35" s="61"/>
      <c r="E35" s="62"/>
      <c r="F35" s="297"/>
      <c r="G35" s="299"/>
      <c r="H35" s="114">
        <f t="shared" ref="H35:H37" si="4">D35*E35</f>
        <v>0</v>
      </c>
      <c r="I35" s="198"/>
    </row>
    <row r="36" spans="1:10" x14ac:dyDescent="0.25">
      <c r="A36" s="131"/>
      <c r="B36" s="55"/>
      <c r="C36" s="58"/>
      <c r="D36" s="61"/>
      <c r="E36" s="62"/>
      <c r="F36" s="297"/>
      <c r="G36" s="299"/>
      <c r="H36" s="114">
        <f t="shared" si="4"/>
        <v>0</v>
      </c>
      <c r="I36" s="198"/>
    </row>
    <row r="37" spans="1:10" x14ac:dyDescent="0.25">
      <c r="A37" s="131"/>
      <c r="B37" s="55"/>
      <c r="C37" s="58"/>
      <c r="D37" s="61"/>
      <c r="E37" s="62"/>
      <c r="F37" s="297"/>
      <c r="G37" s="299"/>
      <c r="H37" s="114">
        <f t="shared" si="4"/>
        <v>0</v>
      </c>
      <c r="I37" s="198"/>
    </row>
    <row r="38" spans="1:10" s="19" customFormat="1" ht="15.75" x14ac:dyDescent="0.25">
      <c r="A38" s="142" t="s">
        <v>1</v>
      </c>
      <c r="B38" s="291"/>
      <c r="C38" s="292"/>
      <c r="D38" s="292"/>
      <c r="E38" s="292"/>
      <c r="F38" s="292"/>
      <c r="G38" s="293"/>
      <c r="H38" s="113">
        <f>SUM(H34:H37)</f>
        <v>0</v>
      </c>
      <c r="I38" s="136"/>
      <c r="J38" s="18"/>
    </row>
    <row r="39" spans="1:10" ht="28.9" customHeight="1" x14ac:dyDescent="0.25">
      <c r="A39" s="140" t="s">
        <v>4</v>
      </c>
      <c r="B39" s="65" t="s">
        <v>46</v>
      </c>
      <c r="C39" s="294"/>
      <c r="D39" s="296"/>
      <c r="E39" s="294"/>
      <c r="F39" s="296"/>
      <c r="G39" s="294"/>
      <c r="H39" s="34" t="s">
        <v>113</v>
      </c>
      <c r="I39" s="137" t="s">
        <v>36</v>
      </c>
    </row>
    <row r="40" spans="1:10" x14ac:dyDescent="0.25">
      <c r="A40" s="131"/>
      <c r="B40" s="55"/>
      <c r="C40" s="297"/>
      <c r="D40" s="299"/>
      <c r="E40" s="297"/>
      <c r="F40" s="299"/>
      <c r="G40" s="297"/>
      <c r="H40" s="118"/>
      <c r="I40" s="198"/>
    </row>
    <row r="41" spans="1:10" x14ac:dyDescent="0.25">
      <c r="A41" s="131"/>
      <c r="B41" s="55"/>
      <c r="C41" s="297"/>
      <c r="D41" s="299"/>
      <c r="E41" s="297"/>
      <c r="F41" s="299"/>
      <c r="G41" s="297"/>
      <c r="H41" s="118"/>
      <c r="I41" s="198"/>
    </row>
    <row r="42" spans="1:10" x14ac:dyDescent="0.25">
      <c r="A42" s="131"/>
      <c r="B42" s="55"/>
      <c r="C42" s="297"/>
      <c r="D42" s="299"/>
      <c r="E42" s="297"/>
      <c r="F42" s="299"/>
      <c r="G42" s="297"/>
      <c r="H42" s="118"/>
      <c r="I42" s="198"/>
    </row>
    <row r="43" spans="1:10" x14ac:dyDescent="0.25">
      <c r="A43" s="145" t="s">
        <v>1</v>
      </c>
      <c r="B43" s="32"/>
      <c r="C43" s="35"/>
      <c r="D43" s="7"/>
      <c r="E43" s="6"/>
      <c r="F43" s="6"/>
      <c r="G43" s="6"/>
      <c r="H43" s="119">
        <f>SUM(H40:H42)</f>
        <v>0</v>
      </c>
      <c r="J43" s="17"/>
    </row>
    <row r="44" spans="1:10" x14ac:dyDescent="0.25">
      <c r="E44"/>
      <c r="F44"/>
      <c r="G44" s="1"/>
      <c r="H44"/>
      <c r="I44"/>
    </row>
    <row r="45" spans="1:10" x14ac:dyDescent="0.25">
      <c r="E45"/>
      <c r="F45"/>
      <c r="H45"/>
      <c r="I45"/>
    </row>
    <row r="46" spans="1:10" x14ac:dyDescent="0.25">
      <c r="E46"/>
      <c r="F46"/>
      <c r="H46"/>
      <c r="I46"/>
    </row>
    <row r="47" spans="1:10" x14ac:dyDescent="0.25">
      <c r="E47"/>
      <c r="F47"/>
      <c r="H47"/>
      <c r="I47"/>
    </row>
    <row r="48" spans="1:10" x14ac:dyDescent="0.25">
      <c r="F48"/>
      <c r="H48"/>
      <c r="I48"/>
    </row>
    <row r="49" spans="1:9" hidden="1" x14ac:dyDescent="0.25">
      <c r="A49" s="139" t="s">
        <v>0</v>
      </c>
      <c r="F49"/>
      <c r="H49"/>
      <c r="I49"/>
    </row>
    <row r="50" spans="1:9" hidden="1" x14ac:dyDescent="0.25">
      <c r="A50" s="139" t="s">
        <v>5</v>
      </c>
      <c r="F50"/>
      <c r="H50"/>
      <c r="I50"/>
    </row>
    <row r="51" spans="1:9" hidden="1" x14ac:dyDescent="0.25">
      <c r="A51" s="139" t="s">
        <v>2</v>
      </c>
      <c r="H51"/>
      <c r="I51"/>
    </row>
    <row r="52" spans="1:9" hidden="1" x14ac:dyDescent="0.25">
      <c r="H52"/>
      <c r="I52"/>
    </row>
    <row r="53" spans="1:9" hidden="1" x14ac:dyDescent="0.25">
      <c r="H53"/>
      <c r="I53"/>
    </row>
    <row r="54" spans="1:9" hidden="1" x14ac:dyDescent="0.25">
      <c r="A54" s="139" t="s">
        <v>99</v>
      </c>
      <c r="H54"/>
      <c r="I54"/>
    </row>
    <row r="55" spans="1:9" hidden="1" x14ac:dyDescent="0.25">
      <c r="A55" s="139" t="s">
        <v>100</v>
      </c>
      <c r="H55"/>
      <c r="I55"/>
    </row>
    <row r="56" spans="1:9" hidden="1" x14ac:dyDescent="0.25">
      <c r="A56" s="139" t="s">
        <v>101</v>
      </c>
      <c r="H56"/>
      <c r="I56"/>
    </row>
    <row r="57" spans="1:9" hidden="1" x14ac:dyDescent="0.25">
      <c r="A57" s="139" t="s">
        <v>102</v>
      </c>
      <c r="H57"/>
      <c r="I57"/>
    </row>
    <row r="58" spans="1:9" x14ac:dyDescent="0.25">
      <c r="H58"/>
      <c r="I58"/>
    </row>
    <row r="59" spans="1:9" x14ac:dyDescent="0.25">
      <c r="A59"/>
      <c r="H59"/>
      <c r="I59"/>
    </row>
    <row r="60" spans="1:9" x14ac:dyDescent="0.25">
      <c r="A60"/>
      <c r="H60"/>
      <c r="I60"/>
    </row>
    <row r="61" spans="1:9" x14ac:dyDescent="0.25">
      <c r="A61"/>
      <c r="H61"/>
      <c r="I61"/>
    </row>
    <row r="62" spans="1:9" x14ac:dyDescent="0.25">
      <c r="A62"/>
      <c r="H62"/>
      <c r="I62"/>
    </row>
    <row r="63" spans="1:9" x14ac:dyDescent="0.25">
      <c r="A63"/>
      <c r="H63"/>
      <c r="I63"/>
    </row>
    <row r="64" spans="1:9" x14ac:dyDescent="0.25">
      <c r="A64"/>
      <c r="H64"/>
      <c r="I64"/>
    </row>
    <row r="65" spans="2:6" customFormat="1" x14ac:dyDescent="0.25">
      <c r="B65" s="1"/>
      <c r="C65" s="3"/>
      <c r="D65" s="3"/>
      <c r="E65" s="3"/>
      <c r="F65" s="4"/>
    </row>
    <row r="66" spans="2:6" customFormat="1" x14ac:dyDescent="0.25">
      <c r="B66" s="1"/>
      <c r="C66" s="3"/>
      <c r="D66" s="3"/>
      <c r="E66" s="3"/>
      <c r="F66" s="4"/>
    </row>
    <row r="67" spans="2:6" customFormat="1" x14ac:dyDescent="0.25">
      <c r="B67" s="1"/>
      <c r="C67" s="3"/>
      <c r="D67" s="3"/>
      <c r="E67" s="3"/>
      <c r="F67" s="4"/>
    </row>
    <row r="68" spans="2:6" customFormat="1" x14ac:dyDescent="0.25">
      <c r="B68" s="1"/>
      <c r="C68" s="3"/>
      <c r="D68" s="3"/>
      <c r="E68" s="3"/>
      <c r="F68" s="4"/>
    </row>
    <row r="69" spans="2:6" customFormat="1" x14ac:dyDescent="0.25">
      <c r="B69" s="1"/>
      <c r="C69" s="3"/>
      <c r="D69" s="3"/>
      <c r="E69" s="3"/>
      <c r="F69" s="4"/>
    </row>
    <row r="70" spans="2:6" customFormat="1" x14ac:dyDescent="0.25">
      <c r="B70" s="1"/>
      <c r="C70" s="3"/>
      <c r="D70" s="3"/>
      <c r="E70" s="3"/>
      <c r="F70" s="4"/>
    </row>
    <row r="71" spans="2:6" customFormat="1" x14ac:dyDescent="0.25">
      <c r="B71" s="1"/>
      <c r="C71" s="3"/>
      <c r="D71" s="3"/>
      <c r="E71" s="3"/>
      <c r="F71" s="4"/>
    </row>
    <row r="72" spans="2:6" customFormat="1" x14ac:dyDescent="0.25">
      <c r="B72" s="1"/>
      <c r="C72" s="3"/>
      <c r="D72" s="3"/>
      <c r="E72" s="3"/>
      <c r="F72" s="4"/>
    </row>
    <row r="73" spans="2:6" customFormat="1" x14ac:dyDescent="0.25">
      <c r="B73" s="1"/>
      <c r="C73" s="3"/>
      <c r="D73" s="3"/>
      <c r="E73" s="3"/>
      <c r="F73" s="4"/>
    </row>
  </sheetData>
  <sheetProtection algorithmName="SHA-512" hashValue="47SI5N6qPQFqmg5wOO8ThevZKRWY9TI6CR/mcRyFBlEAYydMIKhjezDBr4GLnTtvpzjSIm+z/RQ9kOsDrku4Ng==" saltValue="F9BDDhSVlHIYd4gCqACATA==" spinCount="100000" sheet="1" selectLockedCells="1"/>
  <mergeCells count="20">
    <mergeCell ref="I1:I2"/>
    <mergeCell ref="A2:B2"/>
    <mergeCell ref="C2:D2"/>
    <mergeCell ref="E2:F2"/>
    <mergeCell ref="C28:G28"/>
    <mergeCell ref="B27:G27"/>
    <mergeCell ref="F13:F16"/>
    <mergeCell ref="G13:G16"/>
    <mergeCell ref="B22:G22"/>
    <mergeCell ref="C23:G26"/>
    <mergeCell ref="A1:B1"/>
    <mergeCell ref="C1:D1"/>
    <mergeCell ref="E1:F1"/>
    <mergeCell ref="C29:G31"/>
    <mergeCell ref="B32:G32"/>
    <mergeCell ref="F33:G37"/>
    <mergeCell ref="B38:G38"/>
    <mergeCell ref="C39:D42"/>
    <mergeCell ref="E39:F42"/>
    <mergeCell ref="G39:G42"/>
  </mergeCells>
  <dataValidations count="1">
    <dataValidation type="list" allowBlank="1" showInputMessage="1" showErrorMessage="1" sqref="B14:B16 B24:B26 B6:B11 B34:B37 B40:B42 B29:B31" xr:uid="{00000000-0002-0000-0500-000000000000}">
      <formula1>$A$48:$A$51</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0"/>
  <sheetViews>
    <sheetView workbookViewId="0">
      <selection activeCell="B8" sqref="B8"/>
    </sheetView>
  </sheetViews>
  <sheetFormatPr defaultColWidth="9.140625" defaultRowHeight="15" x14ac:dyDescent="0.25"/>
  <cols>
    <col min="1" max="1" width="28.140625" customWidth="1"/>
    <col min="2" max="2" width="106.28515625" customWidth="1"/>
  </cols>
  <sheetData>
    <row r="1" spans="1:14" ht="18.75" x14ac:dyDescent="0.3">
      <c r="A1" s="37" t="s">
        <v>67</v>
      </c>
    </row>
    <row r="3" spans="1:14" ht="20.100000000000001" customHeight="1" x14ac:dyDescent="0.25">
      <c r="A3" s="38" t="s">
        <v>68</v>
      </c>
      <c r="B3" s="38" t="s">
        <v>69</v>
      </c>
    </row>
    <row r="4" spans="1:14" ht="20.100000000000001" customHeight="1" x14ac:dyDescent="0.25">
      <c r="A4" s="38" t="s">
        <v>70</v>
      </c>
      <c r="B4" s="38" t="s">
        <v>71</v>
      </c>
    </row>
    <row r="5" spans="1:14" ht="20.100000000000001" customHeight="1" x14ac:dyDescent="0.25">
      <c r="A5" s="38" t="s">
        <v>72</v>
      </c>
      <c r="B5" s="38" t="s">
        <v>73</v>
      </c>
    </row>
    <row r="6" spans="1:14" ht="20.100000000000001" customHeight="1" x14ac:dyDescent="0.25">
      <c r="A6" s="38" t="s">
        <v>74</v>
      </c>
      <c r="B6" s="38" t="s">
        <v>75</v>
      </c>
    </row>
    <row r="7" spans="1:14" ht="20.100000000000001" customHeight="1" x14ac:dyDescent="0.25">
      <c r="A7" s="38" t="s">
        <v>76</v>
      </c>
      <c r="B7" s="38" t="s">
        <v>77</v>
      </c>
    </row>
    <row r="8" spans="1:14" ht="20.100000000000001" customHeight="1" x14ac:dyDescent="0.25">
      <c r="A8" s="38" t="s">
        <v>78</v>
      </c>
      <c r="B8" s="38" t="s">
        <v>79</v>
      </c>
    </row>
    <row r="9" spans="1:14" ht="20.100000000000001" customHeight="1" x14ac:dyDescent="0.25">
      <c r="A9" s="39" t="s">
        <v>80</v>
      </c>
      <c r="B9" s="38" t="s">
        <v>81</v>
      </c>
    </row>
    <row r="10" spans="1:14" ht="36" customHeight="1" x14ac:dyDescent="0.25">
      <c r="A10" s="40" t="s">
        <v>82</v>
      </c>
      <c r="B10" s="41" t="s">
        <v>83</v>
      </c>
      <c r="C10" s="42"/>
      <c r="D10" s="42"/>
      <c r="E10" s="42"/>
      <c r="F10" s="42"/>
      <c r="G10" s="42"/>
      <c r="H10" s="42"/>
      <c r="I10" s="42"/>
      <c r="J10" s="42"/>
      <c r="K10" s="42"/>
      <c r="L10" s="42"/>
      <c r="M10" s="42"/>
      <c r="N10" s="42"/>
    </row>
    <row r="11" spans="1:14" ht="20.100000000000001" customHeight="1" x14ac:dyDescent="0.25">
      <c r="A11" s="43"/>
      <c r="B11" s="44" t="s">
        <v>84</v>
      </c>
    </row>
    <row r="12" spans="1:14" ht="20.100000000000001" customHeight="1" x14ac:dyDescent="0.25">
      <c r="A12" s="43"/>
      <c r="B12" s="44" t="s">
        <v>85</v>
      </c>
    </row>
    <row r="13" spans="1:14" ht="16.5" customHeight="1" x14ac:dyDescent="0.25">
      <c r="A13" s="40" t="s">
        <v>86</v>
      </c>
      <c r="B13" s="346" t="s">
        <v>87</v>
      </c>
    </row>
    <row r="14" spans="1:14" ht="60" customHeight="1" x14ac:dyDescent="0.25">
      <c r="A14" s="45"/>
      <c r="B14" s="347"/>
    </row>
    <row r="16" spans="1:14" ht="18.75" x14ac:dyDescent="0.3">
      <c r="A16" s="37" t="s">
        <v>88</v>
      </c>
    </row>
    <row r="18" spans="1:2" x14ac:dyDescent="0.25">
      <c r="A18" s="46" t="s">
        <v>89</v>
      </c>
      <c r="B18" s="12" t="s">
        <v>10</v>
      </c>
    </row>
    <row r="19" spans="1:2" x14ac:dyDescent="0.25">
      <c r="A19" s="47"/>
      <c r="B19" s="12" t="s">
        <v>11</v>
      </c>
    </row>
    <row r="20" spans="1:2" x14ac:dyDescent="0.25">
      <c r="A20" s="47"/>
      <c r="B20" s="12" t="s">
        <v>157</v>
      </c>
    </row>
    <row r="21" spans="1:2" x14ac:dyDescent="0.25">
      <c r="A21" s="47"/>
      <c r="B21" s="12" t="s">
        <v>30</v>
      </c>
    </row>
    <row r="22" spans="1:2" x14ac:dyDescent="0.25">
      <c r="A22" s="47"/>
      <c r="B22" s="12" t="s">
        <v>153</v>
      </c>
    </row>
    <row r="23" spans="1:2" x14ac:dyDescent="0.25">
      <c r="A23" s="47"/>
      <c r="B23" s="13" t="s">
        <v>154</v>
      </c>
    </row>
    <row r="24" spans="1:2" x14ac:dyDescent="0.25">
      <c r="A24" s="47"/>
      <c r="B24" s="12" t="s">
        <v>31</v>
      </c>
    </row>
    <row r="25" spans="1:2" x14ac:dyDescent="0.25">
      <c r="A25" s="47"/>
      <c r="B25" s="12" t="s">
        <v>106</v>
      </c>
    </row>
    <row r="26" spans="1:2" x14ac:dyDescent="0.25">
      <c r="A26" s="47"/>
      <c r="B26" s="13" t="s">
        <v>32</v>
      </c>
    </row>
    <row r="27" spans="1:2" x14ac:dyDescent="0.25">
      <c r="A27" s="47"/>
      <c r="B27" s="13" t="s">
        <v>33</v>
      </c>
    </row>
    <row r="28" spans="1:2" x14ac:dyDescent="0.25">
      <c r="A28" s="48" t="s">
        <v>90</v>
      </c>
      <c r="B28" s="12" t="s">
        <v>279</v>
      </c>
    </row>
    <row r="29" spans="1:2" x14ac:dyDescent="0.25">
      <c r="A29" s="49"/>
      <c r="B29" s="12" t="s">
        <v>103</v>
      </c>
    </row>
    <row r="30" spans="1:2" x14ac:dyDescent="0.25">
      <c r="A30" s="49"/>
      <c r="B30" s="12" t="s">
        <v>104</v>
      </c>
    </row>
    <row r="31" spans="1:2" x14ac:dyDescent="0.25">
      <c r="A31" s="49"/>
      <c r="B31" s="12" t="s">
        <v>105</v>
      </c>
    </row>
    <row r="32" spans="1:2" x14ac:dyDescent="0.25">
      <c r="A32" s="49"/>
      <c r="B32" s="12" t="s">
        <v>155</v>
      </c>
    </row>
    <row r="33" spans="1:2" x14ac:dyDescent="0.25">
      <c r="A33" s="49"/>
      <c r="B33" s="12" t="s">
        <v>152</v>
      </c>
    </row>
    <row r="34" spans="1:2" x14ac:dyDescent="0.25">
      <c r="A34" s="49"/>
      <c r="B34" s="12" t="s">
        <v>107</v>
      </c>
    </row>
    <row r="35" spans="1:2" x14ac:dyDescent="0.25">
      <c r="A35" s="49"/>
      <c r="B35" s="12" t="s">
        <v>108</v>
      </c>
    </row>
    <row r="36" spans="1:2" x14ac:dyDescent="0.25">
      <c r="A36" s="49"/>
      <c r="B36" s="12" t="s">
        <v>109</v>
      </c>
    </row>
    <row r="37" spans="1:2" x14ac:dyDescent="0.25">
      <c r="A37" s="49"/>
      <c r="B37" s="12" t="s">
        <v>291</v>
      </c>
    </row>
    <row r="38" spans="1:2" ht="17.25" customHeight="1" x14ac:dyDescent="0.25">
      <c r="A38" s="49"/>
      <c r="B38" s="14" t="s">
        <v>158</v>
      </c>
    </row>
    <row r="39" spans="1:2" ht="18.75" customHeight="1" x14ac:dyDescent="0.25">
      <c r="A39" s="49"/>
      <c r="B39" s="14" t="s">
        <v>159</v>
      </c>
    </row>
    <row r="40" spans="1:2" ht="18" customHeight="1" x14ac:dyDescent="0.25">
      <c r="A40" s="45"/>
      <c r="B40" s="54" t="s">
        <v>110</v>
      </c>
    </row>
    <row r="41" spans="1:2" ht="97.9" customHeight="1" x14ac:dyDescent="0.25">
      <c r="A41" s="50" t="s">
        <v>91</v>
      </c>
      <c r="B41" s="110" t="s">
        <v>280</v>
      </c>
    </row>
    <row r="42" spans="1:2" ht="45" x14ac:dyDescent="0.25">
      <c r="A42" s="51" t="s">
        <v>74</v>
      </c>
      <c r="B42" s="52" t="s">
        <v>92</v>
      </c>
    </row>
    <row r="43" spans="1:2" x14ac:dyDescent="0.25">
      <c r="A43" s="49"/>
      <c r="B43" s="52"/>
    </row>
    <row r="44" spans="1:2" x14ac:dyDescent="0.25">
      <c r="A44" s="49"/>
      <c r="B44" s="53" t="s">
        <v>93</v>
      </c>
    </row>
    <row r="45" spans="1:2" x14ac:dyDescent="0.25">
      <c r="A45" s="49"/>
      <c r="B45" s="53" t="s">
        <v>94</v>
      </c>
    </row>
    <row r="46" spans="1:2" x14ac:dyDescent="0.25">
      <c r="A46" s="49"/>
      <c r="B46" s="53" t="s">
        <v>95</v>
      </c>
    </row>
    <row r="47" spans="1:2" x14ac:dyDescent="0.25">
      <c r="A47" s="49"/>
      <c r="B47" s="53" t="s">
        <v>96</v>
      </c>
    </row>
    <row r="48" spans="1:2" x14ac:dyDescent="0.25">
      <c r="A48" s="49"/>
      <c r="B48" s="53" t="s">
        <v>97</v>
      </c>
    </row>
    <row r="49" spans="1:2" x14ac:dyDescent="0.25">
      <c r="A49" s="49"/>
      <c r="B49" s="53" t="s">
        <v>98</v>
      </c>
    </row>
    <row r="50" spans="1:2" ht="30" x14ac:dyDescent="0.25">
      <c r="A50" s="45"/>
      <c r="B50" s="111" t="s">
        <v>115</v>
      </c>
    </row>
  </sheetData>
  <mergeCells count="1">
    <mergeCell ref="B13:B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5"/>
  <sheetViews>
    <sheetView workbookViewId="0"/>
  </sheetViews>
  <sheetFormatPr defaultColWidth="8.85546875" defaultRowHeight="15" x14ac:dyDescent="0.25"/>
  <cols>
    <col min="1" max="1" width="195.5703125" style="155" customWidth="1"/>
    <col min="2" max="16384" width="8.85546875" style="155"/>
  </cols>
  <sheetData>
    <row r="1" spans="1:1" ht="18.75" x14ac:dyDescent="0.25">
      <c r="A1" s="257" t="s">
        <v>270</v>
      </c>
    </row>
    <row r="2" spans="1:1" ht="30" x14ac:dyDescent="0.25">
      <c r="A2" s="155" t="s">
        <v>357</v>
      </c>
    </row>
    <row r="4" spans="1:1" x14ac:dyDescent="0.25">
      <c r="A4" s="156" t="s">
        <v>160</v>
      </c>
    </row>
    <row r="5" spans="1:1" x14ac:dyDescent="0.25">
      <c r="A5" s="156"/>
    </row>
    <row r="6" spans="1:1" s="157" customFormat="1" ht="30" x14ac:dyDescent="0.25">
      <c r="A6" s="157" t="s">
        <v>263</v>
      </c>
    </row>
    <row r="7" spans="1:1" x14ac:dyDescent="0.25">
      <c r="A7" s="155" t="s">
        <v>165</v>
      </c>
    </row>
    <row r="8" spans="1:1" x14ac:dyDescent="0.25">
      <c r="A8" s="155" t="s">
        <v>166</v>
      </c>
    </row>
    <row r="9" spans="1:1" x14ac:dyDescent="0.25">
      <c r="A9" s="155" t="s">
        <v>167</v>
      </c>
    </row>
    <row r="10" spans="1:1" x14ac:dyDescent="0.25">
      <c r="A10" s="155" t="s">
        <v>168</v>
      </c>
    </row>
    <row r="11" spans="1:1" x14ac:dyDescent="0.25">
      <c r="A11" s="155" t="s">
        <v>169</v>
      </c>
    </row>
    <row r="12" spans="1:1" x14ac:dyDescent="0.25">
      <c r="A12" s="155" t="s">
        <v>170</v>
      </c>
    </row>
    <row r="13" spans="1:1" x14ac:dyDescent="0.25">
      <c r="A13" s="155" t="s">
        <v>171</v>
      </c>
    </row>
    <row r="14" spans="1:1" x14ac:dyDescent="0.25">
      <c r="A14" s="155" t="s">
        <v>172</v>
      </c>
    </row>
    <row r="15" spans="1:1" x14ac:dyDescent="0.25">
      <c r="A15" s="155" t="s">
        <v>173</v>
      </c>
    </row>
    <row r="16" spans="1:1" x14ac:dyDescent="0.25">
      <c r="A16" s="155" t="s">
        <v>174</v>
      </c>
    </row>
    <row r="17" spans="1:1" x14ac:dyDescent="0.25">
      <c r="A17" s="155" t="s">
        <v>175</v>
      </c>
    </row>
    <row r="18" spans="1:1" ht="45" x14ac:dyDescent="0.25">
      <c r="A18" s="155" t="s">
        <v>358</v>
      </c>
    </row>
    <row r="19" spans="1:1" x14ac:dyDescent="0.25">
      <c r="A19" s="155" t="s">
        <v>359</v>
      </c>
    </row>
    <row r="20" spans="1:1" x14ac:dyDescent="0.25">
      <c r="A20" s="155" t="s">
        <v>360</v>
      </c>
    </row>
    <row r="22" spans="1:1" ht="60" x14ac:dyDescent="0.25">
      <c r="A22" s="157" t="s">
        <v>264</v>
      </c>
    </row>
    <row r="23" spans="1:1" ht="30" x14ac:dyDescent="0.25">
      <c r="A23" s="155" t="s">
        <v>361</v>
      </c>
    </row>
    <row r="24" spans="1:1" x14ac:dyDescent="0.25">
      <c r="A24" s="155" t="s">
        <v>362</v>
      </c>
    </row>
    <row r="25" spans="1:1" x14ac:dyDescent="0.25">
      <c r="A25" s="155" t="s">
        <v>363</v>
      </c>
    </row>
    <row r="26" spans="1:1" x14ac:dyDescent="0.25">
      <c r="A26" s="155" t="s">
        <v>161</v>
      </c>
    </row>
    <row r="28" spans="1:1" x14ac:dyDescent="0.25">
      <c r="A28" s="157" t="s">
        <v>265</v>
      </c>
    </row>
    <row r="29" spans="1:1" ht="30" x14ac:dyDescent="0.25">
      <c r="A29" s="155" t="s">
        <v>176</v>
      </c>
    </row>
    <row r="30" spans="1:1" x14ac:dyDescent="0.25">
      <c r="A30" s="155" t="s">
        <v>162</v>
      </c>
    </row>
    <row r="31" spans="1:1" x14ac:dyDescent="0.25">
      <c r="A31" s="155" t="s">
        <v>177</v>
      </c>
    </row>
    <row r="32" spans="1:1" x14ac:dyDescent="0.25">
      <c r="A32" s="155" t="s">
        <v>178</v>
      </c>
    </row>
    <row r="33" spans="1:1" x14ac:dyDescent="0.25">
      <c r="A33" s="155" t="s">
        <v>179</v>
      </c>
    </row>
    <row r="34" spans="1:1" x14ac:dyDescent="0.25">
      <c r="A34" s="155" t="s">
        <v>364</v>
      </c>
    </row>
    <row r="35" spans="1:1" x14ac:dyDescent="0.25">
      <c r="A35" s="155" t="s">
        <v>180</v>
      </c>
    </row>
    <row r="36" spans="1:1" x14ac:dyDescent="0.25">
      <c r="A36" s="155" t="s">
        <v>181</v>
      </c>
    </row>
    <row r="37" spans="1:1" x14ac:dyDescent="0.25">
      <c r="A37" s="155" t="s">
        <v>365</v>
      </c>
    </row>
    <row r="38" spans="1:1" x14ac:dyDescent="0.25">
      <c r="A38" s="155" t="s">
        <v>182</v>
      </c>
    </row>
    <row r="39" spans="1:1" ht="30" x14ac:dyDescent="0.25">
      <c r="A39" s="155" t="s">
        <v>366</v>
      </c>
    </row>
    <row r="41" spans="1:1" ht="30" x14ac:dyDescent="0.25">
      <c r="A41" s="155" t="s">
        <v>367</v>
      </c>
    </row>
    <row r="42" spans="1:1" ht="30" x14ac:dyDescent="0.25">
      <c r="A42" s="155" t="s">
        <v>368</v>
      </c>
    </row>
    <row r="43" spans="1:1" x14ac:dyDescent="0.25">
      <c r="A43" s="155" t="s">
        <v>369</v>
      </c>
    </row>
    <row r="44" spans="1:1" x14ac:dyDescent="0.25">
      <c r="A44" s="155" t="s">
        <v>370</v>
      </c>
    </row>
    <row r="46" spans="1:1" ht="30" x14ac:dyDescent="0.25">
      <c r="A46" s="157" t="s">
        <v>266</v>
      </c>
    </row>
    <row r="47" spans="1:1" x14ac:dyDescent="0.25">
      <c r="A47" s="155" t="s">
        <v>371</v>
      </c>
    </row>
    <row r="49" spans="1:1" x14ac:dyDescent="0.25">
      <c r="A49" s="157" t="s">
        <v>267</v>
      </c>
    </row>
    <row r="50" spans="1:1" x14ac:dyDescent="0.25">
      <c r="A50" s="156" t="s">
        <v>183</v>
      </c>
    </row>
    <row r="51" spans="1:1" ht="30" x14ac:dyDescent="0.25">
      <c r="A51" s="155" t="s">
        <v>372</v>
      </c>
    </row>
    <row r="52" spans="1:1" x14ac:dyDescent="0.25">
      <c r="A52" s="155" t="s">
        <v>287</v>
      </c>
    </row>
    <row r="53" spans="1:1" x14ac:dyDescent="0.25">
      <c r="A53" s="155" t="s">
        <v>288</v>
      </c>
    </row>
    <row r="54" spans="1:1" x14ac:dyDescent="0.25">
      <c r="A54" s="155" t="s">
        <v>289</v>
      </c>
    </row>
    <row r="55" spans="1:1" ht="45" x14ac:dyDescent="0.25">
      <c r="A55" s="258" t="s">
        <v>373</v>
      </c>
    </row>
    <row r="57" spans="1:1" ht="30" x14ac:dyDescent="0.25">
      <c r="A57" s="157" t="s">
        <v>374</v>
      </c>
    </row>
    <row r="58" spans="1:1" x14ac:dyDescent="0.25">
      <c r="A58" s="155" t="s">
        <v>163</v>
      </c>
    </row>
    <row r="59" spans="1:1" x14ac:dyDescent="0.25">
      <c r="A59" s="155" t="s">
        <v>285</v>
      </c>
    </row>
    <row r="60" spans="1:1" x14ac:dyDescent="0.25">
      <c r="A60" s="155" t="s">
        <v>286</v>
      </c>
    </row>
    <row r="61" spans="1:1" x14ac:dyDescent="0.25">
      <c r="A61" s="155" t="s">
        <v>375</v>
      </c>
    </row>
    <row r="63" spans="1:1" customFormat="1" ht="76.5" customHeight="1" x14ac:dyDescent="0.25">
      <c r="A63" s="155" t="s">
        <v>376</v>
      </c>
    </row>
    <row r="64" spans="1:1" ht="45" x14ac:dyDescent="0.25">
      <c r="A64" s="155" t="s">
        <v>377</v>
      </c>
    </row>
    <row r="66" spans="1:1" x14ac:dyDescent="0.25">
      <c r="A66" s="155" t="s">
        <v>378</v>
      </c>
    </row>
    <row r="67" spans="1:1" x14ac:dyDescent="0.25">
      <c r="A67" s="155" t="s">
        <v>379</v>
      </c>
    </row>
    <row r="68" spans="1:1" x14ac:dyDescent="0.25">
      <c r="A68" s="155" t="s">
        <v>380</v>
      </c>
    </row>
    <row r="70" spans="1:1" x14ac:dyDescent="0.25">
      <c r="A70" s="157" t="s">
        <v>284</v>
      </c>
    </row>
    <row r="71" spans="1:1" x14ac:dyDescent="0.25">
      <c r="A71" s="155" t="s">
        <v>184</v>
      </c>
    </row>
    <row r="72" spans="1:1" x14ac:dyDescent="0.25">
      <c r="A72" s="155" t="s">
        <v>185</v>
      </c>
    </row>
    <row r="73" spans="1:1" x14ac:dyDescent="0.25">
      <c r="A73" s="155" t="s">
        <v>186</v>
      </c>
    </row>
    <row r="74" spans="1:1" x14ac:dyDescent="0.25">
      <c r="A74" s="155" t="s">
        <v>187</v>
      </c>
    </row>
    <row r="75" spans="1:1" x14ac:dyDescent="0.25">
      <c r="A75" s="155" t="s">
        <v>188</v>
      </c>
    </row>
    <row r="76" spans="1:1" x14ac:dyDescent="0.25">
      <c r="A76" s="155" t="s">
        <v>189</v>
      </c>
    </row>
    <row r="78" spans="1:1" ht="30" x14ac:dyDescent="0.25">
      <c r="A78" s="157" t="s">
        <v>381</v>
      </c>
    </row>
    <row r="79" spans="1:1" x14ac:dyDescent="0.25">
      <c r="A79" s="155" t="s">
        <v>190</v>
      </c>
    </row>
    <row r="80" spans="1:1" x14ac:dyDescent="0.25">
      <c r="A80" s="155" t="s">
        <v>191</v>
      </c>
    </row>
    <row r="81" spans="1:1" x14ac:dyDescent="0.25">
      <c r="A81" s="155" t="s">
        <v>192</v>
      </c>
    </row>
    <row r="82" spans="1:1" x14ac:dyDescent="0.25">
      <c r="A82" s="155" t="s">
        <v>193</v>
      </c>
    </row>
    <row r="83" spans="1:1" x14ac:dyDescent="0.25">
      <c r="A83" s="155" t="s">
        <v>194</v>
      </c>
    </row>
    <row r="85" spans="1:1" x14ac:dyDescent="0.25">
      <c r="A85" s="157" t="s">
        <v>283</v>
      </c>
    </row>
    <row r="86" spans="1:1" x14ac:dyDescent="0.25">
      <c r="A86" s="155" t="s">
        <v>195</v>
      </c>
    </row>
    <row r="87" spans="1:1" x14ac:dyDescent="0.25">
      <c r="A87" s="155" t="s">
        <v>196</v>
      </c>
    </row>
    <row r="88" spans="1:1" x14ac:dyDescent="0.25">
      <c r="A88" s="155" t="s">
        <v>197</v>
      </c>
    </row>
    <row r="89" spans="1:1" x14ac:dyDescent="0.25">
      <c r="A89" s="155" t="s">
        <v>198</v>
      </c>
    </row>
    <row r="90" spans="1:1" x14ac:dyDescent="0.25">
      <c r="A90" s="155" t="s">
        <v>199</v>
      </c>
    </row>
    <row r="91" spans="1:1" ht="46.5" customHeight="1" x14ac:dyDescent="0.25">
      <c r="A91" s="155" t="s">
        <v>271</v>
      </c>
    </row>
    <row r="92" spans="1:1" x14ac:dyDescent="0.25">
      <c r="A92" s="155" t="s">
        <v>37</v>
      </c>
    </row>
    <row r="93" spans="1:1" ht="45" x14ac:dyDescent="0.25">
      <c r="A93" s="157" t="s">
        <v>268</v>
      </c>
    </row>
    <row r="94" spans="1:1" x14ac:dyDescent="0.25">
      <c r="A94" s="155" t="s">
        <v>382</v>
      </c>
    </row>
    <row r="95" spans="1:1" x14ac:dyDescent="0.25">
      <c r="A95" s="155" t="s">
        <v>383</v>
      </c>
    </row>
    <row r="97" spans="1:1" x14ac:dyDescent="0.25">
      <c r="A97" s="157" t="s">
        <v>269</v>
      </c>
    </row>
    <row r="98" spans="1:1" x14ac:dyDescent="0.25">
      <c r="A98" s="155" t="s">
        <v>200</v>
      </c>
    </row>
    <row r="99" spans="1:1" x14ac:dyDescent="0.25">
      <c r="A99" s="155" t="s">
        <v>201</v>
      </c>
    </row>
    <row r="100" spans="1:1" x14ac:dyDescent="0.25">
      <c r="A100" s="155" t="s">
        <v>202</v>
      </c>
    </row>
    <row r="101" spans="1:1" x14ac:dyDescent="0.25">
      <c r="A101" s="155" t="s">
        <v>203</v>
      </c>
    </row>
    <row r="102" spans="1:1" x14ac:dyDescent="0.25">
      <c r="A102" s="155" t="s">
        <v>384</v>
      </c>
    </row>
    <row r="103" spans="1:1" ht="30" x14ac:dyDescent="0.25">
      <c r="A103" s="155" t="s">
        <v>385</v>
      </c>
    </row>
    <row r="104" spans="1:1" x14ac:dyDescent="0.25">
      <c r="A104" s="155" t="s">
        <v>386</v>
      </c>
    </row>
    <row r="106" spans="1:1" ht="75" x14ac:dyDescent="0.25">
      <c r="A106" s="157" t="s">
        <v>387</v>
      </c>
    </row>
    <row r="107" spans="1:1" x14ac:dyDescent="0.25">
      <c r="A107" s="155" t="s">
        <v>204</v>
      </c>
    </row>
    <row r="108" spans="1:1" x14ac:dyDescent="0.25">
      <c r="A108" s="155" t="s">
        <v>205</v>
      </c>
    </row>
    <row r="109" spans="1:1" x14ac:dyDescent="0.25">
      <c r="A109" s="155" t="s">
        <v>206</v>
      </c>
    </row>
    <row r="110" spans="1:1" x14ac:dyDescent="0.25">
      <c r="A110" s="155" t="s">
        <v>207</v>
      </c>
    </row>
    <row r="111" spans="1:1" x14ac:dyDescent="0.25">
      <c r="A111" s="155" t="s">
        <v>208</v>
      </c>
    </row>
    <row r="112" spans="1:1" x14ac:dyDescent="0.25">
      <c r="A112" s="155" t="s">
        <v>209</v>
      </c>
    </row>
    <row r="113" spans="1:1" x14ac:dyDescent="0.25">
      <c r="A113" s="155" t="s">
        <v>210</v>
      </c>
    </row>
    <row r="114" spans="1:1" x14ac:dyDescent="0.25">
      <c r="A114" s="155" t="s">
        <v>211</v>
      </c>
    </row>
    <row r="115" spans="1:1" ht="60" x14ac:dyDescent="0.25">
      <c r="A115" s="155" t="s">
        <v>388</v>
      </c>
    </row>
    <row r="117" spans="1:1" x14ac:dyDescent="0.25">
      <c r="A117" s="157" t="s">
        <v>282</v>
      </c>
    </row>
    <row r="118" spans="1:1" x14ac:dyDescent="0.25">
      <c r="A118" s="155" t="s">
        <v>212</v>
      </c>
    </row>
    <row r="119" spans="1:1" x14ac:dyDescent="0.25">
      <c r="A119" s="155" t="s">
        <v>213</v>
      </c>
    </row>
    <row r="120" spans="1:1" x14ac:dyDescent="0.25">
      <c r="A120" s="155" t="s">
        <v>214</v>
      </c>
    </row>
    <row r="121" spans="1:1" x14ac:dyDescent="0.25">
      <c r="A121" s="155" t="s">
        <v>215</v>
      </c>
    </row>
    <row r="122" spans="1:1" x14ac:dyDescent="0.25">
      <c r="A122" s="155" t="s">
        <v>216</v>
      </c>
    </row>
    <row r="123" spans="1:1" x14ac:dyDescent="0.25">
      <c r="A123" s="155" t="s">
        <v>217</v>
      </c>
    </row>
    <row r="124" spans="1:1" x14ac:dyDescent="0.25">
      <c r="A124" s="155" t="s">
        <v>218</v>
      </c>
    </row>
    <row r="125" spans="1:1" x14ac:dyDescent="0.25">
      <c r="A125" s="155" t="s">
        <v>219</v>
      </c>
    </row>
    <row r="126" spans="1:1" x14ac:dyDescent="0.25">
      <c r="A126" s="155" t="s">
        <v>220</v>
      </c>
    </row>
    <row r="127" spans="1:1" x14ac:dyDescent="0.25">
      <c r="A127" s="155" t="s">
        <v>221</v>
      </c>
    </row>
    <row r="128" spans="1:1" x14ac:dyDescent="0.25">
      <c r="A128" s="155" t="s">
        <v>222</v>
      </c>
    </row>
    <row r="129" spans="1:1" ht="30" x14ac:dyDescent="0.25">
      <c r="A129" s="155" t="s">
        <v>223</v>
      </c>
    </row>
    <row r="130" spans="1:1" x14ac:dyDescent="0.25">
      <c r="A130" s="155" t="s">
        <v>389</v>
      </c>
    </row>
    <row r="131" spans="1:1" x14ac:dyDescent="0.25">
      <c r="A131" s="155" t="s">
        <v>37</v>
      </c>
    </row>
    <row r="132" spans="1:1" x14ac:dyDescent="0.25">
      <c r="A132" s="156" t="s">
        <v>164</v>
      </c>
    </row>
    <row r="133" spans="1:1" ht="60" x14ac:dyDescent="0.25">
      <c r="A133" s="157" t="s">
        <v>258</v>
      </c>
    </row>
    <row r="134" spans="1:1" x14ac:dyDescent="0.25">
      <c r="A134" s="155" t="s">
        <v>224</v>
      </c>
    </row>
    <row r="135" spans="1:1" x14ac:dyDescent="0.25">
      <c r="A135" s="155" t="s">
        <v>225</v>
      </c>
    </row>
    <row r="136" spans="1:1" x14ac:dyDescent="0.25">
      <c r="A136" s="155" t="s">
        <v>390</v>
      </c>
    </row>
    <row r="137" spans="1:1" x14ac:dyDescent="0.25">
      <c r="A137" s="155" t="s">
        <v>391</v>
      </c>
    </row>
    <row r="138" spans="1:1" x14ac:dyDescent="0.25">
      <c r="A138" s="155" t="s">
        <v>207</v>
      </c>
    </row>
    <row r="139" spans="1:1" x14ac:dyDescent="0.25">
      <c r="A139" s="155" t="s">
        <v>226</v>
      </c>
    </row>
    <row r="140" spans="1:1" x14ac:dyDescent="0.25">
      <c r="A140" s="155" t="s">
        <v>227</v>
      </c>
    </row>
    <row r="141" spans="1:1" ht="30" x14ac:dyDescent="0.25">
      <c r="A141" s="155" t="s">
        <v>392</v>
      </c>
    </row>
    <row r="143" spans="1:1" ht="30" x14ac:dyDescent="0.25">
      <c r="A143" s="157" t="s">
        <v>259</v>
      </c>
    </row>
    <row r="144" spans="1:1" x14ac:dyDescent="0.25">
      <c r="A144" s="155" t="s">
        <v>393</v>
      </c>
    </row>
    <row r="145" spans="1:1" ht="15" customHeight="1" x14ac:dyDescent="0.25">
      <c r="A145" s="155" t="s">
        <v>228</v>
      </c>
    </row>
    <row r="146" spans="1:1" ht="30" x14ac:dyDescent="0.25">
      <c r="A146" s="155" t="s">
        <v>394</v>
      </c>
    </row>
    <row r="148" spans="1:1" ht="45" x14ac:dyDescent="0.25">
      <c r="A148" s="157" t="s">
        <v>395</v>
      </c>
    </row>
    <row r="149" spans="1:1" ht="47.25" customHeight="1" x14ac:dyDescent="0.25">
      <c r="A149" s="155" t="s">
        <v>396</v>
      </c>
    </row>
    <row r="151" spans="1:1" ht="30" x14ac:dyDescent="0.25">
      <c r="A151" s="157" t="s">
        <v>260</v>
      </c>
    </row>
    <row r="152" spans="1:1" x14ac:dyDescent="0.25">
      <c r="A152" s="155" t="s">
        <v>229</v>
      </c>
    </row>
    <row r="153" spans="1:1" x14ac:dyDescent="0.25">
      <c r="A153" s="155" t="s">
        <v>230</v>
      </c>
    </row>
    <row r="154" spans="1:1" x14ac:dyDescent="0.25">
      <c r="A154" s="155" t="s">
        <v>397</v>
      </c>
    </row>
    <row r="155" spans="1:1" x14ac:dyDescent="0.25">
      <c r="A155" s="155" t="s">
        <v>398</v>
      </c>
    </row>
    <row r="156" spans="1:1" x14ac:dyDescent="0.25">
      <c r="A156" s="155" t="s">
        <v>399</v>
      </c>
    </row>
    <row r="158" spans="1:1" ht="30" x14ac:dyDescent="0.25">
      <c r="A158" s="157" t="s">
        <v>261</v>
      </c>
    </row>
    <row r="159" spans="1:1" x14ac:dyDescent="0.25">
      <c r="A159" s="155" t="s">
        <v>231</v>
      </c>
    </row>
    <row r="160" spans="1:1" x14ac:dyDescent="0.25">
      <c r="A160" s="155" t="s">
        <v>232</v>
      </c>
    </row>
    <row r="161" spans="1:1" x14ac:dyDescent="0.25">
      <c r="A161" s="155" t="s">
        <v>233</v>
      </c>
    </row>
    <row r="162" spans="1:1" x14ac:dyDescent="0.25">
      <c r="A162" s="155" t="s">
        <v>234</v>
      </c>
    </row>
    <row r="163" spans="1:1" x14ac:dyDescent="0.25">
      <c r="A163" s="155" t="s">
        <v>400</v>
      </c>
    </row>
    <row r="164" spans="1:1" x14ac:dyDescent="0.25">
      <c r="A164" s="155" t="s">
        <v>401</v>
      </c>
    </row>
    <row r="166" spans="1:1" ht="60" x14ac:dyDescent="0.25">
      <c r="A166" s="157" t="s">
        <v>402</v>
      </c>
    </row>
    <row r="167" spans="1:1" ht="75" x14ac:dyDescent="0.25">
      <c r="A167" s="155" t="s">
        <v>403</v>
      </c>
    </row>
    <row r="169" spans="1:1" x14ac:dyDescent="0.25">
      <c r="A169" s="157" t="s">
        <v>272</v>
      </c>
    </row>
    <row r="171" spans="1:1" ht="45" x14ac:dyDescent="0.25">
      <c r="A171" s="157" t="s">
        <v>404</v>
      </c>
    </row>
    <row r="172" spans="1:1" x14ac:dyDescent="0.25">
      <c r="A172" s="155" t="s">
        <v>235</v>
      </c>
    </row>
    <row r="174" spans="1:1" x14ac:dyDescent="0.25">
      <c r="A174" s="157" t="s">
        <v>405</v>
      </c>
    </row>
    <row r="175" spans="1:1" x14ac:dyDescent="0.25">
      <c r="A175" s="155" t="s">
        <v>236</v>
      </c>
    </row>
    <row r="176" spans="1:1" x14ac:dyDescent="0.25">
      <c r="A176" s="155" t="s">
        <v>237</v>
      </c>
    </row>
    <row r="177" spans="1:2" ht="30" x14ac:dyDescent="0.25">
      <c r="A177" s="155" t="s">
        <v>406</v>
      </c>
    </row>
    <row r="178" spans="1:2" x14ac:dyDescent="0.25">
      <c r="A178" s="155" t="s">
        <v>407</v>
      </c>
    </row>
    <row r="179" spans="1:2" x14ac:dyDescent="0.25">
      <c r="A179" s="155" t="s">
        <v>238</v>
      </c>
    </row>
    <row r="180" spans="1:2" x14ac:dyDescent="0.25">
      <c r="A180" s="155" t="s">
        <v>408</v>
      </c>
    </row>
    <row r="181" spans="1:2" x14ac:dyDescent="0.25">
      <c r="A181" s="155" t="s">
        <v>409</v>
      </c>
    </row>
    <row r="182" spans="1:2" x14ac:dyDescent="0.25">
      <c r="A182" s="155" t="s">
        <v>410</v>
      </c>
    </row>
    <row r="183" spans="1:2" x14ac:dyDescent="0.25">
      <c r="A183" s="155" t="s">
        <v>273</v>
      </c>
    </row>
    <row r="184" spans="1:2" x14ac:dyDescent="0.25">
      <c r="A184" s="155" t="s">
        <v>274</v>
      </c>
    </row>
    <row r="185" spans="1:2" x14ac:dyDescent="0.25">
      <c r="A185" s="155" t="s">
        <v>275</v>
      </c>
    </row>
    <row r="187" spans="1:2" ht="20.25" customHeight="1" x14ac:dyDescent="0.25">
      <c r="A187" s="157" t="s">
        <v>411</v>
      </c>
      <c r="B187" s="155" t="s">
        <v>412</v>
      </c>
    </row>
    <row r="188" spans="1:2" x14ac:dyDescent="0.25">
      <c r="A188" s="155" t="s">
        <v>413</v>
      </c>
    </row>
    <row r="189" spans="1:2" x14ac:dyDescent="0.25">
      <c r="A189" s="155" t="s">
        <v>414</v>
      </c>
    </row>
    <row r="190" spans="1:2" ht="30" x14ac:dyDescent="0.25">
      <c r="A190" s="155" t="s">
        <v>415</v>
      </c>
    </row>
    <row r="192" spans="1:2" x14ac:dyDescent="0.25">
      <c r="A192" s="155" t="s">
        <v>416</v>
      </c>
    </row>
    <row r="193" spans="1:1" ht="30" x14ac:dyDescent="0.25">
      <c r="A193" s="155" t="s">
        <v>417</v>
      </c>
    </row>
    <row r="194" spans="1:1" x14ac:dyDescent="0.25">
      <c r="A194" s="155" t="s">
        <v>418</v>
      </c>
    </row>
    <row r="195" spans="1:1" x14ac:dyDescent="0.25">
      <c r="A195" s="155" t="s">
        <v>419</v>
      </c>
    </row>
    <row r="196" spans="1:1" ht="30" x14ac:dyDescent="0.25">
      <c r="A196" s="155" t="s">
        <v>420</v>
      </c>
    </row>
    <row r="197" spans="1:1" x14ac:dyDescent="0.25">
      <c r="A197" s="155" t="s">
        <v>421</v>
      </c>
    </row>
    <row r="198" spans="1:1" ht="45" x14ac:dyDescent="0.25">
      <c r="A198" s="155" t="s">
        <v>422</v>
      </c>
    </row>
    <row r="199" spans="1:1" x14ac:dyDescent="0.25">
      <c r="A199" s="155" t="s">
        <v>401</v>
      </c>
    </row>
    <row r="201" spans="1:1" x14ac:dyDescent="0.25">
      <c r="A201" s="157" t="s">
        <v>281</v>
      </c>
    </row>
    <row r="203" spans="1:1" ht="30" x14ac:dyDescent="0.25">
      <c r="A203" s="259" t="s">
        <v>423</v>
      </c>
    </row>
    <row r="204" spans="1:1" x14ac:dyDescent="0.25">
      <c r="A204" s="155" t="s">
        <v>239</v>
      </c>
    </row>
    <row r="205" spans="1:1" x14ac:dyDescent="0.25">
      <c r="A205" s="155" t="s">
        <v>240</v>
      </c>
    </row>
    <row r="206" spans="1:1" x14ac:dyDescent="0.25">
      <c r="A206" s="155" t="s">
        <v>241</v>
      </c>
    </row>
    <row r="207" spans="1:1" x14ac:dyDescent="0.25">
      <c r="A207" s="155" t="s">
        <v>242</v>
      </c>
    </row>
    <row r="208" spans="1:1" x14ac:dyDescent="0.25">
      <c r="A208" s="155" t="s">
        <v>243</v>
      </c>
    </row>
    <row r="209" spans="1:1" x14ac:dyDescent="0.25">
      <c r="A209" s="155" t="s">
        <v>244</v>
      </c>
    </row>
    <row r="210" spans="1:1" x14ac:dyDescent="0.25">
      <c r="A210" s="260" t="s">
        <v>424</v>
      </c>
    </row>
    <row r="211" spans="1:1" ht="45" x14ac:dyDescent="0.25">
      <c r="A211" s="155" t="s">
        <v>425</v>
      </c>
    </row>
    <row r="212" spans="1:1" x14ac:dyDescent="0.25">
      <c r="A212" s="155" t="s">
        <v>426</v>
      </c>
    </row>
    <row r="214" spans="1:1" ht="45" x14ac:dyDescent="0.25">
      <c r="A214" s="157" t="s">
        <v>427</v>
      </c>
    </row>
    <row r="215" spans="1:1" ht="45" x14ac:dyDescent="0.25">
      <c r="A215" s="155" t="s">
        <v>428</v>
      </c>
    </row>
    <row r="216" spans="1:1" x14ac:dyDescent="0.25">
      <c r="A216" s="155" t="s">
        <v>401</v>
      </c>
    </row>
    <row r="218" spans="1:1" ht="30" x14ac:dyDescent="0.25">
      <c r="A218" s="157" t="s">
        <v>429</v>
      </c>
    </row>
    <row r="219" spans="1:1" ht="30" x14ac:dyDescent="0.25">
      <c r="A219" s="155" t="s">
        <v>430</v>
      </c>
    </row>
    <row r="221" spans="1:1" ht="30" x14ac:dyDescent="0.25">
      <c r="A221" s="157" t="s">
        <v>431</v>
      </c>
    </row>
    <row r="222" spans="1:1" ht="48" customHeight="1" x14ac:dyDescent="0.25">
      <c r="A222" s="155" t="s">
        <v>432</v>
      </c>
    </row>
    <row r="223" spans="1:1" x14ac:dyDescent="0.25">
      <c r="A223" s="155" t="s">
        <v>383</v>
      </c>
    </row>
    <row r="225" spans="1:1" ht="30" x14ac:dyDescent="0.25">
      <c r="A225" s="157" t="s">
        <v>433</v>
      </c>
    </row>
    <row r="226" spans="1:1" x14ac:dyDescent="0.25">
      <c r="A226" s="155" t="s">
        <v>216</v>
      </c>
    </row>
    <row r="227" spans="1:1" x14ac:dyDescent="0.25">
      <c r="A227" s="155" t="s">
        <v>245</v>
      </c>
    </row>
    <row r="228" spans="1:1" x14ac:dyDescent="0.25">
      <c r="A228" s="155" t="s">
        <v>246</v>
      </c>
    </row>
    <row r="229" spans="1:1" x14ac:dyDescent="0.25">
      <c r="A229" s="155" t="s">
        <v>247</v>
      </c>
    </row>
    <row r="230" spans="1:1" x14ac:dyDescent="0.25">
      <c r="A230" s="155" t="s">
        <v>248</v>
      </c>
    </row>
    <row r="231" spans="1:1" x14ac:dyDescent="0.25">
      <c r="A231" s="155" t="s">
        <v>222</v>
      </c>
    </row>
    <row r="232" spans="1:1" x14ac:dyDescent="0.25">
      <c r="A232" s="155" t="s">
        <v>249</v>
      </c>
    </row>
    <row r="233" spans="1:1" ht="46.5" customHeight="1" x14ac:dyDescent="0.25">
      <c r="A233" s="155" t="s">
        <v>434</v>
      </c>
    </row>
    <row r="235" spans="1:1" ht="30" x14ac:dyDescent="0.25">
      <c r="A235" s="157" t="s">
        <v>262</v>
      </c>
    </row>
    <row r="236" spans="1:1" x14ac:dyDescent="0.25">
      <c r="A236" s="156" t="s">
        <v>250</v>
      </c>
    </row>
    <row r="237" spans="1:1" x14ac:dyDescent="0.25">
      <c r="A237" s="155" t="s">
        <v>251</v>
      </c>
    </row>
    <row r="238" spans="1:1" x14ac:dyDescent="0.25">
      <c r="A238" s="155" t="s">
        <v>252</v>
      </c>
    </row>
    <row r="239" spans="1:1" x14ac:dyDescent="0.25">
      <c r="A239" s="155" t="s">
        <v>253</v>
      </c>
    </row>
    <row r="240" spans="1:1" x14ac:dyDescent="0.25">
      <c r="A240" s="155" t="s">
        <v>276</v>
      </c>
    </row>
    <row r="241" spans="1:1" x14ac:dyDescent="0.25">
      <c r="A241" s="155" t="s">
        <v>277</v>
      </c>
    </row>
    <row r="242" spans="1:1" x14ac:dyDescent="0.25">
      <c r="A242" s="155" t="s">
        <v>278</v>
      </c>
    </row>
    <row r="244" spans="1:1" x14ac:dyDescent="0.25">
      <c r="A244" s="156" t="s">
        <v>254</v>
      </c>
    </row>
    <row r="245" spans="1:1" x14ac:dyDescent="0.25">
      <c r="A245" s="155" t="s">
        <v>255</v>
      </c>
    </row>
    <row r="246" spans="1:1" x14ac:dyDescent="0.25">
      <c r="A246" s="155" t="s">
        <v>256</v>
      </c>
    </row>
    <row r="248" spans="1:1" x14ac:dyDescent="0.25">
      <c r="A248" s="156" t="s">
        <v>257</v>
      </c>
    </row>
    <row r="249" spans="1:1" x14ac:dyDescent="0.25">
      <c r="A249" s="155" t="s">
        <v>435</v>
      </c>
    </row>
    <row r="250" spans="1:1" x14ac:dyDescent="0.25">
      <c r="A250" s="261"/>
    </row>
    <row r="251" spans="1:1" x14ac:dyDescent="0.25">
      <c r="A251" s="156" t="s">
        <v>436</v>
      </c>
    </row>
    <row r="252" spans="1:1" ht="60" x14ac:dyDescent="0.25">
      <c r="A252" s="156" t="s">
        <v>437</v>
      </c>
    </row>
    <row r="253" spans="1:1" ht="90" x14ac:dyDescent="0.25">
      <c r="A253" s="155" t="s">
        <v>438</v>
      </c>
    </row>
    <row r="254" spans="1:1" ht="120" x14ac:dyDescent="0.25">
      <c r="A254" s="155" t="s">
        <v>439</v>
      </c>
    </row>
    <row r="255" spans="1:1" ht="105" x14ac:dyDescent="0.25">
      <c r="A255" s="155" t="s">
        <v>440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5"/>
  <sheetViews>
    <sheetView workbookViewId="0">
      <selection activeCell="A8" sqref="A8"/>
    </sheetView>
  </sheetViews>
  <sheetFormatPr defaultColWidth="8.85546875" defaultRowHeight="15" x14ac:dyDescent="0.25"/>
  <cols>
    <col min="1" max="1" width="83.7109375" customWidth="1"/>
    <col min="2" max="2" width="53.28515625" customWidth="1"/>
  </cols>
  <sheetData>
    <row r="1" spans="1:2" ht="19.5" thickBot="1" x14ac:dyDescent="0.35">
      <c r="A1" s="349" t="s">
        <v>292</v>
      </c>
      <c r="B1" s="350"/>
    </row>
    <row r="2" spans="1:2" ht="16.5" thickBot="1" x14ac:dyDescent="0.3">
      <c r="A2" s="162"/>
      <c r="B2" s="163"/>
    </row>
    <row r="3" spans="1:2" ht="32.25" thickBot="1" x14ac:dyDescent="0.3">
      <c r="A3" s="164" t="s">
        <v>293</v>
      </c>
      <c r="B3" s="165" t="s">
        <v>294</v>
      </c>
    </row>
    <row r="4" spans="1:2" ht="16.5" thickBot="1" x14ac:dyDescent="0.3">
      <c r="A4" s="166" t="s">
        <v>295</v>
      </c>
      <c r="B4" s="166"/>
    </row>
    <row r="5" spans="1:2" ht="32.25" thickBot="1" x14ac:dyDescent="0.3">
      <c r="A5" s="167" t="s">
        <v>10</v>
      </c>
      <c r="B5" s="168" t="s">
        <v>296</v>
      </c>
    </row>
    <row r="6" spans="1:2" ht="32.25" thickBot="1" x14ac:dyDescent="0.3">
      <c r="A6" s="167" t="s">
        <v>297</v>
      </c>
      <c r="B6" s="169" t="s">
        <v>298</v>
      </c>
    </row>
    <row r="7" spans="1:2" ht="16.5" thickBot="1" x14ac:dyDescent="0.3">
      <c r="A7" s="167" t="s">
        <v>157</v>
      </c>
      <c r="B7" s="169" t="s">
        <v>299</v>
      </c>
    </row>
    <row r="8" spans="1:2" ht="32.25" thickBot="1" x14ac:dyDescent="0.3">
      <c r="A8" s="167" t="s">
        <v>30</v>
      </c>
      <c r="B8" s="169" t="s">
        <v>300</v>
      </c>
    </row>
    <row r="9" spans="1:2" ht="63.75" thickBot="1" x14ac:dyDescent="0.3">
      <c r="A9" s="167" t="s">
        <v>153</v>
      </c>
      <c r="B9" s="169" t="s">
        <v>301</v>
      </c>
    </row>
    <row r="10" spans="1:2" ht="32.25" thickBot="1" x14ac:dyDescent="0.3">
      <c r="A10" s="167" t="s">
        <v>302</v>
      </c>
      <c r="B10" s="169" t="s">
        <v>303</v>
      </c>
    </row>
    <row r="11" spans="1:2" ht="48" thickBot="1" x14ac:dyDescent="0.3">
      <c r="A11" s="167" t="s">
        <v>304</v>
      </c>
      <c r="B11" s="169" t="s">
        <v>305</v>
      </c>
    </row>
    <row r="12" spans="1:2" ht="32.25" thickBot="1" x14ac:dyDescent="0.3">
      <c r="A12" s="167" t="s">
        <v>306</v>
      </c>
      <c r="B12" s="169" t="s">
        <v>307</v>
      </c>
    </row>
    <row r="13" spans="1:2" ht="32.25" thickBot="1" x14ac:dyDescent="0.3">
      <c r="A13" s="167" t="s">
        <v>32</v>
      </c>
      <c r="B13" s="169" t="s">
        <v>308</v>
      </c>
    </row>
    <row r="14" spans="1:2" ht="48" thickBot="1" x14ac:dyDescent="0.3">
      <c r="A14" s="167" t="s">
        <v>309</v>
      </c>
      <c r="B14" s="169" t="s">
        <v>310</v>
      </c>
    </row>
    <row r="15" spans="1:2" ht="15.75" thickBot="1" x14ac:dyDescent="0.3">
      <c r="A15" s="170"/>
    </row>
    <row r="16" spans="1:2" ht="17.25" thickTop="1" thickBot="1" x14ac:dyDescent="0.3">
      <c r="A16" s="171" t="s">
        <v>311</v>
      </c>
      <c r="B16" s="171"/>
    </row>
    <row r="17" spans="1:2" ht="33" thickTop="1" thickBot="1" x14ac:dyDescent="0.3">
      <c r="A17" s="172" t="s">
        <v>312</v>
      </c>
      <c r="B17" s="169" t="s">
        <v>308</v>
      </c>
    </row>
    <row r="18" spans="1:2" ht="84" thickBot="1" x14ac:dyDescent="0.3">
      <c r="A18" s="172" t="s">
        <v>313</v>
      </c>
      <c r="B18" s="169" t="s">
        <v>314</v>
      </c>
    </row>
    <row r="19" spans="1:2" ht="32.25" thickBot="1" x14ac:dyDescent="0.3">
      <c r="A19" s="172" t="s">
        <v>315</v>
      </c>
      <c r="B19" s="173" t="s">
        <v>316</v>
      </c>
    </row>
    <row r="20" spans="1:2" ht="16.5" thickBot="1" x14ac:dyDescent="0.3">
      <c r="A20" s="172" t="s">
        <v>105</v>
      </c>
      <c r="B20" s="169" t="s">
        <v>317</v>
      </c>
    </row>
    <row r="21" spans="1:2" ht="111" thickBot="1" x14ac:dyDescent="0.3">
      <c r="A21" s="172" t="s">
        <v>155</v>
      </c>
      <c r="B21" s="169" t="s">
        <v>318</v>
      </c>
    </row>
    <row r="22" spans="1:2" ht="32.25" thickBot="1" x14ac:dyDescent="0.3">
      <c r="A22" s="172" t="s">
        <v>319</v>
      </c>
      <c r="B22" s="169" t="s">
        <v>320</v>
      </c>
    </row>
    <row r="23" spans="1:2" ht="16.5" thickBot="1" x14ac:dyDescent="0.3">
      <c r="A23" s="172" t="s">
        <v>107</v>
      </c>
      <c r="B23" s="173" t="s">
        <v>321</v>
      </c>
    </row>
    <row r="24" spans="1:2" ht="16.5" thickBot="1" x14ac:dyDescent="0.3">
      <c r="A24" s="172" t="s">
        <v>108</v>
      </c>
      <c r="B24" s="173" t="s">
        <v>322</v>
      </c>
    </row>
    <row r="25" spans="1:2" ht="16.5" thickBot="1" x14ac:dyDescent="0.3">
      <c r="A25" s="172" t="s">
        <v>109</v>
      </c>
      <c r="B25" s="169" t="s">
        <v>323</v>
      </c>
    </row>
    <row r="26" spans="1:2" ht="16.5" thickBot="1" x14ac:dyDescent="0.3">
      <c r="A26" s="174" t="s">
        <v>158</v>
      </c>
      <c r="B26" s="174" t="s">
        <v>324</v>
      </c>
    </row>
    <row r="27" spans="1:2" ht="32.25" thickBot="1" x14ac:dyDescent="0.3">
      <c r="A27" s="175" t="s">
        <v>325</v>
      </c>
      <c r="B27" s="174" t="s">
        <v>326</v>
      </c>
    </row>
    <row r="28" spans="1:2" ht="16.5" thickBot="1" x14ac:dyDescent="0.3">
      <c r="A28" s="175" t="s">
        <v>327</v>
      </c>
      <c r="B28" s="174" t="s">
        <v>328</v>
      </c>
    </row>
    <row r="29" spans="1:2" ht="50.45" customHeight="1" x14ac:dyDescent="0.25">
      <c r="A29" s="351" t="s">
        <v>329</v>
      </c>
      <c r="B29" s="352"/>
    </row>
    <row r="30" spans="1:2" ht="84" customHeight="1" x14ac:dyDescent="0.25">
      <c r="A30" s="353" t="s">
        <v>330</v>
      </c>
      <c r="B30" s="354"/>
    </row>
    <row r="31" spans="1:2" ht="33.6" customHeight="1" x14ac:dyDescent="0.25">
      <c r="A31" s="351" t="s">
        <v>331</v>
      </c>
      <c r="B31" s="352"/>
    </row>
    <row r="32" spans="1:2" ht="31.15" customHeight="1" x14ac:dyDescent="0.25">
      <c r="A32" s="352" t="s">
        <v>332</v>
      </c>
      <c r="B32" s="352"/>
    </row>
    <row r="33" spans="1:2" x14ac:dyDescent="0.25">
      <c r="A33" s="352" t="s">
        <v>333</v>
      </c>
      <c r="B33" s="352"/>
    </row>
    <row r="34" spans="1:2" ht="52.9" customHeight="1" x14ac:dyDescent="0.25">
      <c r="A34" s="348" t="s">
        <v>334</v>
      </c>
      <c r="B34" s="348"/>
    </row>
    <row r="35" spans="1:2" ht="27.6" customHeight="1" x14ac:dyDescent="0.25">
      <c r="A35" t="s">
        <v>335</v>
      </c>
    </row>
  </sheetData>
  <mergeCells count="7">
    <mergeCell ref="A34:B34"/>
    <mergeCell ref="A1:B1"/>
    <mergeCell ref="A29:B29"/>
    <mergeCell ref="A30:B30"/>
    <mergeCell ref="A31:B31"/>
    <mergeCell ref="A32:B32"/>
    <mergeCell ref="A33:B33"/>
  </mergeCells>
  <pageMargins left="0.7" right="0.7" top="0.75" bottom="0.75" header="0.3" footer="0.3"/>
  <pageSetup orientation="portrait" horizontalDpi="4294967293" verticalDpi="4294967293" r:id="rId1"/>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Instructions</vt:lpstr>
      <vt:lpstr>Budget</vt:lpstr>
      <vt:lpstr>Allocation Table</vt:lpstr>
      <vt:lpstr>Executive Compen.</vt:lpstr>
      <vt:lpstr>Program Income</vt:lpstr>
      <vt:lpstr>Positive Links</vt:lpstr>
      <vt:lpstr>Appendix A</vt:lpstr>
      <vt:lpstr>HRSA Service Definitions</vt:lpstr>
      <vt:lpstr>VDH Service Unit Def - OLD</vt:lpstr>
      <vt:lpstr>VDH Service Unit Definitions</vt:lpstr>
      <vt:lpstr>Budget!Print_Area</vt:lpstr>
      <vt:lpstr>Service_Categories</vt:lpstr>
      <vt:lpstr>servicecategories</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hsp46421</dc:creator>
  <cp:lastModifiedBy>Davis, Shameka (VDH)</cp:lastModifiedBy>
  <cp:lastPrinted>2016-10-27T16:22:19Z</cp:lastPrinted>
  <dcterms:created xsi:type="dcterms:W3CDTF">2013-11-04T12:28:39Z</dcterms:created>
  <dcterms:modified xsi:type="dcterms:W3CDTF">2026-04-10T17:57:28Z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781375925</vt:i4>
  </property>
  <property fmtid="{D5CDD505-2E9C-101B-9397-08002B2CF9AE}" pid="3" name="_NewReviewCycle">
    <vt:lpwstr/>
  </property>
  <property fmtid="{D5CDD505-2E9C-101B-9397-08002B2CF9AE}" pid="4" name="_EmailSubject">
    <vt:lpwstr>Update Needed to HCS Webpage Documents</vt:lpwstr>
  </property>
  <property fmtid="{D5CDD505-2E9C-101B-9397-08002B2CF9AE}" pid="5" name="_AuthorEmail">
    <vt:lpwstr>Jonathan.Albright@vdh.virginia.gov</vt:lpwstr>
  </property>
  <property fmtid="{D5CDD505-2E9C-101B-9397-08002B2CF9AE}" pid="6" name="_AuthorEmailDisplayName">
    <vt:lpwstr>Albright, Jonathan (VDH)</vt:lpwstr>
  </property>
</Properties>
</file>