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19155" windowHeight="11760"/>
  </bookViews>
  <sheets>
    <sheet name="Sheet1" sheetId="1" r:id="rId1"/>
    <sheet name="Data Validation Sources" sheetId="2" r:id="rId2"/>
  </sheets>
  <definedNames>
    <definedName name="Disinfect">'Data Validation Sources'!$B$27:$B$29</definedName>
    <definedName name="_xlnm.Print_Area" localSheetId="0">Sheet1!$B$3:$M$120</definedName>
    <definedName name="RelClass">'Data Validation Sources'!$B$18:$B$20</definedName>
    <definedName name="Response1">'Data Validation Sources'!$B$3:$B$5</definedName>
    <definedName name="Response2">Sheet1!#REF!</definedName>
    <definedName name="Response3">'Data Validation Sources'!$B$14:$B$15</definedName>
    <definedName name="StreamType">'Data Validation Sources'!$B$8:$B$11</definedName>
    <definedName name="Treatment">'Data Validation Sources'!$B$23:$B$24</definedName>
  </definedNames>
  <calcPr calcId="125725"/>
</workbook>
</file>

<file path=xl/calcChain.xml><?xml version="1.0" encoding="utf-8"?>
<calcChain xmlns="http://schemas.openxmlformats.org/spreadsheetml/2006/main">
  <c r="G109" i="1"/>
  <c r="M103" l="1"/>
  <c r="M102"/>
  <c r="J27"/>
  <c r="M101" l="1"/>
  <c r="G115"/>
  <c r="M92"/>
  <c r="M93" s="1"/>
  <c r="M94"/>
  <c r="M87"/>
  <c r="M88" s="1"/>
  <c r="M89"/>
  <c r="J69"/>
  <c r="L97" s="1"/>
  <c r="M84"/>
  <c r="M80"/>
  <c r="M79"/>
  <c r="M81"/>
  <c r="K83"/>
  <c r="M75"/>
  <c r="M63"/>
  <c r="M61"/>
  <c r="M60"/>
  <c r="M58"/>
  <c r="M57"/>
  <c r="G51"/>
  <c r="G38"/>
  <c r="G32"/>
  <c r="M82" l="1"/>
  <c r="I70"/>
  <c r="G65"/>
</calcChain>
</file>

<file path=xl/comments1.xml><?xml version="1.0" encoding="utf-8"?>
<comments xmlns="http://schemas.openxmlformats.org/spreadsheetml/2006/main">
  <authors>
    <author>CKL</author>
  </authors>
  <commentList>
    <comment ref="C11" authorId="0">
      <text>
        <r>
          <rPr>
            <b/>
            <sz val="8"/>
            <color indexed="81"/>
            <rFont val="Tahoma"/>
            <family val="2"/>
          </rPr>
          <t>12VAC5-640-440.5.</t>
        </r>
        <r>
          <rPr>
            <sz val="8"/>
            <color indexed="81"/>
            <rFont val="Tahoma"/>
            <family val="2"/>
          </rPr>
          <t xml:space="preserve"> All systems shall normally be designed to treat the BOD5 loading rate of 0.4 lbs/day per bedroom and a flow of 150 gallons per day per bedroom for systems up to three bedrooms. Systems serving single family dwellings having more than three bedrooms shall be permitted and designed to treat the anticipated loading rate based on BOD5 and be capable of handling anticipated peak loading and flow rates. All systems shall be designed to operate over the range of anticipated flow and loading rates.</t>
        </r>
      </text>
    </comment>
    <comment ref="B19" authorId="0">
      <text>
        <r>
          <rPr>
            <b/>
            <sz val="8"/>
            <color indexed="81"/>
            <rFont val="Tahoma"/>
            <family val="2"/>
          </rPr>
          <t>12VAC5-640-5.</t>
        </r>
        <r>
          <rPr>
            <sz val="8"/>
            <color indexed="81"/>
            <rFont val="Tahoma"/>
            <family val="2"/>
          </rPr>
          <t xml:space="preserve"> Definitions.
The following words and terms when used in this chapter shall have the following meanings unless the context clearly indicates otherwise:
 "</t>
        </r>
        <r>
          <rPr>
            <b/>
            <sz val="8"/>
            <color indexed="81"/>
            <rFont val="Tahoma"/>
            <family val="2"/>
          </rPr>
          <t>All weather stream</t>
        </r>
        <r>
          <rPr>
            <sz val="8"/>
            <color indexed="81"/>
            <rFont val="Tahoma"/>
            <family val="2"/>
          </rPr>
          <t>" means any stream that will, at all times, dilute point source discharge effluent from a pipe at least 10:1 as measured during a seven consecutive day average of a 10-year low flow (7-Q-10).
 "</t>
        </r>
        <r>
          <rPr>
            <b/>
            <sz val="8"/>
            <color indexed="81"/>
            <rFont val="Tahoma"/>
            <family val="2"/>
          </rPr>
          <t>Dry ditch</t>
        </r>
        <r>
          <rPr>
            <sz val="8"/>
            <color indexed="81"/>
            <rFont val="Tahoma"/>
            <family val="2"/>
          </rPr>
          <t>" means a naturally occurring swale or channel that is topographically connected to an all weather stream. In some cases, a dry ditch may have a manmade component that provides a topographical connection to an existing, naturally occurring swale or channel. A dry ditch may have observable flow during or immediately after a storm event or snow melt. For the purposes of this chapter, all dry ditches shall have a well defined natural channel with sides that have at least a 1:10 (rise:run) slope.
 "</t>
        </r>
        <r>
          <rPr>
            <b/>
            <sz val="8"/>
            <color indexed="81"/>
            <rFont val="Tahoma"/>
            <family val="2"/>
          </rPr>
          <t>Intermittent stream</t>
        </r>
        <r>
          <rPr>
            <sz val="8"/>
            <color indexed="81"/>
            <rFont val="Tahoma"/>
            <family val="2"/>
          </rPr>
          <t>" means any stream that will not, at all times, dilute point source discharge effluent at least 10:1 as measured during a seven consecutive day average of a 10-year low flow (7-Q-10). For the purposes of this section, an intermittent stream is identified as a dashed or dotted line on a [ U.S. United States ] Geological Survey 7.5 minute topographic map or an all weather stream that provides less than 10:1 dilution of the effluent based on 7-Q-10 flow.
 "</t>
        </r>
        <r>
          <rPr>
            <b/>
            <sz val="8"/>
            <color indexed="81"/>
            <rFont val="Tahoma"/>
            <family val="2"/>
          </rPr>
          <t>Wetlands</t>
        </r>
        <r>
          <rPr>
            <sz val="8"/>
            <color indexed="81"/>
            <rFont val="Tahoma"/>
            <family val="2"/>
          </rPr>
          <t xml:space="preserve">" means those areas that are inundated or saturated by surface water or groundwater at a frequency and duration sufficient to support, and that under normal circumstances do support, a prevalence of vegetation typically adapted for life in saturated soil conditions. Wetlands generally include swamps, marshes, bogs, and similar areas. </t>
        </r>
        <r>
          <rPr>
            <b/>
            <sz val="8"/>
            <color indexed="81"/>
            <rFont val="Tahoma"/>
            <family val="2"/>
          </rPr>
          <t xml:space="preserve">
12VAC5-640-400. </t>
        </r>
        <r>
          <rPr>
            <sz val="8"/>
            <color indexed="81"/>
            <rFont val="Tahoma"/>
            <family val="2"/>
          </rPr>
          <t xml:space="preserve">Classifications of discharge points. The nature of the discharge point will determine what precautions must be taken to protect public health and environmental resources.
 </t>
        </r>
        <r>
          <rPr>
            <b/>
            <sz val="8"/>
            <color indexed="81"/>
            <rFont val="Tahoma"/>
            <family val="2"/>
          </rPr>
          <t>1.</t>
        </r>
        <r>
          <rPr>
            <sz val="8"/>
            <color indexed="81"/>
            <rFont val="Tahoma"/>
            <family val="2"/>
          </rPr>
          <t xml:space="preserve"> Where an all weather stream is available, it shall be used rather than discharging to an intermittent stream, dry ditch, or wetland. An all weather stream can readily dilute the effluent at least 10:1 at the seven consecutive day average of a 10-year low flow (7-Q-10) and thereby minimize public health and water quality impacts. 
 </t>
        </r>
        <r>
          <rPr>
            <b/>
            <sz val="8"/>
            <color indexed="81"/>
            <rFont val="Tahoma"/>
            <family val="2"/>
          </rPr>
          <t>2.</t>
        </r>
        <r>
          <rPr>
            <sz val="8"/>
            <color indexed="81"/>
            <rFont val="Tahoma"/>
            <family val="2"/>
          </rPr>
          <t xml:space="preserve"> An all weather stream is represented by a solid blue line on the most recently published 7.5 minute United States Geologic Survey topographic map and has a 7-Q-10 flow that can provide 10:1 dilution of the effluent. Intermittent streams are represented by a dotted and dashed blue line on the most recently published 7.5 minute United States Geologic Survey topographic map. An all weather stream that provides less than 10:1 dilution of the effluent based on 7-Q-10 flow shall be considered an intermittent stream. Intermittent streams and dry ditches have an assigned stream flow 7-Q-10 of zero.
 </t>
        </r>
        <r>
          <rPr>
            <b/>
            <sz val="8"/>
            <color indexed="81"/>
            <rFont val="Tahoma"/>
            <family val="2"/>
          </rPr>
          <t>3.</t>
        </r>
        <r>
          <rPr>
            <sz val="8"/>
            <color indexed="81"/>
            <rFont val="Tahoma"/>
            <family val="2"/>
          </rPr>
          <t xml:space="preserve"> An owner may submit to the division additional hydrologic data, including but not limited to stream records and anecdotal evidence of long time residents, to support that a stream can provide a dilution ratio of 10:1. When in the opinion of the division, the evidence warrants a change, the division may determine that a stream is an all weather stream for the purposes of this chapter. The owner may also request site specific stream flow determinations from the Department of Environmental Quality.
 </t>
        </r>
        <r>
          <rPr>
            <b/>
            <sz val="8"/>
            <color indexed="81"/>
            <rFont val="Tahoma"/>
            <family val="2"/>
          </rPr>
          <t>5.</t>
        </r>
        <r>
          <rPr>
            <sz val="8"/>
            <color indexed="81"/>
            <rFont val="Tahoma"/>
            <family val="2"/>
          </rPr>
          <t xml:space="preserve"> Wetlands shall be confirmed by the U.S. Army Corps of Engineers or the Department of Environmental Quality, as appropriate, based on the type of wetland. Confirmation of delineated wetlands shall be provided and include a wetland delineation map, wetland field data sheets, and any other documentation from the U.S. Army Corps of Engineers or the Department of Environmental Quality indicating their approval of the wetland boundary.</t>
        </r>
      </text>
    </comment>
    <comment ref="B21" authorId="0">
      <text>
        <r>
          <rPr>
            <b/>
            <sz val="8"/>
            <color indexed="81"/>
            <rFont val="Tahoma"/>
            <family val="2"/>
          </rPr>
          <t>12VAC5-640-240.A.</t>
        </r>
        <r>
          <rPr>
            <sz val="8"/>
            <color indexed="81"/>
            <rFont val="Tahoma"/>
            <family val="2"/>
          </rPr>
          <t xml:space="preserve"> After a satisfactory site for a discharging system has been found and a General Permit has been obtained from the Department of Environmental Quality, the applicant shall submit an application, the appropriate fee, construction plans, specifications, design criteria and calculations, and documentation that coverage under the General Permit has been obtained. The documentation shall include the cover letter and copy of the General Permit issued by the Department of Environmental Quality. If the discharge is to a wetland, the construction submittal must include documentation that a Virginia Water Protection Permit from the Department of Environmental Quality or a permit under the U.S. Army Corps of Engineers has been obtained as needed. The purpose of the construction submittal is to demonstrate how the effluent limitations established by the SWCB and the construction, location, and performance requirements of this chapter can be met.</t>
        </r>
      </text>
    </comment>
    <comment ref="C25" authorId="0">
      <text>
        <r>
          <rPr>
            <b/>
            <sz val="8"/>
            <color indexed="81"/>
            <rFont val="Tahoma"/>
            <family val="2"/>
          </rPr>
          <t>12VAC5-640-440.5.</t>
        </r>
        <r>
          <rPr>
            <sz val="8"/>
            <color indexed="81"/>
            <rFont val="Tahoma"/>
            <family val="2"/>
          </rPr>
          <t xml:space="preserve"> All systems shall normally be designed to treat the BOD5 loading rate of 0.4 lbs/day per bedroom and a flow of 150 gallons per day per bedroom for systems up to three bedrooms. Systems serving single family dwellings having more than three bedrooms shall be permitted and designed to treat the anticipated loading rate based on BOD5 and be capable of handling anticipated peak loading and flow rates. All systems shall be designed to operate over the range of anticipated flow and loading rates.</t>
        </r>
      </text>
    </comment>
    <comment ref="C30" authorId="0">
      <text>
        <r>
          <rPr>
            <b/>
            <sz val="8"/>
            <color indexed="81"/>
            <rFont val="Tahoma"/>
            <family val="2"/>
          </rPr>
          <t>12VAC5-640-240.B.</t>
        </r>
        <r>
          <rPr>
            <sz val="8"/>
            <color indexed="81"/>
            <rFont val="Tahoma"/>
            <family val="2"/>
          </rPr>
          <t xml:space="preserve"> All plans for alternative discharging systems shall bear a suitable title showing the name of the owner and shall show the scale in feet, a graphical scale, the north point, date, revision dates (when applicable), and the name of the licensed professional engineer by or under whom prepared. The cover sheet and each plan sheet shall bear the same general title identifying the overall sewage disposal project and each shall be numbered. Appropriate subtitles shall be included on the individual sheets.
The plans shall be clear and legible. Plans shall be drawn to a scale that permits all necessary information to be plainly shown. The size of the plans shall be no larger than 30 inches by 48 inches. Data used should be indicated. The precise location of the proposed system shall be shown on the plans. Detailed plans shall consist of plan views, elevations, sections, and supplementary views that together with the specifications and general layouts provide the working information for the contract and construction of the work, including dimensions and relative elevations of structures, the location and outline form of equipment and components to be installed, the location and size of piping, water levels, ground elevations, and erosion control abatement facilities</t>
        </r>
        <r>
          <rPr>
            <sz val="9"/>
            <color indexed="81"/>
            <rFont val="Tahoma"/>
            <family val="2"/>
          </rPr>
          <t>.</t>
        </r>
      </text>
    </comment>
    <comment ref="C36" authorId="0">
      <text>
        <r>
          <rPr>
            <b/>
            <sz val="8"/>
            <color indexed="81"/>
            <rFont val="Tahoma"/>
            <family val="2"/>
          </rPr>
          <t>12VAC5-640-240.C.</t>
        </r>
        <r>
          <rPr>
            <sz val="8"/>
            <color indexed="81"/>
            <rFont val="Tahoma"/>
            <family val="2"/>
          </rPr>
          <t xml:space="preserve"> Complete technical specifications for the construction of the alternative discharging system and all appurtenances shall accompany the plans. The specifications accompanying construction drawings shall include, but not be limited to, all construction information not shown on the drawings, necessary to provide the installer with all detail of the design requirements as to the quality of material workmanship and fabrication of the project; type, size, strength, operating characteristics, and rating of equipment; allowable infiltration, machinery, valves, piping, and jointing of pipe; electrical apparatus, wiring, and meters; operating tools and construction materials; special filter materials such as stone, sand, gravel, or slag; miscellaneous appurtenances; chemicals when used; instructions for testing materials and equipment deemed necessary to meet design standards; and operational testing for the complete works and component units.</t>
        </r>
      </text>
    </comment>
    <comment ref="C42" authorId="0">
      <text>
        <r>
          <rPr>
            <b/>
            <sz val="8"/>
            <color indexed="81"/>
            <rFont val="Tahoma"/>
            <family val="2"/>
          </rPr>
          <t xml:space="preserve">12VAC5-640-240.D. </t>
        </r>
        <r>
          <rPr>
            <sz val="8"/>
            <color indexed="81"/>
            <rFont val="Tahoma"/>
            <family val="2"/>
          </rPr>
          <t xml:space="preserve">At a minimum, the construction submittal must show the following:
 </t>
        </r>
        <r>
          <rPr>
            <b/>
            <sz val="8"/>
            <color indexed="81"/>
            <rFont val="Tahoma"/>
            <family val="2"/>
          </rPr>
          <t xml:space="preserve">1. </t>
        </r>
        <r>
          <rPr>
            <sz val="8"/>
            <color indexed="81"/>
            <rFont val="Tahoma"/>
            <family val="2"/>
          </rPr>
          <t xml:space="preserve">Information gathered in the site review evaluation;
 </t>
        </r>
        <r>
          <rPr>
            <b/>
            <sz val="8"/>
            <color indexed="81"/>
            <rFont val="Tahoma"/>
            <family val="2"/>
          </rPr>
          <t xml:space="preserve">2. </t>
        </r>
        <r>
          <rPr>
            <sz val="8"/>
            <color indexed="81"/>
            <rFont val="Tahoma"/>
            <family val="2"/>
          </rPr>
          <t xml:space="preserve">For each system component, the plan shall note the type of component and, where applicable, the manufacturer, model number, approval status in accordance with 12VAC5-640-432, hydraulic capacity, and treatment capacity; 
 </t>
        </r>
        <r>
          <rPr>
            <b/>
            <sz val="8"/>
            <color indexed="81"/>
            <rFont val="Tahoma"/>
            <family val="2"/>
          </rPr>
          <t xml:space="preserve">3. </t>
        </r>
        <r>
          <rPr>
            <sz val="8"/>
            <color indexed="81"/>
            <rFont val="Tahoma"/>
            <family val="2"/>
          </rPr>
          <t xml:space="preserve">The specific location of the property including the county tax map number (where available), a copy of the United States Geological Survey 7.5 minute topographic map showing the discharge point and downstream for one mile, and directions to the property; 
 </t>
        </r>
        <r>
          <rPr>
            <b/>
            <sz val="8"/>
            <color indexed="81"/>
            <rFont val="Tahoma"/>
            <family val="2"/>
          </rPr>
          <t>4.</t>
        </r>
        <r>
          <rPr>
            <sz val="8"/>
            <color indexed="81"/>
            <rFont val="Tahoma"/>
            <family val="2"/>
          </rPr>
          <t xml:space="preserve"> The elevation of the house sewer line where it exits the house and the elevation of the inlet and outlet ports or tees on all treatment units. Where discharges are to dry ditches or intermittent streams the site plan shall show the elevation of the discharge point, the point 500' downgrade from the discharge point and points every 50 feet between the discharge point and 500' downstream. This requirement may be met by drawing a flow diagram showing all elements listed in this section;</t>
        </r>
        <r>
          <rPr>
            <b/>
            <sz val="8"/>
            <color indexed="81"/>
            <rFont val="Tahoma"/>
            <family val="2"/>
          </rPr>
          <t xml:space="preserve"> 
 5. </t>
        </r>
        <r>
          <rPr>
            <sz val="8"/>
            <color indexed="81"/>
            <rFont val="Tahoma"/>
            <family val="2"/>
          </rPr>
          <t>The distance between all elevation points required by 12VAC5-640-240.D.4 so that the grade and setback distances can be established;</t>
        </r>
        <r>
          <rPr>
            <b/>
            <sz val="8"/>
            <color indexed="81"/>
            <rFont val="Tahoma"/>
            <family val="2"/>
          </rPr>
          <t xml:space="preserve"> 
 6.</t>
        </r>
        <r>
          <rPr>
            <sz val="8"/>
            <color indexed="81"/>
            <rFont val="Tahoma"/>
            <family val="2"/>
          </rPr>
          <t xml:space="preserve"> If a pump is proposed, specifications must be provided that include the manufacturer, model number, and a pump curve with a system curve overlain on the pump curve; </t>
        </r>
        <r>
          <rPr>
            <b/>
            <sz val="8"/>
            <color indexed="81"/>
            <rFont val="Tahoma"/>
            <family val="2"/>
          </rPr>
          <t xml:space="preserve">
 7. </t>
        </r>
        <r>
          <rPr>
            <sz val="8"/>
            <color indexed="81"/>
            <rFont val="Tahoma"/>
            <family val="2"/>
          </rPr>
          <t xml:space="preserve">The location of the 100-year flood plain. All portions of a discharging system, except for the discharge pipe and step type post aeration, if required, shall be located above the 100-year flood plain; </t>
        </r>
        <r>
          <rPr>
            <b/>
            <sz val="8"/>
            <color indexed="81"/>
            <rFont val="Tahoma"/>
            <family val="2"/>
          </rPr>
          <t xml:space="preserve">
 9.</t>
        </r>
        <r>
          <rPr>
            <sz val="8"/>
            <color indexed="81"/>
            <rFont val="Tahoma"/>
            <family val="2"/>
          </rPr>
          <t xml:space="preserve"> Other information as deemed appropriate by the department to verify the design.</t>
        </r>
      </text>
    </comment>
    <comment ref="C55" authorId="0">
      <text>
        <r>
          <rPr>
            <b/>
            <sz val="8"/>
            <color indexed="81"/>
            <rFont val="Tahoma"/>
            <family val="2"/>
          </rPr>
          <t>12VAC5-640-5.</t>
        </r>
        <r>
          <rPr>
            <sz val="8"/>
            <color indexed="81"/>
            <rFont val="Tahoma"/>
            <family val="2"/>
          </rPr>
          <t xml:space="preserve"> Definitions. The following words and terms when used in this chapter shall have the following meanings unless the context clearly indicates otherwise:
 "</t>
        </r>
        <r>
          <rPr>
            <b/>
            <sz val="8"/>
            <color indexed="81"/>
            <rFont val="Tahoma"/>
            <family val="2"/>
          </rPr>
          <t>Reliability</t>
        </r>
        <r>
          <rPr>
            <sz val="8"/>
            <color indexed="81"/>
            <rFont val="Tahoma"/>
            <family val="2"/>
          </rPr>
          <t>" means a measure of the ability of a component or system to perform its designated function without failure or interruption of service. Overflow criteria, such as an allowable period of a noncompliant discharge, are utilized solely for the establishment of reliability classification for design purposes and are not to be construed as authorization for, or defense of, an unpermitted discharge to state waters. The reliability classification shall be based on the water quality and public health and welfare consequences of a component or system failure. 
 "</t>
        </r>
        <r>
          <rPr>
            <b/>
            <sz val="8"/>
            <color indexed="81"/>
            <rFont val="Tahoma"/>
            <family val="2"/>
          </rPr>
          <t>Reliability Class I</t>
        </r>
        <r>
          <rPr>
            <sz val="8"/>
            <color indexed="81"/>
            <rFont val="Tahoma"/>
            <family val="2"/>
          </rPr>
          <t>" means a measure of reliability that requires a treatment system design to provide continuous satisfactory operation during power failures, flooding, peak loads, equipment failure, and maintenance shut-down. For the purposes of this chapter, continuous operability shall be defined as restoring proper operation or otherwise eliminating the out-of-compliance discharge within 24 hours. This class includes design features, such as additional electrical power sources, additional flow storage capacity, and additional treatment units that provide operation in accordance with the issued permit requirements.
 "</t>
        </r>
        <r>
          <rPr>
            <b/>
            <sz val="8"/>
            <color indexed="81"/>
            <rFont val="Tahoma"/>
            <family val="2"/>
          </rPr>
          <t>Reliability Class II</t>
        </r>
        <r>
          <rPr>
            <sz val="8"/>
            <color indexed="81"/>
            <rFont val="Tahoma"/>
            <family val="2"/>
          </rPr>
          <t>" means a measure of reliability that requires a treatment design that limits out-of-compliance discharges due to power failures, flooding, peak loads, equipment failure, and maintenance shut-down to less than 36 hours. This class includes design features such as alarms with telemetry to the operator, additional treatment units, or additional flow storage capacity that provide operation in accordance with the issued permit requirements.
 "</t>
        </r>
        <r>
          <rPr>
            <b/>
            <sz val="8"/>
            <color indexed="81"/>
            <rFont val="Tahoma"/>
            <family val="2"/>
          </rPr>
          <t>Reliability Class III</t>
        </r>
        <r>
          <rPr>
            <sz val="8"/>
            <color indexed="81"/>
            <rFont val="Tahoma"/>
            <family val="2"/>
          </rPr>
          <t>" means a measure of reliability that requires a treatment design that limits out-of-compliance discharges due to power failures, flooding, peak loads, equipment failure, and maintenance shut-down to less than 48 hours. This class includes design features such as onsite alarms and owner initiated operator notification to address the alarm condition to provide operation in accordance with the issued permit requirements.</t>
        </r>
      </text>
    </comment>
    <comment ref="G57" authorId="0">
      <text>
        <r>
          <rPr>
            <b/>
            <sz val="8"/>
            <color indexed="81"/>
            <rFont val="Tahoma"/>
            <family val="2"/>
          </rPr>
          <t>12VAC5-640-434.B.1.</t>
        </r>
        <r>
          <rPr>
            <sz val="8"/>
            <color indexed="81"/>
            <rFont val="Tahoma"/>
            <family val="2"/>
          </rPr>
          <t xml:space="preserve"> For biological treatment processes, Reliability Class I shall be met by providing one of the following:
 </t>
        </r>
        <r>
          <rPr>
            <b/>
            <sz val="8"/>
            <color indexed="81"/>
            <rFont val="Tahoma"/>
            <family val="2"/>
          </rPr>
          <t>a.</t>
        </r>
        <r>
          <rPr>
            <sz val="8"/>
            <color indexed="81"/>
            <rFont val="Tahoma"/>
            <family val="2"/>
          </rPr>
          <t xml:space="preserve"> A passive, backup biological treatment system (e.g., an intermittent sand, peat, or media filter or a constructed wetlands); 
 </t>
        </r>
        <r>
          <rPr>
            <b/>
            <sz val="8"/>
            <color indexed="81"/>
            <rFont val="Tahoma"/>
            <family val="2"/>
          </rPr>
          <t>b.</t>
        </r>
        <r>
          <rPr>
            <sz val="8"/>
            <color indexed="81"/>
            <rFont val="Tahoma"/>
            <family val="2"/>
          </rPr>
          <t xml:space="preserve"> A generator for the treatment system with automatic transfer switch;
 </t>
        </r>
        <r>
          <rPr>
            <b/>
            <sz val="8"/>
            <color indexed="81"/>
            <rFont val="Tahoma"/>
            <family val="2"/>
          </rPr>
          <t>c.</t>
        </r>
        <r>
          <rPr>
            <sz val="8"/>
            <color indexed="81"/>
            <rFont val="Tahoma"/>
            <family val="2"/>
          </rPr>
          <t xml:space="preserve"> A 24-hour holding tank for raw wastewater with telemetry system to immediately notify the operator of system failure; or
 </t>
        </r>
        <r>
          <rPr>
            <b/>
            <sz val="8"/>
            <color indexed="81"/>
            <rFont val="Tahoma"/>
            <family val="2"/>
          </rPr>
          <t>d.</t>
        </r>
        <r>
          <rPr>
            <sz val="8"/>
            <color indexed="81"/>
            <rFont val="Tahoma"/>
            <family val="2"/>
          </rPr>
          <t xml:space="preserve"> Any alternative means that limits the discharge of a noncompliant effluent to a maximum of 24 hours.</t>
        </r>
      </text>
    </comment>
    <comment ref="G58" authorId="0">
      <text>
        <r>
          <rPr>
            <b/>
            <sz val="8"/>
            <color indexed="81"/>
            <rFont val="Tahoma"/>
            <family val="2"/>
          </rPr>
          <t>12VAC5-640-434.B.2.</t>
        </r>
        <r>
          <rPr>
            <sz val="8"/>
            <color indexed="81"/>
            <rFont val="Tahoma"/>
            <family val="2"/>
          </rPr>
          <t xml:space="preserve"> For disinfection, a Reliability Class I design shall ensure that the effluent is continually disinfected by providing electronic or mechanical means of monitoring the process such that failure of disinfection systems may be corrected within 24 hours.
</t>
        </r>
        <r>
          <rPr>
            <b/>
            <sz val="8"/>
            <color indexed="81"/>
            <rFont val="Tahoma"/>
            <family val="2"/>
          </rPr>
          <t>12VAC5-640-460.A.1.d.</t>
        </r>
        <r>
          <rPr>
            <sz val="8"/>
            <color indexed="81"/>
            <rFont val="Tahoma"/>
            <family val="2"/>
          </rPr>
          <t xml:space="preserve"> To meet Reliability Class I or Class II, all chlorination and dechlorination units shall be alarmed to notify the operator when tablets are not present in the dosing chamber or equipped with duplicate units that automatically switch over to the redundant unit if the primary unit is not operating.
</t>
        </r>
        <r>
          <rPr>
            <b/>
            <sz val="8"/>
            <color indexed="81"/>
            <rFont val="Tahoma"/>
            <family val="2"/>
          </rPr>
          <t>12VAC5-640-460.A.2.g.</t>
        </r>
        <r>
          <rPr>
            <sz val="8"/>
            <color indexed="81"/>
            <rFont val="Tahoma"/>
            <family val="2"/>
          </rPr>
          <t xml:space="preserve"> To meet Reliability Class I or Class II, all UV units shall be equipped with a sensor to detect bulb failure with an alarm or equipped with duplicate units that automatically switchover if the primary unit is not operating.</t>
        </r>
      </text>
    </comment>
    <comment ref="G60" authorId="0">
      <text>
        <r>
          <rPr>
            <b/>
            <sz val="8"/>
            <color indexed="81"/>
            <rFont val="Tahoma"/>
            <family val="2"/>
          </rPr>
          <t>12VAC5-640-434.C.1</t>
        </r>
        <r>
          <rPr>
            <sz val="8"/>
            <color indexed="81"/>
            <rFont val="Tahoma"/>
            <family val="2"/>
          </rPr>
          <t xml:space="preserve">. For biological treatment processes, Reliability Class II shall be met by providing:
 </t>
        </r>
        <r>
          <rPr>
            <b/>
            <sz val="8"/>
            <color indexed="81"/>
            <rFont val="Tahoma"/>
            <family val="2"/>
          </rPr>
          <t>a.</t>
        </r>
        <r>
          <rPr>
            <sz val="8"/>
            <color indexed="81"/>
            <rFont val="Tahoma"/>
            <family val="2"/>
          </rPr>
          <t xml:space="preserve"> A fixed film biological treatment process such as an intermittent sand filter, recirculating media filter, or a peat filter; 
 </t>
        </r>
        <r>
          <rPr>
            <b/>
            <sz val="8"/>
            <color indexed="81"/>
            <rFont val="Tahoma"/>
            <family val="2"/>
          </rPr>
          <t>b.</t>
        </r>
        <r>
          <rPr>
            <sz val="8"/>
            <color indexed="81"/>
            <rFont val="Tahoma"/>
            <family val="2"/>
          </rPr>
          <t xml:space="preserve"> A suspended growth biological system followed by post-filtration; 
 </t>
        </r>
        <r>
          <rPr>
            <b/>
            <sz val="8"/>
            <color indexed="81"/>
            <rFont val="Tahoma"/>
            <family val="2"/>
          </rPr>
          <t xml:space="preserve">c. </t>
        </r>
        <r>
          <rPr>
            <sz val="8"/>
            <color indexed="81"/>
            <rFont val="Tahoma"/>
            <family val="2"/>
          </rPr>
          <t xml:space="preserve">Telemetry to relay alarm conditions to the operator; or 
 </t>
        </r>
        <r>
          <rPr>
            <b/>
            <sz val="8"/>
            <color indexed="81"/>
            <rFont val="Tahoma"/>
            <family val="2"/>
          </rPr>
          <t>d.</t>
        </r>
        <r>
          <rPr>
            <sz val="8"/>
            <color indexed="81"/>
            <rFont val="Tahoma"/>
            <family val="2"/>
          </rPr>
          <t xml:space="preserve"> Any alternative means that limits the discharge of a noncompliant effluent to a maximum of 36 hours.</t>
        </r>
      </text>
    </comment>
    <comment ref="G61" authorId="0">
      <text>
        <r>
          <rPr>
            <b/>
            <sz val="8"/>
            <color indexed="81"/>
            <rFont val="Tahoma"/>
            <family val="2"/>
          </rPr>
          <t>12VAC5-640-434.C.2.</t>
        </r>
        <r>
          <rPr>
            <sz val="8"/>
            <color indexed="81"/>
            <rFont val="Tahoma"/>
            <family val="2"/>
          </rPr>
          <t xml:space="preserve"> For disinfection, a Reliability Class II design shall ensure that the effluent is continually disinfected by providing electronic or mechanical means of monitoring the process such that failure of disinfection systems may be corrected within 36 hours.
</t>
        </r>
        <r>
          <rPr>
            <b/>
            <sz val="8"/>
            <color indexed="81"/>
            <rFont val="Tahoma"/>
            <family val="2"/>
          </rPr>
          <t>12VAC5-640-460.A.1.d.</t>
        </r>
        <r>
          <rPr>
            <sz val="8"/>
            <color indexed="81"/>
            <rFont val="Tahoma"/>
            <family val="2"/>
          </rPr>
          <t xml:space="preserve"> To meet Reliability Class I or Class II, all chlorination and dechlorination units shall be alarmed to notify the operator when tablets are not present in the dosing chamber or equipped with duplicate units that automatically switch over to the redundant unit if the primary unit is not operating.
</t>
        </r>
        <r>
          <rPr>
            <b/>
            <sz val="8"/>
            <color indexed="81"/>
            <rFont val="Tahoma"/>
            <family val="2"/>
          </rPr>
          <t xml:space="preserve">
12VAC5-640-460.A.2.g.</t>
        </r>
        <r>
          <rPr>
            <sz val="8"/>
            <color indexed="81"/>
            <rFont val="Tahoma"/>
            <family val="2"/>
          </rPr>
          <t xml:space="preserve"> To meet Reliability Class I or Class II, all UV units shall be equipped with a sensor to detect bulb failure with an alarm or equipped with duplicate units that automatically switchover if the primary unit is not operating.</t>
        </r>
      </text>
    </comment>
    <comment ref="G63" authorId="0">
      <text>
        <r>
          <rPr>
            <b/>
            <sz val="8"/>
            <color indexed="81"/>
            <rFont val="Tahoma"/>
            <family val="2"/>
          </rPr>
          <t>12VAC5-640-434.D.</t>
        </r>
        <r>
          <rPr>
            <sz val="8"/>
            <color indexed="81"/>
            <rFont val="Tahoma"/>
            <family val="2"/>
          </rPr>
          <t xml:space="preserve"> For the purposes of this chapter, noncompliant discharges from Reliability Class III facilities must be limited to a maximum of 48 hours.</t>
        </r>
      </text>
    </comment>
    <comment ref="C69" authorId="0">
      <text>
        <r>
          <rPr>
            <b/>
            <sz val="8"/>
            <color indexed="81"/>
            <rFont val="Tahoma"/>
            <family val="2"/>
          </rPr>
          <t>12VAC5-640-5.</t>
        </r>
        <r>
          <rPr>
            <sz val="8"/>
            <color indexed="81"/>
            <rFont val="Tahoma"/>
            <family val="2"/>
          </rPr>
          <t xml:space="preserve"> Definitions. The following words and terms when used in this chapter shall have the following meanings unless the context clearly indicates otherwise:
 "</t>
        </r>
        <r>
          <rPr>
            <b/>
            <sz val="8"/>
            <color indexed="81"/>
            <rFont val="Tahoma"/>
            <family val="2"/>
          </rPr>
          <t>Treatment level 2 effluent</t>
        </r>
        <r>
          <rPr>
            <sz val="8"/>
            <color indexed="81"/>
            <rFont val="Tahoma"/>
            <family val="2"/>
          </rPr>
          <t>" or "</t>
        </r>
        <r>
          <rPr>
            <b/>
            <sz val="8"/>
            <color indexed="81"/>
            <rFont val="Tahoma"/>
            <family val="2"/>
          </rPr>
          <t>TL-2 effluent</t>
        </r>
        <r>
          <rPr>
            <sz val="8"/>
            <color indexed="81"/>
            <rFont val="Tahoma"/>
            <family val="2"/>
          </rPr>
          <t>" means  effluent that has been treated to produce BOD5 and TSS concentrations less than or equal to 30 mg/l each.
 "</t>
        </r>
        <r>
          <rPr>
            <b/>
            <sz val="8"/>
            <color indexed="81"/>
            <rFont val="Tahoma"/>
            <family val="2"/>
          </rPr>
          <t>Treatment level 3 effluent</t>
        </r>
        <r>
          <rPr>
            <sz val="8"/>
            <color indexed="81"/>
            <rFont val="Tahoma"/>
            <family val="2"/>
          </rPr>
          <t>" or "</t>
        </r>
        <r>
          <rPr>
            <b/>
            <sz val="8"/>
            <color indexed="81"/>
            <rFont val="Tahoma"/>
            <family val="2"/>
          </rPr>
          <t>TL-3 effluent</t>
        </r>
        <r>
          <rPr>
            <sz val="8"/>
            <color indexed="81"/>
            <rFont val="Tahoma"/>
            <family val="2"/>
          </rPr>
          <t>" means effluent that has been treated to produce BOD5 and TSS concentrations less than or equal to 10 mg/l each.</t>
        </r>
      </text>
    </comment>
    <comment ref="I70" authorId="0">
      <text>
        <r>
          <rPr>
            <b/>
            <sz val="8"/>
            <color indexed="81"/>
            <rFont val="Tahoma"/>
            <family val="2"/>
          </rPr>
          <t>12VAC5-640-450.</t>
        </r>
        <r>
          <rPr>
            <sz val="8"/>
            <color indexed="81"/>
            <rFont val="Tahoma"/>
            <family val="2"/>
          </rPr>
          <t xml:space="preserve"> Criteria Design criteria for the use of intermittent streams or, dry ditches, or wetlands. 
 </t>
        </r>
        <r>
          <rPr>
            <b/>
            <sz val="8"/>
            <color indexed="81"/>
            <rFont val="Tahoma"/>
            <family val="2"/>
          </rPr>
          <t>3.</t>
        </r>
        <r>
          <rPr>
            <sz val="8"/>
            <color indexed="81"/>
            <rFont val="Tahoma"/>
            <family val="2"/>
          </rPr>
          <t xml:space="preserve"> Each discharging system that discharges to a dry ditch, or intermittent stream, or wetland must receive additional treatment beyond that required by the General Permit in order to reduce the increased potential for public health problems which may result when partially treated effluent is not diluted. Such additional treatment shall be capable of producing an effluent with a quality of 10 mg/l of BOD5, 10 mg/l of suspended solids and a fecal coliform level of less than or equal to 100 colonies per 100 ml. Treatment units approved as TL-3 are recognized as having the ability to meet this BOD5 and TSS standard, but have not been tested for compliance with the fecal coliform standard.</t>
        </r>
      </text>
    </comment>
    <comment ref="E74" authorId="0">
      <text>
        <r>
          <rPr>
            <b/>
            <sz val="8"/>
            <color indexed="81"/>
            <rFont val="Tahoma"/>
            <family val="2"/>
          </rPr>
          <t>12VAC5-640-432</t>
        </r>
        <r>
          <rPr>
            <sz val="8"/>
            <color indexed="81"/>
            <rFont val="Tahoma"/>
            <family val="2"/>
          </rPr>
          <t xml:space="preserve">. Treatment unit and additional system component classifications.
 </t>
        </r>
        <r>
          <rPr>
            <b/>
            <sz val="8"/>
            <color indexed="81"/>
            <rFont val="Tahoma"/>
            <family val="2"/>
          </rPr>
          <t>A.</t>
        </r>
        <r>
          <rPr>
            <sz val="8"/>
            <color indexed="81"/>
            <rFont val="Tahoma"/>
            <family val="2"/>
          </rPr>
          <t xml:space="preserve"> Biological treatment units will be classified by the division according to the data available to demonstrate the performance limits and reliability of those treatment units. The division may classify treatment units as generally approved or not generally approved. The type and frequency of testing for each approval class is designed to reflect the certainty with which the system has demonstrated its ability to meet the limits of the General Permit or the performance requirements of this chapter.
 </t>
        </r>
        <r>
          <rPr>
            <b/>
            <sz val="8"/>
            <color indexed="81"/>
            <rFont val="Tahoma"/>
            <family val="2"/>
          </rPr>
          <t>1.</t>
        </r>
        <r>
          <rPr>
            <sz val="8"/>
            <color indexed="81"/>
            <rFont val="Tahoma"/>
            <family val="2"/>
          </rPr>
          <t xml:space="preserve"> General approval may be issued by the division for both TL-2 and TL-3 treatment units in accordance with the current policies of the division. Generally approved units shall be listed on the division's website.</t>
        </r>
      </text>
    </comment>
    <comment ref="F75" authorId="0">
      <text>
        <r>
          <rPr>
            <b/>
            <sz val="8"/>
            <color indexed="81"/>
            <rFont val="Tahoma"/>
            <family val="2"/>
          </rPr>
          <t>12VAC5-640-432.A.2.</t>
        </r>
        <r>
          <rPr>
            <sz val="8"/>
            <color indexed="81"/>
            <rFont val="Tahoma"/>
            <family val="2"/>
          </rPr>
          <t xml:space="preserve"> Nongenerally approved biological treatment unit designs shall be properly supported with design calculations and one or more of the following:
 </t>
        </r>
        <r>
          <rPr>
            <b/>
            <sz val="8"/>
            <color indexed="81"/>
            <rFont val="Tahoma"/>
            <family val="2"/>
          </rPr>
          <t>a.</t>
        </r>
        <r>
          <rPr>
            <sz val="8"/>
            <color indexed="81"/>
            <rFont val="Tahoma"/>
            <family val="2"/>
          </rPr>
          <t xml:space="preserve"> Documentation from applicable engineering standards, texts, or other publications; 
 </t>
        </r>
        <r>
          <rPr>
            <b/>
            <sz val="8"/>
            <color indexed="81"/>
            <rFont val="Tahoma"/>
            <family val="2"/>
          </rPr>
          <t>b.</t>
        </r>
        <r>
          <rPr>
            <sz val="8"/>
            <color indexed="81"/>
            <rFont val="Tahoma"/>
            <family val="2"/>
          </rPr>
          <t xml:space="preserve"> Relevant peer-reviewed research; 
 </t>
        </r>
        <r>
          <rPr>
            <b/>
            <sz val="8"/>
            <color indexed="81"/>
            <rFont val="Tahoma"/>
            <family val="2"/>
          </rPr>
          <t xml:space="preserve">c. </t>
        </r>
        <r>
          <rPr>
            <sz val="8"/>
            <color indexed="81"/>
            <rFont val="Tahoma"/>
            <family val="2"/>
          </rPr>
          <t xml:space="preserve">Technical guidance from other states (may be considered on a case-by-case basis); or
 </t>
        </r>
        <r>
          <rPr>
            <b/>
            <sz val="8"/>
            <color indexed="81"/>
            <rFont val="Tahoma"/>
            <family val="2"/>
          </rPr>
          <t>d.</t>
        </r>
        <r>
          <rPr>
            <sz val="8"/>
            <color indexed="81"/>
            <rFont val="Tahoma"/>
            <family val="2"/>
          </rPr>
          <t xml:space="preserve"> Technical guidance from the U.S. Environmental Protection Agency.
Scale drawings of the treatment unit, appropriate design calculations, and control system details shall be provided that demonstrate the ability of the unit to meet the required effluent limits and reliability standards at the proposed design flow.</t>
        </r>
      </text>
    </comment>
    <comment ref="E76" authorId="0">
      <text>
        <r>
          <rPr>
            <sz val="8"/>
            <color indexed="81"/>
            <rFont val="Tahoma"/>
            <family val="2"/>
          </rPr>
          <t>Provides adequate treatment capacity (hydraulic and organic) and capable of meeting required effluent quality (TL-2 or TL-3).</t>
        </r>
      </text>
    </comment>
    <comment ref="E79" authorId="0">
      <text>
        <r>
          <rPr>
            <b/>
            <sz val="8"/>
            <color indexed="81"/>
            <rFont val="Tahoma"/>
            <family val="2"/>
          </rPr>
          <t>12VAC5-640-432.B.</t>
        </r>
        <r>
          <rPr>
            <sz val="8"/>
            <color indexed="81"/>
            <rFont val="Tahoma"/>
            <family val="2"/>
          </rPr>
          <t xml:space="preserve"> Additional system components for discharging systems will be classified by the division as generally approved or not generally approved.
 </t>
        </r>
        <r>
          <rPr>
            <b/>
            <sz val="8"/>
            <color indexed="81"/>
            <rFont val="Tahoma"/>
            <family val="2"/>
          </rPr>
          <t xml:space="preserve">1. </t>
        </r>
        <r>
          <rPr>
            <sz val="8"/>
            <color indexed="81"/>
            <rFont val="Tahoma"/>
            <family val="2"/>
          </rPr>
          <t xml:space="preserve">The division shall consider additional system components such as post-filtration, disinfection, dechlorination, and post-aeration to be generally approved if the unit has been tested and approved under a National Sanitation Foundation (NSF) or other recognized protocol for the proposed wastewater use or if the design complies with the design standards in 12VAC5-640-460.
</t>
        </r>
        <r>
          <rPr>
            <b/>
            <sz val="8"/>
            <color indexed="81"/>
            <rFont val="Tahoma"/>
            <family val="2"/>
          </rPr>
          <t xml:space="preserve">
12VAC5-640-460. </t>
        </r>
        <r>
          <rPr>
            <sz val="8"/>
            <color indexed="81"/>
            <rFont val="Tahoma"/>
            <family val="2"/>
          </rPr>
          <t xml:space="preserve">Design requirements for system components.
 </t>
        </r>
        <r>
          <rPr>
            <b/>
            <sz val="8"/>
            <color indexed="81"/>
            <rFont val="Tahoma"/>
            <family val="2"/>
          </rPr>
          <t>A.</t>
        </r>
        <r>
          <rPr>
            <sz val="8"/>
            <color indexed="81"/>
            <rFont val="Tahoma"/>
            <family val="2"/>
          </rPr>
          <t xml:space="preserve"> All discharging systems shall be equipped with a means of disinfecting the effluent which is acceptable to the division and meets the performance requirements of this chapter.
 </t>
        </r>
        <r>
          <rPr>
            <b/>
            <sz val="8"/>
            <color indexed="81"/>
            <rFont val="Tahoma"/>
            <family val="2"/>
          </rPr>
          <t>1.</t>
        </r>
        <r>
          <rPr>
            <sz val="8"/>
            <color indexed="81"/>
            <rFont val="Tahoma"/>
            <family val="2"/>
          </rPr>
          <t xml:space="preserve"> All discharging systems utilizing </t>
        </r>
        <r>
          <rPr>
            <b/>
            <sz val="8"/>
            <color indexed="81"/>
            <rFont val="Tahoma"/>
            <family val="2"/>
          </rPr>
          <t>chlorine</t>
        </r>
        <r>
          <rPr>
            <sz val="8"/>
            <color indexed="81"/>
            <rFont val="Tahoma"/>
            <family val="2"/>
          </rPr>
          <t xml:space="preserve"> as a disinfectant shall be equipped with a chlorinator and contact chamber. Dechlorination is to be supplied if required by the General Permit. 
 </t>
        </r>
        <r>
          <rPr>
            <b/>
            <sz val="8"/>
            <color indexed="81"/>
            <rFont val="Tahoma"/>
            <family val="2"/>
          </rPr>
          <t>a.</t>
        </r>
        <r>
          <rPr>
            <sz val="8"/>
            <color indexed="81"/>
            <rFont val="Tahoma"/>
            <family val="2"/>
          </rPr>
          <t xml:space="preserve"> Chlorinator capacity shall be based on the degree of treatment, flow variations, and other variables in the treatment processes. For disinfection, the capacity shall be adequate to maintain a total chlorine residual between 1.0 mg/l and 3.0 mg/l in the effluent after the required contact period. All chlorinators shall be designed to provide the appropriate dose of chlorine and mix the chlorine with the effluent. All chlorine products used to disinfect effluent from a discharging system shall be approved by the U.S. Environmental Protection Agency for use as a sewage disinfectant; products unapproved for wastewater disinfection are not acceptable. Use of unapproved products shall constitute a violation of this chapter.
 </t>
        </r>
        <r>
          <rPr>
            <b/>
            <sz val="8"/>
            <color indexed="81"/>
            <rFont val="Tahoma"/>
            <family val="2"/>
          </rPr>
          <t xml:space="preserve">b. </t>
        </r>
        <r>
          <rPr>
            <sz val="8"/>
            <color indexed="81"/>
            <rFont val="Tahoma"/>
            <family val="2"/>
          </rPr>
          <t>The chlorine contact chamber shall have a length to width ratio of 20:1 and shall provide a contact time of 30 minutes based on peak hourly flow, or 60 minutes based on peak daily flow. The length to width ratio may be reduced on a case-by-case basis when increased chlorine contact times are utilized.</t>
        </r>
      </text>
    </comment>
    <comment ref="E80" authorId="0">
      <text>
        <r>
          <rPr>
            <b/>
            <sz val="8"/>
            <color indexed="81"/>
            <rFont val="Tahoma"/>
            <family val="2"/>
          </rPr>
          <t>12VAC5-640-432.B.</t>
        </r>
        <r>
          <rPr>
            <sz val="8"/>
            <color indexed="81"/>
            <rFont val="Tahoma"/>
            <family val="2"/>
          </rPr>
          <t xml:space="preserve"> Additional system components for discharging systems will be classified by the division as generally approved or not generally approved.
 </t>
        </r>
        <r>
          <rPr>
            <b/>
            <sz val="8"/>
            <color indexed="81"/>
            <rFont val="Tahoma"/>
            <family val="2"/>
          </rPr>
          <t>1.</t>
        </r>
        <r>
          <rPr>
            <sz val="8"/>
            <color indexed="81"/>
            <rFont val="Tahoma"/>
            <family val="2"/>
          </rPr>
          <t xml:space="preserve"> The division shall consider additional system components such as post-filtration, disinfection, dechlorination, and post-aeration to be generally approved if the unit has been tested and approved under a National Sanitation Foundation (NSF) or other recognized protocol for the proposed wastewater use or if the design complies with the design standards in 12VAC5-640-460.
</t>
        </r>
        <r>
          <rPr>
            <b/>
            <sz val="8"/>
            <color indexed="81"/>
            <rFont val="Tahoma"/>
            <family val="2"/>
          </rPr>
          <t>12VAC5-640-460.</t>
        </r>
        <r>
          <rPr>
            <sz val="8"/>
            <color indexed="81"/>
            <rFont val="Tahoma"/>
            <family val="2"/>
          </rPr>
          <t xml:space="preserve"> Design requirements for system components.
 </t>
        </r>
        <r>
          <rPr>
            <b/>
            <sz val="8"/>
            <color indexed="81"/>
            <rFont val="Tahoma"/>
            <family val="2"/>
          </rPr>
          <t>A.1.c.</t>
        </r>
        <r>
          <rPr>
            <sz val="8"/>
            <color indexed="81"/>
            <rFont val="Tahoma"/>
            <family val="2"/>
          </rPr>
          <t xml:space="preserve"> When required by the General Permit, dechlorination capacity shall be adequate to dechlorinate the maximum chlorine residual anticipated and achieve the required General Permit effluent limits for total residual chlorine by providing at least 1-1/2 parts sulfite salt to one part chlorine. Provisions shall be made to thoroughly mix the dechlorinating agent with the contact tank effluent within a period of approximately one minute.</t>
        </r>
      </text>
    </comment>
    <comment ref="E81" authorId="0">
      <text>
        <r>
          <rPr>
            <b/>
            <sz val="8"/>
            <color indexed="81"/>
            <rFont val="Tahoma"/>
            <family val="2"/>
          </rPr>
          <t>12VAC5-640-432.B.</t>
        </r>
        <r>
          <rPr>
            <sz val="8"/>
            <color indexed="81"/>
            <rFont val="Tahoma"/>
            <family val="2"/>
          </rPr>
          <t xml:space="preserve"> Additional system components for discharging systems will be classified by the division as generally approved or not generally approved. 
 </t>
        </r>
        <r>
          <rPr>
            <b/>
            <sz val="8"/>
            <color indexed="81"/>
            <rFont val="Tahoma"/>
            <family val="2"/>
          </rPr>
          <t>1.</t>
        </r>
        <r>
          <rPr>
            <sz val="8"/>
            <color indexed="81"/>
            <rFont val="Tahoma"/>
            <family val="2"/>
          </rPr>
          <t xml:space="preserve"> The division shall consider additional system components such as post-filtration, disinfection, dechlorination, and post-aeration to be generally approved if the unit has been tested and approved under a National Sanitation Foundation (NSF) or other recognized protocol for the proposed wastewater use or if the design complies with the design standards in 12VAC5-640-460.
</t>
        </r>
        <r>
          <rPr>
            <b/>
            <sz val="8"/>
            <color indexed="81"/>
            <rFont val="Tahoma"/>
            <family val="2"/>
          </rPr>
          <t>12VAC5-640-460.</t>
        </r>
        <r>
          <rPr>
            <sz val="8"/>
            <color indexed="81"/>
            <rFont val="Tahoma"/>
            <family val="2"/>
          </rPr>
          <t xml:space="preserve"> Design requirements for system components. 
 </t>
        </r>
        <r>
          <rPr>
            <b/>
            <sz val="8"/>
            <color indexed="81"/>
            <rFont val="Tahoma"/>
            <family val="2"/>
          </rPr>
          <t>A.</t>
        </r>
        <r>
          <rPr>
            <sz val="8"/>
            <color indexed="81"/>
            <rFont val="Tahoma"/>
            <family val="2"/>
          </rPr>
          <t xml:space="preserve"> All discharging systems shall be equipped with a means of disinfecting the effluent which is acceptable to the division and meets the performance requirements of this chapter. 
 </t>
        </r>
        <r>
          <rPr>
            <b/>
            <sz val="8"/>
            <color indexed="81"/>
            <rFont val="Tahoma"/>
            <family val="2"/>
          </rPr>
          <t>2.</t>
        </r>
        <r>
          <rPr>
            <sz val="8"/>
            <color indexed="81"/>
            <rFont val="Tahoma"/>
            <family val="2"/>
          </rPr>
          <t xml:space="preserve"> Disinfection can be achieved through exposure of microorganisms to a sufficient level of </t>
        </r>
        <r>
          <rPr>
            <b/>
            <sz val="8"/>
            <color indexed="81"/>
            <rFont val="Tahoma"/>
            <family val="2"/>
          </rPr>
          <t>ultraviolet light (UV)</t>
        </r>
        <r>
          <rPr>
            <sz val="8"/>
            <color indexed="81"/>
            <rFont val="Tahoma"/>
            <family val="2"/>
          </rPr>
          <t xml:space="preserve"> irradiation at the germicidal wavelength for an adequate period of time.
 </t>
        </r>
        <r>
          <rPr>
            <b/>
            <sz val="8"/>
            <color indexed="81"/>
            <rFont val="Tahoma"/>
            <family val="2"/>
          </rPr>
          <t>a.</t>
        </r>
        <r>
          <rPr>
            <sz val="8"/>
            <color indexed="81"/>
            <rFont val="Tahoma"/>
            <family val="2"/>
          </rPr>
          <t xml:space="preserve"> UV disinfection equipment shall be capable of providing a minimum average calculated dose of 50,000 microwatt-seconds per square centimeter after the UV lamps have been in operation for 7,500 hours or more and at a 65% transmissivity. The dosage may be reduced on a case-by-case basis when sufficient information is provided to demonstrate that the required level of disinfection can be obtained at a lower dose level through test data.
 </t>
        </r>
        <r>
          <rPr>
            <b/>
            <sz val="8"/>
            <color indexed="81"/>
            <rFont val="Tahoma"/>
            <family val="2"/>
          </rPr>
          <t>b.</t>
        </r>
        <r>
          <rPr>
            <sz val="8"/>
            <color indexed="81"/>
            <rFont val="Tahoma"/>
            <family val="2"/>
          </rPr>
          <t xml:space="preserve"> UV lamps shall produce 90% or more of their emitted light output at the germicidal wavelength of 253.7 nanometers.
 </t>
        </r>
        <r>
          <rPr>
            <b/>
            <sz val="8"/>
            <color indexed="81"/>
            <rFont val="Tahoma"/>
            <family val="2"/>
          </rPr>
          <t>c.</t>
        </r>
        <r>
          <rPr>
            <sz val="8"/>
            <color indexed="81"/>
            <rFont val="Tahoma"/>
            <family val="2"/>
          </rPr>
          <t xml:space="preserve"> UV lamp assemblies shall be so located as to provide convenient access for lamp maintenance and removal.
 </t>
        </r>
        <r>
          <rPr>
            <b/>
            <sz val="8"/>
            <color indexed="81"/>
            <rFont val="Tahoma"/>
            <family val="2"/>
          </rPr>
          <t>d.</t>
        </r>
        <r>
          <rPr>
            <sz val="8"/>
            <color indexed="81"/>
            <rFont val="Tahoma"/>
            <family val="2"/>
          </rPr>
          <t xml:space="preserve"> UV lamps should not be viewed in the ambient air without proper eye protection as required by VOSH and other applicable regulations. The system design should prevent exposure of bare skin to UV lamp emission for durations exceeding several minutes.
 </t>
        </r>
        <r>
          <rPr>
            <b/>
            <sz val="8"/>
            <color indexed="81"/>
            <rFont val="Tahoma"/>
            <family val="2"/>
          </rPr>
          <t>e.</t>
        </r>
        <r>
          <rPr>
            <sz val="8"/>
            <color indexed="81"/>
            <rFont val="Tahoma"/>
            <family val="2"/>
          </rPr>
          <t xml:space="preserve"> An elapsed time meter shall be provided to indicate the total operating time of the UV lamps.
 </t>
        </r>
        <r>
          <rPr>
            <b/>
            <sz val="8"/>
            <color indexed="81"/>
            <rFont val="Tahoma"/>
            <family val="2"/>
          </rPr>
          <t>f.</t>
        </r>
        <r>
          <rPr>
            <sz val="8"/>
            <color indexed="81"/>
            <rFont val="Tahoma"/>
            <family val="2"/>
          </rPr>
          <t xml:space="preserve"> UV systems are sensitive to color and suspended solids. Precautions should be taken to protect the UV system from both color and excessive suspended solids.</t>
        </r>
      </text>
    </comment>
    <comment ref="E82" authorId="0">
      <text>
        <r>
          <rPr>
            <b/>
            <sz val="8"/>
            <color indexed="81"/>
            <rFont val="Tahoma"/>
            <family val="2"/>
          </rPr>
          <t>12VAC5-640-432.B.2.</t>
        </r>
        <r>
          <rPr>
            <sz val="8"/>
            <color indexed="81"/>
            <rFont val="Tahoma"/>
            <family val="2"/>
          </rPr>
          <t xml:space="preserve"> Nongenerally approved system component designs shall be properly supported with design calculations and one or more of the following:
 </t>
        </r>
        <r>
          <rPr>
            <b/>
            <sz val="8"/>
            <color indexed="81"/>
            <rFont val="Tahoma"/>
            <family val="2"/>
          </rPr>
          <t>a.</t>
        </r>
        <r>
          <rPr>
            <sz val="8"/>
            <color indexed="81"/>
            <rFont val="Tahoma"/>
            <family val="2"/>
          </rPr>
          <t xml:space="preserve"> Documentation from applicable engineering standards, texts, or other publications; 
 </t>
        </r>
        <r>
          <rPr>
            <b/>
            <sz val="8"/>
            <color indexed="81"/>
            <rFont val="Tahoma"/>
            <family val="2"/>
          </rPr>
          <t>b.</t>
        </r>
        <r>
          <rPr>
            <sz val="8"/>
            <color indexed="81"/>
            <rFont val="Tahoma"/>
            <family val="2"/>
          </rPr>
          <t xml:space="preserve"> Relevant peer-reviewed research; 
 </t>
        </r>
        <r>
          <rPr>
            <b/>
            <sz val="8"/>
            <color indexed="81"/>
            <rFont val="Tahoma"/>
            <family val="2"/>
          </rPr>
          <t>c.</t>
        </r>
        <r>
          <rPr>
            <sz val="8"/>
            <color indexed="81"/>
            <rFont val="Tahoma"/>
            <family val="2"/>
          </rPr>
          <t xml:space="preserve"> Technical guidance from other states (may be considered on a case-by-case basis); or
 </t>
        </r>
        <r>
          <rPr>
            <b/>
            <sz val="8"/>
            <color indexed="81"/>
            <rFont val="Tahoma"/>
            <family val="2"/>
          </rPr>
          <t>d.</t>
        </r>
        <r>
          <rPr>
            <sz val="8"/>
            <color indexed="81"/>
            <rFont val="Tahoma"/>
            <family val="2"/>
          </rPr>
          <t xml:space="preserve"> Technical guidance from the U.S. Environmental Protection Agency.
Scale drawings of the treatment unit, appropriate design calculations, and control system details shall be provided that demonstrate the ability of the unit to meet the required effluent limits and reliability standards at the proposed design flow.</t>
        </r>
      </text>
    </comment>
    <comment ref="H83" authorId="0">
      <text>
        <r>
          <rPr>
            <sz val="8"/>
            <color indexed="81"/>
            <rFont val="Tahoma"/>
            <family val="2"/>
          </rPr>
          <t>Rated for the facility's design flow and/or the effluent flow rate it will receive.</t>
        </r>
      </text>
    </comment>
    <comment ref="H84" authorId="0">
      <text>
        <r>
          <rPr>
            <b/>
            <sz val="8"/>
            <color indexed="81"/>
            <rFont val="Tahoma"/>
            <family val="2"/>
          </rPr>
          <t>12VAC5-640-460.A.1.d.</t>
        </r>
        <r>
          <rPr>
            <sz val="8"/>
            <color indexed="81"/>
            <rFont val="Tahoma"/>
            <family val="2"/>
          </rPr>
          <t xml:space="preserve"> To meet Reliability Class I or Class II, all chlorination and dechlorination units shall be alarmed to notify the operator when tablets are not present in the dosing chamber or equipped with duplicate units that automatically switch over to the redundant unit if the primary unit is not operating.
</t>
        </r>
        <r>
          <rPr>
            <b/>
            <sz val="8"/>
            <color indexed="81"/>
            <rFont val="Tahoma"/>
            <family val="2"/>
          </rPr>
          <t xml:space="preserve">
12VAC5-640-460.A.2.g.</t>
        </r>
        <r>
          <rPr>
            <sz val="8"/>
            <color indexed="81"/>
            <rFont val="Tahoma"/>
            <family val="2"/>
          </rPr>
          <t xml:space="preserve"> To meet Reliability Class I or Class II, all UV units shall be equipped with a sensor to detect bulb failure with an alarm or equipped with duplicate units that automatically switchover if the primary unit is not operating.</t>
        </r>
      </text>
    </comment>
    <comment ref="E87" authorId="0">
      <text>
        <r>
          <rPr>
            <b/>
            <sz val="8"/>
            <color indexed="81"/>
            <rFont val="Tahoma"/>
            <family val="2"/>
          </rPr>
          <t>12VAC5-640-432.B.</t>
        </r>
        <r>
          <rPr>
            <sz val="8"/>
            <color indexed="81"/>
            <rFont val="Tahoma"/>
            <family val="2"/>
          </rPr>
          <t xml:space="preserve"> Additional system components for discharging systems will be classified by the division as generally approved or not generally approved.
 </t>
        </r>
        <r>
          <rPr>
            <b/>
            <sz val="8"/>
            <color indexed="81"/>
            <rFont val="Tahoma"/>
            <family val="2"/>
          </rPr>
          <t xml:space="preserve">1. </t>
        </r>
        <r>
          <rPr>
            <sz val="8"/>
            <color indexed="81"/>
            <rFont val="Tahoma"/>
            <family val="2"/>
          </rPr>
          <t xml:space="preserve">The division shall consider additional system components such as post-filtration, disinfection, dechlorination, and post-aeration to be generally approved if the unit has been tested and approved under a National Sanitation Foundation (NSF) or other recognized protocol for the proposed wastewater use or if the design complies with the design standards in 12VAC5-640-460.
</t>
        </r>
        <r>
          <rPr>
            <b/>
            <sz val="8"/>
            <color indexed="81"/>
            <rFont val="Tahoma"/>
            <family val="2"/>
          </rPr>
          <t xml:space="preserve">
12VAC5-640-460. </t>
        </r>
        <r>
          <rPr>
            <sz val="8"/>
            <color indexed="81"/>
            <rFont val="Tahoma"/>
            <family val="2"/>
          </rPr>
          <t>Design requirements for system components.</t>
        </r>
        <r>
          <rPr>
            <b/>
            <sz val="8"/>
            <color indexed="81"/>
            <rFont val="Tahoma"/>
            <family val="2"/>
          </rPr>
          <t xml:space="preserve">
 B.</t>
        </r>
        <r>
          <rPr>
            <sz val="8"/>
            <color indexed="81"/>
            <rFont val="Tahoma"/>
            <family val="2"/>
          </rPr>
          <t xml:space="preserve"> Post-aeration as required by the General Permit shall be provided to ensure that the final effluent complies with the dissolved oxygen effluent limits in the General Permit. Post-aeration may involve diffused aeration or cascade type aeration. All post-aeration designs shall assume a zero dissolved oxygen concentration in the influent wastewater to the post-aeration unit.
 </t>
        </r>
        <r>
          <rPr>
            <b/>
            <sz val="8"/>
            <color indexed="81"/>
            <rFont val="Tahoma"/>
            <family val="2"/>
          </rPr>
          <t>1.</t>
        </r>
        <r>
          <rPr>
            <sz val="8"/>
            <color indexed="81"/>
            <rFont val="Tahoma"/>
            <family val="2"/>
          </rPr>
          <t xml:space="preserve"> Effluent post-aeration may be achieved by the introduction of diffused air into the effluent. 
 </t>
        </r>
        <r>
          <rPr>
            <b/>
            <sz val="8"/>
            <color indexed="81"/>
            <rFont val="Tahoma"/>
            <family val="2"/>
          </rPr>
          <t>a.</t>
        </r>
        <r>
          <rPr>
            <sz val="8"/>
            <color indexed="81"/>
            <rFont val="Tahoma"/>
            <family val="2"/>
          </rPr>
          <t xml:space="preserve"> Diffused aeration basins shall be designed to eliminate short-circuiting and the occurrence of dead spaces. For maximum efficiencies, sufficient detention time shall be provided to allow the air bubbles to rise to the surface of the wastewater prior to discharge from the basin.
</t>
        </r>
        <r>
          <rPr>
            <b/>
            <sz val="8"/>
            <color indexed="81"/>
            <rFont val="Tahoma"/>
            <family val="2"/>
          </rPr>
          <t xml:space="preserve"> b. </t>
        </r>
        <r>
          <rPr>
            <sz val="8"/>
            <color indexed="81"/>
            <rFont val="Tahoma"/>
            <family val="2"/>
          </rPr>
          <t xml:space="preserve">When the detention time in the aeration basin exceeds 30 minutes, consideration shall be given to the oxygen requirements resulting from biological activity in the aeration unit.
</t>
        </r>
        <r>
          <rPr>
            <b/>
            <sz val="8"/>
            <color indexed="81"/>
            <rFont val="Tahoma"/>
            <family val="2"/>
          </rPr>
          <t xml:space="preserve"> c.</t>
        </r>
        <r>
          <rPr>
            <sz val="8"/>
            <color indexed="81"/>
            <rFont val="Tahoma"/>
            <family val="2"/>
          </rPr>
          <t xml:space="preserve"> Diffused air aeration systems shall be designed utilizing Fick's Law (the rate of molecular diffusion of a dissolved gas in a liquid) in the determination of oxygen requirements. Supporting experimental data shall be included with the submission of any proposal for the use of diffusers that are considered nonconventional. Such proposals will be evaluated on a case-by-case basis by the division.
</t>
        </r>
        <r>
          <rPr>
            <b/>
            <sz val="8"/>
            <color indexed="81"/>
            <rFont val="Tahoma"/>
            <family val="2"/>
          </rPr>
          <t xml:space="preserve"> d.</t>
        </r>
        <r>
          <rPr>
            <sz val="8"/>
            <color indexed="81"/>
            <rFont val="Tahoma"/>
            <family val="2"/>
          </rPr>
          <t xml:space="preserve"> Alternatively, an airflow of one cubic foot per minute at a diffuser submergence of one foot is sufficient to increase the dissolved oxygen of 1000 gallons per day of effluent to greater than five mg/l dissolved oxygen at 25°C.
</t>
        </r>
        <r>
          <rPr>
            <b/>
            <sz val="8"/>
            <color indexed="81"/>
            <rFont val="Tahoma"/>
            <family val="2"/>
          </rPr>
          <t xml:space="preserve"> e.</t>
        </r>
        <r>
          <rPr>
            <sz val="8"/>
            <color indexed="81"/>
            <rFont val="Tahoma"/>
            <family val="2"/>
          </rPr>
          <t xml:space="preserve"> If airflow is to be siphoned off the blower for the biological treatment unit, calculations shall be submitted to verify that there is sufficient air for both uses.
 </t>
        </r>
        <r>
          <rPr>
            <b/>
            <sz val="8"/>
            <color indexed="81"/>
            <rFont val="Tahoma"/>
            <family val="2"/>
          </rPr>
          <t>2.</t>
        </r>
        <r>
          <rPr>
            <sz val="8"/>
            <color indexed="81"/>
            <rFont val="Tahoma"/>
            <family val="2"/>
          </rPr>
          <t xml:space="preserve"> Effluent post-aeration may be achieved through a turbulent liquid-air interface established by passing the effluent downstream over either a series of constructed steps that produces a similar opportunity for transfer of dissolved oxygen to the effluent, otherwise known as cascade or step aeration.
 </t>
        </r>
        <r>
          <rPr>
            <b/>
            <sz val="8"/>
            <color indexed="81"/>
            <rFont val="Tahoma"/>
            <family val="2"/>
          </rPr>
          <t>a.</t>
        </r>
        <r>
          <rPr>
            <sz val="8"/>
            <color indexed="81"/>
            <rFont val="Tahoma"/>
            <family val="2"/>
          </rPr>
          <t xml:space="preserve"> The following equation shall be used in the design of cascade/step type aerators:
     rn = (Cs-Ca)/(Cs-Cb)
     where: r = Deficit ratio
                 Cs = Dissolved oxygen saturation (mg/l)
                 Ca = Dissolved oxygen concentration above the weir, assumed to be 0.0 mg/l
                 Cb = Dissolved oxygen concentration in the effluent from the last or preceding step
                  n = The number of equal size steps
                  r = 1 + (0.11) (ab) (1 + 0.046 T) (h)
                  where: T = Water temperature (°C)
                               h = Height of one step (ft)
                               a = 1.0 for effluents (BOD5 &lt;15 mg/l) or 0.8 for effluents (BOD5 of 15-30 mg/l)
                               b = 1.0 for free fall and 1.3 for step weirs
 </t>
        </r>
        <r>
          <rPr>
            <b/>
            <sz val="8"/>
            <color indexed="81"/>
            <rFont val="Tahoma"/>
            <family val="2"/>
          </rPr>
          <t>b.</t>
        </r>
        <r>
          <rPr>
            <sz val="8"/>
            <color indexed="81"/>
            <rFont val="Tahoma"/>
            <family val="2"/>
          </rPr>
          <t xml:space="preserve"> The equation for determining the number of steps is dependent upon equidistant steps, and if unequal steps are used, transfer efficiencies must be determined for each separate step.
 </t>
        </r>
        <r>
          <rPr>
            <b/>
            <sz val="8"/>
            <color indexed="81"/>
            <rFont val="Tahoma"/>
            <family val="2"/>
          </rPr>
          <t>c.</t>
        </r>
        <r>
          <rPr>
            <sz val="8"/>
            <color indexed="81"/>
            <rFont val="Tahoma"/>
            <family val="2"/>
          </rPr>
          <t xml:space="preserve"> The effluent discharge to a cascade type aerator shall be over a sharp weir to provide for a thin sheet of wastewater. Consideration shall be given to prevention of freezing.
 </t>
        </r>
        <r>
          <rPr>
            <b/>
            <sz val="8"/>
            <color indexed="81"/>
            <rFont val="Tahoma"/>
            <family val="2"/>
          </rPr>
          <t>d.</t>
        </r>
        <r>
          <rPr>
            <sz val="8"/>
            <color indexed="81"/>
            <rFont val="Tahoma"/>
            <family val="2"/>
          </rPr>
          <t xml:space="preserve"> The final step of the cascade type aerator shall be above normal stream flow elevation and the cascade aerator shall be protected from erosion damage due to storm water drainage or flood/wave action.
 </t>
        </r>
        <r>
          <rPr>
            <b/>
            <sz val="8"/>
            <color indexed="81"/>
            <rFont val="Tahoma"/>
            <family val="2"/>
          </rPr>
          <t>e.</t>
        </r>
        <r>
          <rPr>
            <sz val="8"/>
            <color indexed="81"/>
            <rFont val="Tahoma"/>
            <family val="2"/>
          </rPr>
          <t xml:space="preserve"> When pumping is necessary prior to discharge over the cascade aerator, the range of the flow rate to the post-aeration unit must be accounted for in the design. 
 </t>
        </r>
        <r>
          <rPr>
            <b/>
            <sz val="8"/>
            <color indexed="81"/>
            <rFont val="Tahoma"/>
            <family val="2"/>
          </rPr>
          <t>f.</t>
        </r>
        <r>
          <rPr>
            <sz val="8"/>
            <color indexed="81"/>
            <rFont val="Tahoma"/>
            <family val="2"/>
          </rPr>
          <t xml:space="preserve"> A step aerator with multiple steps each less than or equal to one foot and a total drop of five feet is sufficient to increase the dissolved oxygen in an effluent at 25°C to greater than 5 mg/l.</t>
        </r>
        <r>
          <rPr>
            <b/>
            <sz val="8"/>
            <color indexed="81"/>
            <rFont val="Tahoma"/>
            <family val="2"/>
          </rPr>
          <t xml:space="preserve">
</t>
        </r>
      </text>
    </comment>
    <comment ref="F88" authorId="0">
      <text>
        <r>
          <rPr>
            <b/>
            <sz val="8"/>
            <color indexed="81"/>
            <rFont val="Tahoma"/>
            <family val="2"/>
          </rPr>
          <t xml:space="preserve">12VAC5-640-432.B.2. </t>
        </r>
        <r>
          <rPr>
            <sz val="8"/>
            <color indexed="81"/>
            <rFont val="Tahoma"/>
            <family val="2"/>
          </rPr>
          <t xml:space="preserve">Nongenerally approved system component designs shall be properly supported with design calculations and one or more of the following:
 </t>
        </r>
        <r>
          <rPr>
            <b/>
            <sz val="8"/>
            <color indexed="81"/>
            <rFont val="Tahoma"/>
            <family val="2"/>
          </rPr>
          <t>a.</t>
        </r>
        <r>
          <rPr>
            <sz val="8"/>
            <color indexed="81"/>
            <rFont val="Tahoma"/>
            <family val="2"/>
          </rPr>
          <t xml:space="preserve"> Documentation from applicable engineering standards, texts, or other publications; 
</t>
        </r>
        <r>
          <rPr>
            <b/>
            <sz val="8"/>
            <color indexed="81"/>
            <rFont val="Tahoma"/>
            <family val="2"/>
          </rPr>
          <t xml:space="preserve"> b.</t>
        </r>
        <r>
          <rPr>
            <sz val="8"/>
            <color indexed="81"/>
            <rFont val="Tahoma"/>
            <family val="2"/>
          </rPr>
          <t xml:space="preserve"> Relevant peer-reviewed research; 
</t>
        </r>
        <r>
          <rPr>
            <b/>
            <sz val="8"/>
            <color indexed="81"/>
            <rFont val="Tahoma"/>
            <family val="2"/>
          </rPr>
          <t xml:space="preserve"> c.</t>
        </r>
        <r>
          <rPr>
            <sz val="8"/>
            <color indexed="81"/>
            <rFont val="Tahoma"/>
            <family val="2"/>
          </rPr>
          <t xml:space="preserve"> Technical guidance from other states (may be considered on a case-by-case basis); or
</t>
        </r>
        <r>
          <rPr>
            <b/>
            <sz val="8"/>
            <color indexed="81"/>
            <rFont val="Tahoma"/>
            <family val="2"/>
          </rPr>
          <t xml:space="preserve"> d.</t>
        </r>
        <r>
          <rPr>
            <sz val="8"/>
            <color indexed="81"/>
            <rFont val="Tahoma"/>
            <family val="2"/>
          </rPr>
          <t xml:space="preserve"> Technical guidance from the U.S. Environmental Protection Agency.
Scale drawings of the treatment unit, appropriate design calculations, and control system details shall be provided that demonstrate the ability of the unit to meet the required effluent limits and reliability standards at the proposed design flow.</t>
        </r>
      </text>
    </comment>
    <comment ref="E89" authorId="0">
      <text>
        <r>
          <rPr>
            <sz val="8"/>
            <color indexed="81"/>
            <rFont val="Tahoma"/>
            <family val="2"/>
          </rPr>
          <t>Provides adequate hydraulic capacity and capable of meeting required effluent dissolved oxygen limit.</t>
        </r>
      </text>
    </comment>
    <comment ref="E92" authorId="0">
      <text>
        <r>
          <rPr>
            <b/>
            <sz val="8"/>
            <color indexed="81"/>
            <rFont val="Tahoma"/>
            <family val="2"/>
          </rPr>
          <t>12VAC5-640-432.B.</t>
        </r>
        <r>
          <rPr>
            <sz val="8"/>
            <color indexed="81"/>
            <rFont val="Tahoma"/>
            <family val="2"/>
          </rPr>
          <t xml:space="preserve"> Additional system components for discharging systems will be classified by the division as generally approved or not generally approved.
 </t>
        </r>
        <r>
          <rPr>
            <b/>
            <sz val="8"/>
            <color indexed="81"/>
            <rFont val="Tahoma"/>
            <family val="2"/>
          </rPr>
          <t xml:space="preserve">1. </t>
        </r>
        <r>
          <rPr>
            <sz val="8"/>
            <color indexed="81"/>
            <rFont val="Tahoma"/>
            <family val="2"/>
          </rPr>
          <t xml:space="preserve">The division shall consider additional system components such as post-filtration, disinfection, dechlorination, and post-aeration to be generally approved if the unit has been tested and approved under a National Sanitation Foundation (NSF) or other recognized protocol for the proposed wastewater use or if the design complies with the design standards in 12VAC5-640-460.
</t>
        </r>
        <r>
          <rPr>
            <b/>
            <sz val="8"/>
            <color indexed="81"/>
            <rFont val="Tahoma"/>
            <family val="2"/>
          </rPr>
          <t xml:space="preserve">
12VAC5-640-460. </t>
        </r>
        <r>
          <rPr>
            <sz val="8"/>
            <color indexed="81"/>
            <rFont val="Tahoma"/>
            <family val="2"/>
          </rPr>
          <t>Design requirements for system components.</t>
        </r>
        <r>
          <rPr>
            <b/>
            <sz val="8"/>
            <color indexed="81"/>
            <rFont val="Tahoma"/>
            <family val="2"/>
          </rPr>
          <t xml:space="preserve">
 C.</t>
        </r>
        <r>
          <rPr>
            <sz val="8"/>
            <color indexed="81"/>
            <rFont val="Tahoma"/>
            <family val="2"/>
          </rPr>
          <t xml:space="preserve"> Post-filtration may be used to ensure compliance with the reliability standards in 12VAC5-640-434 and generally follow the biological treatment unit and are prior to disinfection in the treatment process. For granular media filters, the media depth shall not be less than 30 inches. Sand media for intermittently dosed and recirculated effluent, shall have an effective size of 0.30 mm to 1.0 mm and 0.8 mm to 1.5 mm, respectively. The uniformity coefficient should not exceed 4.0. No more than 2.0% shall be finer than 0.177 mm (80 mesh sieve) and not more than 1.0% shall be finer than 0.149 mm. No more than 2.0% shall be larger than 4.76 mm (4 mesh sieve). Larger granular media up to five mm in effective size may be considered on a case-by-case basis. The filter shall be equipped with an underdrain. The surface of the filter shall be accessible for maintenance. For the purposes of a filtration unit, the maximum surface hydraulic loading rate is 15 gpd/sf. 
</t>
        </r>
        <r>
          <rPr>
            <b/>
            <sz val="8"/>
            <color indexed="81"/>
            <rFont val="Tahoma"/>
            <family val="2"/>
          </rPr>
          <t xml:space="preserve"> D.</t>
        </r>
        <r>
          <rPr>
            <sz val="8"/>
            <color indexed="81"/>
            <rFont val="Tahoma"/>
            <family val="2"/>
          </rPr>
          <t xml:space="preserve"> Constructed wetlands that are used as a passive backup biological treatment unit for the purposes of meeting Reliability Class I requirements of 12VAC5-640-434 B shall be lined with a minimum surface area of 100 square feet, a depth of 18 inches, a length to width ratio of about four to one, and shall have subsurface flow. Wastewater shall be disinfected prior to entering the constructed wetlands and sampling ports shall be provided to allow monitoring of the influent to the wetlands. Effluent dechlorination prior to entering the wetlands may be necessary to protect the plants from toxic levels of chlorine.
</t>
        </r>
        <r>
          <rPr>
            <b/>
            <sz val="8"/>
            <color indexed="81"/>
            <rFont val="Tahoma"/>
            <family val="2"/>
          </rPr>
          <t xml:space="preserve">
</t>
        </r>
      </text>
    </comment>
    <comment ref="F93" authorId="0">
      <text>
        <r>
          <rPr>
            <b/>
            <sz val="8"/>
            <color indexed="81"/>
            <rFont val="Tahoma"/>
            <family val="2"/>
          </rPr>
          <t xml:space="preserve">12VAC5-640-432.B.2. </t>
        </r>
        <r>
          <rPr>
            <sz val="8"/>
            <color indexed="81"/>
            <rFont val="Tahoma"/>
            <family val="2"/>
          </rPr>
          <t xml:space="preserve">Nongenerally approved system component designs shall be properly supported with design calculations and one or more of the following:
 </t>
        </r>
        <r>
          <rPr>
            <b/>
            <sz val="8"/>
            <color indexed="81"/>
            <rFont val="Tahoma"/>
            <family val="2"/>
          </rPr>
          <t>a.</t>
        </r>
        <r>
          <rPr>
            <sz val="8"/>
            <color indexed="81"/>
            <rFont val="Tahoma"/>
            <family val="2"/>
          </rPr>
          <t xml:space="preserve"> Documentation from applicable engineering standards, texts, or other publications; 
</t>
        </r>
        <r>
          <rPr>
            <b/>
            <sz val="8"/>
            <color indexed="81"/>
            <rFont val="Tahoma"/>
            <family val="2"/>
          </rPr>
          <t xml:space="preserve"> b.</t>
        </r>
        <r>
          <rPr>
            <sz val="8"/>
            <color indexed="81"/>
            <rFont val="Tahoma"/>
            <family val="2"/>
          </rPr>
          <t xml:space="preserve"> Relevant peer-reviewed research; 
</t>
        </r>
        <r>
          <rPr>
            <b/>
            <sz val="8"/>
            <color indexed="81"/>
            <rFont val="Tahoma"/>
            <family val="2"/>
          </rPr>
          <t xml:space="preserve"> c.</t>
        </r>
        <r>
          <rPr>
            <sz val="8"/>
            <color indexed="81"/>
            <rFont val="Tahoma"/>
            <family val="2"/>
          </rPr>
          <t xml:space="preserve"> Technical guidance from other states (may be considered on a case-by-case basis); or
</t>
        </r>
        <r>
          <rPr>
            <b/>
            <sz val="8"/>
            <color indexed="81"/>
            <rFont val="Tahoma"/>
            <family val="2"/>
          </rPr>
          <t xml:space="preserve"> d.</t>
        </r>
        <r>
          <rPr>
            <sz val="8"/>
            <color indexed="81"/>
            <rFont val="Tahoma"/>
            <family val="2"/>
          </rPr>
          <t xml:space="preserve"> Technical guidance from the U.S. Environmental Protection Agency.
Scale drawings of the treatment unit, appropriate design calculations, and control system details shall be provided that demonstrate the ability of the unit to meet the required effluent limits and reliability standards at the proposed design flow.</t>
        </r>
      </text>
    </comment>
    <comment ref="E94" authorId="0">
      <text>
        <r>
          <rPr>
            <sz val="8"/>
            <color indexed="81"/>
            <rFont val="Tahoma"/>
            <family val="2"/>
          </rPr>
          <t>Provides adequate hydraulic capacity and capable of meeting required effluent limits.</t>
        </r>
      </text>
    </comment>
    <comment ref="D97" authorId="0">
      <text>
        <r>
          <rPr>
            <b/>
            <sz val="8"/>
            <color indexed="81"/>
            <rFont val="Tahoma"/>
            <family val="2"/>
          </rPr>
          <t xml:space="preserve">12VAC5-640-420.J. </t>
        </r>
        <r>
          <rPr>
            <sz val="8"/>
            <color indexed="81"/>
            <rFont val="Tahoma"/>
            <family val="2"/>
          </rPr>
          <t xml:space="preserve">Except as noted below, the department will not approve discharging systems except where discharge points will be at least 500 feet apart. The separation distance may be reduced to 250 feet between discharge points in accordance with the following:
 </t>
        </r>
        <r>
          <rPr>
            <b/>
            <sz val="8"/>
            <color indexed="81"/>
            <rFont val="Tahoma"/>
            <family val="2"/>
          </rPr>
          <t>1.</t>
        </r>
        <r>
          <rPr>
            <sz val="8"/>
            <color indexed="81"/>
            <rFont val="Tahoma"/>
            <family val="2"/>
          </rPr>
          <t xml:space="preserve"> For discharges to an all weather stream, the distance may be reduced to 250 feet by providing a Reliability Class II facility.
 </t>
        </r>
        <r>
          <rPr>
            <b/>
            <sz val="8"/>
            <color indexed="81"/>
            <rFont val="Tahoma"/>
            <family val="2"/>
          </rPr>
          <t>2.</t>
        </r>
        <r>
          <rPr>
            <sz val="8"/>
            <color indexed="81"/>
            <rFont val="Tahoma"/>
            <family val="2"/>
          </rPr>
          <t xml:space="preserve"> For discharges to a dry ditch or intermittent stream, the distance may be reduced to 250 feet by providing a Reliability Class I system that produces a TL-3 effluent and a fecal coliform concentration of 100 col/100 ml or less.
</t>
        </r>
        <r>
          <rPr>
            <b/>
            <sz val="8"/>
            <color indexed="81"/>
            <rFont val="Tahoma"/>
            <family val="2"/>
          </rPr>
          <t xml:space="preserve"> 3.</t>
        </r>
        <r>
          <rPr>
            <sz val="8"/>
            <color indexed="81"/>
            <rFont val="Tahoma"/>
            <family val="2"/>
          </rPr>
          <t xml:space="preserve"> No reduction in the distance between discharge points is allowed for discharges to wetlands.</t>
        </r>
      </text>
    </comment>
    <comment ref="D98" authorId="0">
      <text>
        <r>
          <rPr>
            <b/>
            <sz val="8"/>
            <color indexed="81"/>
            <rFont val="Tahoma"/>
            <family val="2"/>
          </rPr>
          <t xml:space="preserve">12VAC5-640-420. </t>
        </r>
        <r>
          <rPr>
            <sz val="8"/>
            <color indexed="81"/>
            <rFont val="Tahoma"/>
            <family val="2"/>
          </rPr>
          <t xml:space="preserve">Setback distances from discharge points and downstream channels for the protection of public health. 
 </t>
        </r>
        <r>
          <rPr>
            <b/>
            <sz val="8"/>
            <color indexed="81"/>
            <rFont val="Tahoma"/>
            <family val="2"/>
          </rPr>
          <t>A.</t>
        </r>
        <r>
          <rPr>
            <sz val="8"/>
            <color indexed="81"/>
            <rFont val="Tahoma"/>
            <family val="2"/>
          </rPr>
          <t xml:space="preserve"> Discharges proposed within one mile (upstream or up channel) of any public water intake shall not be permitted. 
 </t>
        </r>
        <r>
          <rPr>
            <b/>
            <sz val="8"/>
            <color indexed="81"/>
            <rFont val="Tahoma"/>
            <family val="2"/>
          </rPr>
          <t>B.</t>
        </r>
        <r>
          <rPr>
            <sz val="8"/>
            <color indexed="81"/>
            <rFont val="Tahoma"/>
            <family val="2"/>
          </rPr>
          <t xml:space="preserve"> Discharges proposed within one mile upstream or up channel of any area explicitly designated for public swimming shall not be permitted.
 </t>
        </r>
        <r>
          <rPr>
            <b/>
            <sz val="8"/>
            <color indexed="81"/>
            <rFont val="Tahoma"/>
            <family val="2"/>
          </rPr>
          <t>C.</t>
        </r>
        <r>
          <rPr>
            <sz val="8"/>
            <color indexed="81"/>
            <rFont val="Tahoma"/>
            <family val="2"/>
          </rPr>
          <t xml:space="preserve"> When any river, stream, or other potential discharge area appears to receive significant primary contact use, such as, but not limited to, swimming, water skiing, tubing, or wet-wading, so that the discharge will pose a significant threat to public health, the district health director may require a higher level of treatment and reliability class for the permitted discharge facility. 
 </t>
        </r>
        <r>
          <rPr>
            <b/>
            <sz val="8"/>
            <color indexed="81"/>
            <rFont val="Tahoma"/>
            <family val="2"/>
          </rPr>
          <t>E.</t>
        </r>
        <r>
          <rPr>
            <sz val="8"/>
            <color indexed="81"/>
            <rFont val="Tahoma"/>
            <family val="2"/>
          </rPr>
          <t xml:space="preserve"> The wastewater treatment system (tankage and components), shall be a minimum of 50 feet from private and public water wells and private cisterns. The discharge point and the channel of treated effluent flow shall be located in accordance with the distances given in Table 3.1 from private and public water wells and cisterns. Where the bottom elevation of a cistern is located above the elevation of the discharge point, the setback distances shall not apply. The setback distances between the water well or cistern and the downstream channel established in Table 3.1 shall apply for 50 feet downstream of the discharge point for all weather streams and 500 feet downstream for intermittent stream or dry ditch discharges. For wetlands where the flow path can be established, generally where the slope is 10% or greater, the setback distances between the water well or the cistern and the "downstream channel" shall apply for 250 feet downstream of the discharge point. For wetlands where the flow path cannot be established, generally where the slope is less than 10%, then the distance shall be measured radially for 250 feet from the point of discharge.
 </t>
        </r>
        <r>
          <rPr>
            <b/>
            <sz val="8"/>
            <color indexed="81"/>
            <rFont val="Tahoma"/>
            <family val="2"/>
          </rPr>
          <t>F.</t>
        </r>
        <r>
          <rPr>
            <sz val="8"/>
            <color indexed="81"/>
            <rFont val="Tahoma"/>
            <family val="2"/>
          </rPr>
          <t xml:space="preserve"> Setback distances to other wells not covered in Table 3.1 of this section, such as geothermal and gas wells, will be determined on a case-by-case basis.
 </t>
        </r>
        <r>
          <rPr>
            <b/>
            <sz val="8"/>
            <color indexed="81"/>
            <rFont val="Tahoma"/>
            <family val="2"/>
          </rPr>
          <t>G.</t>
        </r>
        <r>
          <rPr>
            <sz val="8"/>
            <color indexed="81"/>
            <rFont val="Tahoma"/>
            <family val="2"/>
          </rPr>
          <t xml:space="preserve"> No discharging system or any portion of the channel carrying the treated effluent flow shall be within 100 feet of a spring. Further, no discharging system shall discharge within 1,500 feet upstream or 100 feet downstream of any spring used for human consumption. 
 </t>
        </r>
        <r>
          <rPr>
            <b/>
            <sz val="8"/>
            <color indexed="81"/>
            <rFont val="Tahoma"/>
            <family val="2"/>
          </rPr>
          <t>H.</t>
        </r>
        <r>
          <rPr>
            <sz val="8"/>
            <color indexed="81"/>
            <rFont val="Tahoma"/>
            <family val="2"/>
          </rPr>
          <t xml:space="preserve"> Discharging systems are prohibited from discharging directly into sink holes or into dry ditches, intermittent streams, wetlands, streams, or other waterways that flow into sink holes within 1,500 feet from the point of discharge. 
 </t>
        </r>
        <r>
          <rPr>
            <b/>
            <sz val="8"/>
            <color indexed="81"/>
            <rFont val="Tahoma"/>
            <family val="2"/>
          </rPr>
          <t>I.</t>
        </r>
        <r>
          <rPr>
            <sz val="8"/>
            <color indexed="81"/>
            <rFont val="Tahoma"/>
            <family val="2"/>
          </rPr>
          <t xml:space="preserve"> Dry ditch discharges shall not have limestone outcrops within the dry ditch channel. This provision shall apply for a distance of 50 feet along the channel. 
 </t>
        </r>
        <r>
          <rPr>
            <b/>
            <sz val="8"/>
            <color indexed="81"/>
            <rFont val="Tahoma"/>
            <family val="2"/>
          </rPr>
          <t>K.</t>
        </r>
        <r>
          <rPr>
            <sz val="8"/>
            <color indexed="81"/>
            <rFont val="Tahoma"/>
            <family val="2"/>
          </rPr>
          <t xml:space="preserve"> No discharge shall be permitted under this chapter which will result in the condemnation of shellfish waters or the continued condemnation of shellfish waters closed only because of inadequate water quality.
</t>
        </r>
        <r>
          <rPr>
            <b/>
            <sz val="8"/>
            <color indexed="81"/>
            <rFont val="Tahoma"/>
            <family val="2"/>
          </rPr>
          <t>TABLE 3.1</t>
        </r>
        <r>
          <rPr>
            <sz val="8"/>
            <color indexed="81"/>
            <rFont val="Tahoma"/>
            <family val="2"/>
          </rPr>
          <t xml:space="preserve"> - </t>
        </r>
        <r>
          <rPr>
            <u/>
            <sz val="8"/>
            <color indexed="81"/>
            <rFont val="Tahoma"/>
            <family val="2"/>
          </rPr>
          <t>Setback Distances from Private and Public Water Wells and Cisterns</t>
        </r>
        <r>
          <rPr>
            <sz val="8"/>
            <color indexed="81"/>
            <rFont val="Tahoma"/>
            <family val="2"/>
          </rPr>
          <t xml:space="preserve">
Distance from Discharge Point:
     100 ft - Class I, II, IIIC, and IV Wells and Cisterns
       50 ft - Class IIIA and IIIB Wells
Distance from receiving all weather stream channel:
     100 ft - Class I and II Wells
       50 ft - Class IIIA, IIIB, IIIC, and IV Wells and Cisterns
Distance from receiving dry ditch, intermittent stream, and wetland channel:
     100 ft - Class I, II, IIIC, and IV Wells and Cisterns
       50 ft - Class IIIA and IIIB Wells</t>
        </r>
      </text>
    </comment>
    <comment ref="D101" authorId="0">
      <text>
        <r>
          <rPr>
            <b/>
            <sz val="8"/>
            <color indexed="81"/>
            <rFont val="Tahoma"/>
            <family val="2"/>
          </rPr>
          <t>12VAC5-640-400.4.
 a.</t>
        </r>
        <r>
          <rPr>
            <sz val="8"/>
            <color indexed="81"/>
            <rFont val="Tahoma"/>
            <family val="2"/>
          </rPr>
          <t xml:space="preserve"> The average slope for any intermittent stream or dry ditch discharge receiving effluent from a discharging system shall be a minimum of 2.0% for the first 500 feet from the point of discharge. The intermittent stream or dry ditch shall be protected from erosion by the discharge as needed.
 </t>
        </r>
        <r>
          <rPr>
            <b/>
            <sz val="8"/>
            <color indexed="81"/>
            <rFont val="Tahoma"/>
            <family val="2"/>
          </rPr>
          <t>b.</t>
        </r>
        <r>
          <rPr>
            <sz val="8"/>
            <color indexed="81"/>
            <rFont val="Tahoma"/>
            <family val="2"/>
          </rPr>
          <t xml:space="preserve"> In order to prevent ponding, the minimum slope shall not be less than 1.0% at any point. 
 </t>
        </r>
        <r>
          <rPr>
            <b/>
            <sz val="8"/>
            <color indexed="81"/>
            <rFont val="Tahoma"/>
            <family val="2"/>
          </rPr>
          <t>c.</t>
        </r>
        <r>
          <rPr>
            <sz val="8"/>
            <color indexed="81"/>
            <rFont val="Tahoma"/>
            <family val="2"/>
          </rPr>
          <t xml:space="preserve"> All slope measurements described in subdivisions 1 and 2 of this section shall be made prior to initiating any grading and are intended to reflect naturally occurring swales and drainage ways. Nothing contained herein however, is intended to prohibit a property owner from making minor grading improvements to prevent ponding in areas with minimal slopes. Naturally occurring swales and drainage ways may be extended with an engineered channel on a case-by-case basis, but any engineered channel must tie into the existing natural swale or drainage.</t>
        </r>
      </text>
    </comment>
    <comment ref="D102" authorId="0">
      <text>
        <r>
          <rPr>
            <b/>
            <sz val="8"/>
            <color indexed="81"/>
            <rFont val="Tahoma"/>
            <family val="2"/>
          </rPr>
          <t>12VAC5-640-400.
 4.</t>
        </r>
        <r>
          <rPr>
            <sz val="8"/>
            <color indexed="81"/>
            <rFont val="Tahoma"/>
            <family val="2"/>
          </rPr>
          <t xml:space="preserve"> Discharges into intermittent streams or dry ditches that do not have the dilution capability cited in subdivision 1 of this section shall be located entirely within the owner's property, or within a recorded easement as described in subdivision 2 of 12VAC5-640-450.
 </t>
        </r>
        <r>
          <rPr>
            <b/>
            <sz val="8"/>
            <color indexed="81"/>
            <rFont val="Tahoma"/>
            <family val="2"/>
          </rPr>
          <t>5.</t>
        </r>
        <r>
          <rPr>
            <sz val="8"/>
            <color indexed="81"/>
            <rFont val="Tahoma"/>
            <family val="2"/>
          </rPr>
          <t xml:space="preserve"> Discharges to wetlands shall be located entirely within the owner's property, or within a recorded easement as described in subdivision 2 of 12VAC5-640-450.
</t>
        </r>
        <r>
          <rPr>
            <b/>
            <sz val="8"/>
            <color indexed="81"/>
            <rFont val="Tahoma"/>
            <family val="2"/>
          </rPr>
          <t>12VAC5-640-450.</t>
        </r>
        <r>
          <rPr>
            <sz val="8"/>
            <color indexed="81"/>
            <rFont val="Tahoma"/>
            <family val="2"/>
          </rPr>
          <t xml:space="preserve"> Design criteria for the use of intermittent streams , dry ditches, or wetlands. 
All owners of systems discharging to an intermittent stream, dry ditch, or wetland shall ensure the following conditions are met:
 </t>
        </r>
        <r>
          <rPr>
            <b/>
            <sz val="8"/>
            <color indexed="81"/>
            <rFont val="Tahoma"/>
            <family val="2"/>
          </rPr>
          <t>2.</t>
        </r>
        <r>
          <rPr>
            <sz val="8"/>
            <color indexed="81"/>
            <rFont val="Tahoma"/>
            <family val="2"/>
          </rPr>
          <t xml:space="preserve"> When effluent is discharged to a dry ditch or, intermittent stream, or wetland, the owner shall own the land or acquire an easement from the downstream or downgradient land owner to discharge on all land below the point of discharge for the distance shown in Table 3.2. To allow for system construction and repair within the restricted access area, and to facilitate maintenance and monitoring, the easement shall be a minimum of 25 feet wide and approximately centered on the low point of the dry ditch or intermittent stream for the entire length of the restricted access area. For wetlands, the easement shall be measured radially from the point of discharge unless flow direction can be established. In those cases where flow direction can be established, the easement shall be a minimum of 25 feet wide and approximately centered on the discharge path and extend for a distance along the flow path as described in Table 3.2. If the slope across the discharge site is equal to or greater than 10%, the flow direction can be determined by observation. For slopes less than 10%, a site specific study must be conducted to document the direction of flow. All easements must be in perpetuity and shall be recorded by the owner with the clerk of the circuit court having jurisdiction over the property prior to issuance of the construction permit. For the purposes of complying with this chapter, written approval to utilize an easement owned by the Virginia Department of Transportation shall be recorded by the owner with the clerk of the circuit court office having jurisdiction over the property. 
</t>
        </r>
        <r>
          <rPr>
            <b/>
            <sz val="8"/>
            <color indexed="81"/>
            <rFont val="Tahoma"/>
            <family val="2"/>
          </rPr>
          <t>TABLE 3.2</t>
        </r>
        <r>
          <rPr>
            <sz val="8"/>
            <color indexed="81"/>
            <rFont val="Tahoma"/>
            <family val="2"/>
          </rPr>
          <t xml:space="preserve"> - </t>
        </r>
        <r>
          <rPr>
            <u/>
            <sz val="8"/>
            <color indexed="81"/>
            <rFont val="Tahoma"/>
            <family val="2"/>
          </rPr>
          <t>Requirements for Reliability Classification and Ownership or Easements Downstream from Systems that Discharge to Dry Ditches, Intermittent Streams, or Wetlands</t>
        </r>
        <r>
          <rPr>
            <sz val="8"/>
            <color indexed="81"/>
            <rFont val="Tahoma"/>
            <family val="2"/>
          </rPr>
          <t xml:space="preserve">
Downstream/Channel Distance for Dry Ditches or Intermittent Streams
                                      No spring below         Spring below
     Reliability Class I              250 ft                     1,500 ft
     Reliability Class II             500 ft                     1,500 ft
Wetlands from Discharge Point along Flow Path or Radially from Discharge Point
     Reliability Class I         100 ft
     Reliability Class II        250 ft</t>
        </r>
      </text>
    </comment>
    <comment ref="D103" authorId="0">
      <text>
        <r>
          <rPr>
            <b/>
            <sz val="8"/>
            <color indexed="81"/>
            <rFont val="Tahoma"/>
            <family val="2"/>
          </rPr>
          <t>12VAC5-640-450.</t>
        </r>
        <r>
          <rPr>
            <sz val="8"/>
            <color indexed="81"/>
            <rFont val="Tahoma"/>
            <family val="2"/>
          </rPr>
          <t xml:space="preserve"> Design criteria for the use of intermittent streams, dry ditches, or wetlands.
All owners of systems discharging to an intermittent stream, dry ditch, or wetland shall ensure the following conditions are met: 
 </t>
        </r>
        <r>
          <rPr>
            <b/>
            <sz val="8"/>
            <color indexed="81"/>
            <rFont val="Tahoma"/>
            <family val="2"/>
          </rPr>
          <t>1.</t>
        </r>
        <r>
          <rPr>
            <sz val="8"/>
            <color indexed="81"/>
            <rFont val="Tahoma"/>
            <family val="2"/>
          </rPr>
          <t xml:space="preserve"> Direct contact between minimally diluted effluent and insects, animals, and humans must be restricted for the life of the system. This will be achieved by reducing the chance of ponding and run-off and limiting access to the effluent. The department shall require fencing, rip-rap, or other barriers to restrict access to effluent discharging to a dry ditch or, intermittent stream, or wetland as deemed necessary to protect public health. This determination shall be made by the department on a case-by-case basis. 
 </t>
        </r>
        <r>
          <rPr>
            <b/>
            <sz val="8"/>
            <color indexed="81"/>
            <rFont val="Tahoma"/>
            <family val="2"/>
          </rPr>
          <t>a.</t>
        </r>
        <r>
          <rPr>
            <sz val="8"/>
            <color indexed="81"/>
            <rFont val="Tahoma"/>
            <family val="2"/>
          </rPr>
          <t xml:space="preserve"> For dry ditch and intermittent stream discharges, the restricted access area shall begin at the point where the effluent is discharged and continue for 500 feet, until the effluent discharges into an all weather stream or is no longer visible during the wet season. The design shall provide justification for the length of the restricted access channel if less than 500 feet.
 </t>
        </r>
        <r>
          <rPr>
            <b/>
            <sz val="8"/>
            <color indexed="81"/>
            <rFont val="Tahoma"/>
            <family val="2"/>
          </rPr>
          <t>b.</t>
        </r>
        <r>
          <rPr>
            <sz val="8"/>
            <color indexed="81"/>
            <rFont val="Tahoma"/>
            <family val="2"/>
          </rPr>
          <t xml:space="preserve"> For wetland discharges, the restricted access shall extend for a distance of 250 feet along the flow path of the discharge unless a 10:1 dilution with the wetland can be achieved. If the flow path cannot be established and a 10:1 dilution cannot be obtained, then access shall be restricted for 100 feet radially from the point of discharge. For wetland discharges, the access barrier may be a subsurface discharge point, but in no case shall the discharge point and diffuser be greater than 18 inches below the natural wetland surface.</t>
        </r>
      </text>
    </comment>
    <comment ref="D106" authorId="0">
      <text>
        <r>
          <rPr>
            <b/>
            <sz val="8"/>
            <color indexed="81"/>
            <rFont val="Tahoma"/>
            <family val="2"/>
          </rPr>
          <t>12VAC5-640-440.6.</t>
        </r>
        <r>
          <rPr>
            <sz val="8"/>
            <color indexed="81"/>
            <rFont val="Tahoma"/>
            <family val="2"/>
          </rPr>
          <t xml:space="preserve"> All system designs must include protection of the components from freezing or other adverse weather conditions and ensure that the system will function properly year round.</t>
        </r>
      </text>
    </comment>
    <comment ref="D107" authorId="0">
      <text>
        <r>
          <rPr>
            <b/>
            <sz val="8"/>
            <color indexed="81"/>
            <rFont val="Tahoma"/>
            <family val="2"/>
          </rPr>
          <t>12VAC5-640-440.</t>
        </r>
        <r>
          <rPr>
            <sz val="8"/>
            <color indexed="81"/>
            <rFont val="Tahoma"/>
            <family val="2"/>
          </rPr>
          <t xml:space="preserve"> Special factors affecting system design. 
Each type of discharging system has its own unique advantages and disadvantages. These unique characteristics define the situations where a system may be used to advantage. The design of the system must be appropriate for the intended use and the site conditions where the system is to be installed. 
</t>
        </r>
        <r>
          <rPr>
            <b/>
            <sz val="8"/>
            <color indexed="81"/>
            <rFont val="Tahoma"/>
            <family val="2"/>
          </rPr>
          <t xml:space="preserve"> 2.</t>
        </r>
        <r>
          <rPr>
            <sz val="8"/>
            <color indexed="81"/>
            <rFont val="Tahoma"/>
            <family val="2"/>
          </rPr>
          <t xml:space="preserve"> Intermittent use for the purposes of this chapter constitutes use of the system for less than three consecutive months. Systems serving weekend cottages or other intermittent uses require special design, operation, and maintenance consideration.
</t>
        </r>
        <r>
          <rPr>
            <b/>
            <sz val="8"/>
            <color indexed="81"/>
            <rFont val="Tahoma"/>
            <family val="2"/>
          </rPr>
          <t xml:space="preserve"> 3.</t>
        </r>
        <r>
          <rPr>
            <sz val="8"/>
            <color indexed="81"/>
            <rFont val="Tahoma"/>
            <family val="2"/>
          </rPr>
          <t xml:space="preserve"> When a discharging system is proposed to be located in an area subject to infiltration by surface water or shallow groundwater, the department may require additional protection from infiltration, inflow, and flotation, including placement of the system above natural grade. 
</t>
        </r>
        <r>
          <rPr>
            <b/>
            <sz val="8"/>
            <color indexed="81"/>
            <rFont val="Tahoma"/>
            <family val="2"/>
          </rPr>
          <t xml:space="preserve"> 4. </t>
        </r>
        <r>
          <rPr>
            <sz val="8"/>
            <color indexed="81"/>
            <rFont val="Tahoma"/>
            <family val="2"/>
          </rPr>
          <t xml:space="preserve">Erosion must be controlled by the owner of the discharging system in accordance with any local erosion control ordinances. 
</t>
        </r>
        <r>
          <rPr>
            <b/>
            <sz val="8"/>
            <color indexed="81"/>
            <rFont val="Tahoma"/>
            <family val="2"/>
          </rPr>
          <t xml:space="preserve"> 5. </t>
        </r>
        <r>
          <rPr>
            <sz val="8"/>
            <color indexed="81"/>
            <rFont val="Tahoma"/>
            <family val="2"/>
          </rPr>
          <t xml:space="preserve">When a system is permitted with a design less than the maximum capacity of the dwelling, the owner shall have the construction permit recorded and indexed in the grantor index under the owner's name in the land records of the clerk of the circuit court having jurisdiction over the site of the discharging system. </t>
        </r>
      </text>
    </comment>
    <comment ref="D113" authorId="0">
      <text>
        <r>
          <rPr>
            <b/>
            <sz val="8"/>
            <color indexed="81"/>
            <rFont val="Tahoma"/>
            <family val="2"/>
          </rPr>
          <t xml:space="preserve">12VAC5-640-470. </t>
        </r>
        <r>
          <rPr>
            <sz val="8"/>
            <color indexed="81"/>
            <rFont val="Tahoma"/>
            <family val="2"/>
          </rPr>
          <t xml:space="preserve">General construction requirements.
 </t>
        </r>
        <r>
          <rPr>
            <b/>
            <sz val="8"/>
            <color indexed="81"/>
            <rFont val="Tahoma"/>
            <family val="2"/>
          </rPr>
          <t>A.</t>
        </r>
        <r>
          <rPr>
            <sz val="8"/>
            <color indexed="81"/>
            <rFont val="Tahoma"/>
            <family val="2"/>
          </rPr>
          <t xml:space="preserve"> No portion of any system may be covered or used until inspected, corrections made if necessary, and approved, by the department or unless expressly authorized in writing by the department. All applicable sections contained in the Sewage Handling and Disposal Regulations, 12VAC5-610, shall be used to establish design and construction criteria not contained in this chapter.
 </t>
        </r>
        <r>
          <rPr>
            <b/>
            <sz val="8"/>
            <color indexed="81"/>
            <rFont val="Tahoma"/>
            <family val="2"/>
          </rPr>
          <t>B.</t>
        </r>
        <r>
          <rPr>
            <sz val="8"/>
            <color indexed="81"/>
            <rFont val="Tahoma"/>
            <family val="2"/>
          </rPr>
          <t xml:space="preserve"> Gravity sewer lines and lines between components of the system shall be schedule 40 pipe and shall have a minimum grade of 1.25 inches per 10 feet for three-inch and four-inch sewer lines. Discharge lines after primary or secondary treatment units shall have a minimum grade of six inches per 100 feet. Where minimum grades cannot be maintained, detailed pump specifications shall be shown on the site plan in accordance with Article 4 (12VAC5-610-598 et seq.) of Part IV of the Sewage Handling and Disposal Regulations.
 </t>
        </r>
        <r>
          <rPr>
            <b/>
            <sz val="8"/>
            <color indexed="81"/>
            <rFont val="Tahoma"/>
            <family val="2"/>
          </rPr>
          <t>C.</t>
        </r>
        <r>
          <rPr>
            <sz val="8"/>
            <color indexed="81"/>
            <rFont val="Tahoma"/>
            <family val="2"/>
          </rPr>
          <t xml:space="preserve"> The treatment unit and all piping and appurtenances shall be located in conformance with the approved plans. All changes in location shall be approved by the local department prior to the installation of the system.
 </t>
        </r>
        <r>
          <rPr>
            <b/>
            <sz val="8"/>
            <color indexed="81"/>
            <rFont val="Tahoma"/>
            <family val="2"/>
          </rPr>
          <t>D.</t>
        </r>
        <r>
          <rPr>
            <sz val="8"/>
            <color indexed="81"/>
            <rFont val="Tahoma"/>
            <family val="2"/>
          </rPr>
          <t xml:space="preserve"> All pumps and appurtenances to the pump shall be installed according to the plans and specifications approved by the department and referenced in the permit.
 </t>
        </r>
        <r>
          <rPr>
            <b/>
            <sz val="8"/>
            <color indexed="81"/>
            <rFont val="Tahoma"/>
            <family val="2"/>
          </rPr>
          <t>E.</t>
        </r>
        <r>
          <rPr>
            <sz val="8"/>
            <color indexed="81"/>
            <rFont val="Tahoma"/>
            <family val="2"/>
          </rPr>
          <t xml:space="preserve"> All wiring shall be approved by the local building official and shall be weather tight and permanent in nature (hard wired).
 </t>
        </r>
        <r>
          <rPr>
            <b/>
            <sz val="8"/>
            <color indexed="81"/>
            <rFont val="Tahoma"/>
            <family val="2"/>
          </rPr>
          <t>F.</t>
        </r>
        <r>
          <rPr>
            <sz val="8"/>
            <color indexed="81"/>
            <rFont val="Tahoma"/>
            <family val="2"/>
          </rPr>
          <t xml:space="preserve"> The control panel for the system shall be located within 15 feet of the treatment unit and shall be provided with a manual override switch. Each pumping station shall be provided with controls for automatically starting and stopping the pumps based on water level. When float type controls are utilized they shall be placed so as to be unaffected by the flow entering the wet well.
 </t>
        </r>
        <r>
          <rPr>
            <b/>
            <sz val="8"/>
            <color indexed="81"/>
            <rFont val="Tahoma"/>
            <family val="2"/>
          </rPr>
          <t>G.</t>
        </r>
        <r>
          <rPr>
            <sz val="8"/>
            <color indexed="81"/>
            <rFont val="Tahoma"/>
            <family val="2"/>
          </rPr>
          <t xml:space="preserve"> All mechanical treatment units shall be provided with an alarm system on a separate electrical circuit from the remainder of the treatment unit. The alarm shall be both audio and visual and shall be located in an inhabited portion of the dwelling. Examples of alarm conditions to be monitored include aerator failure, blower failure, and high water level.
 </t>
        </r>
        <r>
          <rPr>
            <b/>
            <sz val="8"/>
            <color indexed="81"/>
            <rFont val="Tahoma"/>
            <family val="2"/>
          </rPr>
          <t>H.</t>
        </r>
        <r>
          <rPr>
            <sz val="8"/>
            <color indexed="81"/>
            <rFont val="Tahoma"/>
            <family val="2"/>
          </rPr>
          <t xml:space="preserve"> Except for the discharge pipe, and step type post aeration, if used for post-aeration, no portion of the discharging system may be located in the 100-year flood plain.
 </t>
        </r>
        <r>
          <rPr>
            <b/>
            <sz val="8"/>
            <color indexed="81"/>
            <rFont val="Tahoma"/>
            <family val="2"/>
          </rPr>
          <t>J.</t>
        </r>
        <r>
          <rPr>
            <sz val="8"/>
            <color indexed="81"/>
            <rFont val="Tahoma"/>
            <family val="2"/>
          </rPr>
          <t xml:space="preserve"> All discharging systems shall have a clean out port, accessible from the surface of the ground within 10 feet of the influent invert of the treatment unit.
 </t>
        </r>
        <r>
          <rPr>
            <b/>
            <sz val="8"/>
            <color indexed="81"/>
            <rFont val="Tahoma"/>
            <family val="2"/>
          </rPr>
          <t>K.</t>
        </r>
        <r>
          <rPr>
            <sz val="8"/>
            <color indexed="81"/>
            <rFont val="Tahoma"/>
            <family val="2"/>
          </rPr>
          <t xml:space="preserve"> Positive ventilation shall be provided at pumping stations when personnel are required to enter the station for routine maintenance.
 </t>
        </r>
        <r>
          <rPr>
            <b/>
            <sz val="8"/>
            <color indexed="81"/>
            <rFont val="Tahoma"/>
            <family val="2"/>
          </rPr>
          <t>L.</t>
        </r>
        <r>
          <rPr>
            <sz val="8"/>
            <color indexed="81"/>
            <rFont val="Tahoma"/>
            <family val="2"/>
          </rPr>
          <t xml:space="preserve"> Sand filter liners shall be constructed of clay having a permeability of 10^-6 cm/sec. or less, a 28 mil vinyl or PVC plastic liner, concrete, or other material approved by the division. A watertight seal shall be provided where underdrain piping exits the filter.</t>
        </r>
        <r>
          <rPr>
            <b/>
            <sz val="8"/>
            <color indexed="81"/>
            <rFont val="Tahoma"/>
            <family val="2"/>
          </rPr>
          <t xml:space="preserve">
</t>
        </r>
      </text>
    </comment>
    <comment ref="D119" authorId="0">
      <text>
        <r>
          <rPr>
            <b/>
            <sz val="8"/>
            <color indexed="81"/>
            <rFont val="Tahoma"/>
            <family val="2"/>
          </rPr>
          <t>12VAC5-640-470.I.</t>
        </r>
        <r>
          <rPr>
            <sz val="8"/>
            <color indexed="81"/>
            <rFont val="Tahoma"/>
            <family val="2"/>
          </rPr>
          <t xml:space="preserve"> The design must allow for sampling to confirm the efficacy of the treatment process. Sampling ports shall be identified on the construction documents and shall meet the following minimum requirements:
 </t>
        </r>
        <r>
          <rPr>
            <b/>
            <sz val="8"/>
            <color indexed="81"/>
            <rFont val="Tahoma"/>
            <family val="2"/>
          </rPr>
          <t>1.</t>
        </r>
        <r>
          <rPr>
            <sz val="8"/>
            <color indexed="81"/>
            <rFont val="Tahoma"/>
            <family val="2"/>
          </rPr>
          <t xml:space="preserve"> All discharging systems utilizing chlorine as a disinfectant shall be equipped with a four inch or larger sampling port connected to an approved effluent collection box at the chlorine contact chamber after the 30-minute or 60-minute contact time (i.e., the sampling port shall be located at the outlet end of the chamber).
 </t>
        </r>
        <r>
          <rPr>
            <b/>
            <sz val="8"/>
            <color indexed="81"/>
            <rFont val="Tahoma"/>
            <family val="2"/>
          </rPr>
          <t>2.</t>
        </r>
        <r>
          <rPr>
            <sz val="8"/>
            <color indexed="81"/>
            <rFont val="Tahoma"/>
            <family val="2"/>
          </rPr>
          <t xml:space="preserve"> A separate sampling port shall be required after the dechlorination unit.
 </t>
        </r>
        <r>
          <rPr>
            <b/>
            <sz val="8"/>
            <color indexed="81"/>
            <rFont val="Tahoma"/>
            <family val="2"/>
          </rPr>
          <t>3.</t>
        </r>
        <r>
          <rPr>
            <sz val="8"/>
            <color indexed="81"/>
            <rFont val="Tahoma"/>
            <family val="2"/>
          </rPr>
          <t xml:space="preserve"> The sampling location is to be identified and a port provided if needed for sampling the final effluent prior to the effluent entering the discharge channel.
 </t>
        </r>
        <r>
          <rPr>
            <b/>
            <sz val="8"/>
            <color indexed="81"/>
            <rFont val="Tahoma"/>
            <family val="2"/>
          </rPr>
          <t>4.</t>
        </r>
        <r>
          <rPr>
            <sz val="8"/>
            <color indexed="81"/>
            <rFont val="Tahoma"/>
            <family val="2"/>
          </rPr>
          <t xml:space="preserve"> Other sampling ports may be required on a case-by-case basis due to the system design. </t>
        </r>
      </text>
    </comment>
    <comment ref="D120" authorId="0">
      <text>
        <r>
          <rPr>
            <b/>
            <sz val="8"/>
            <color indexed="81"/>
            <rFont val="Tahoma"/>
            <family val="2"/>
          </rPr>
          <t>12VAC5-640-470.M.</t>
        </r>
        <r>
          <rPr>
            <sz val="8"/>
            <color indexed="81"/>
            <rFont val="Tahoma"/>
            <family val="2"/>
          </rPr>
          <t xml:space="preserve"> The owner of each discharging system shall post a permanent sign at the point of discharge with the following notice:
This pipe carries treated sewage effluent and is not suitable for human consumption. This system is owned by (FULL NAME OF PERMIT HOLDER) and is maintained by (NAME AND PHONE NUMBER OF LICENSED OPERATOR WITH OVERSIGHT OF THE SYSTEM).
The sign shall be posted within three feet of the discharge pipe, shall be plainly visible to the public, and shall be constructed of durable material. All lettering shall be at least one-inch high and shall be clearly legible. The sign shall have black letters on a white background (or be painted in other contrasting colors) and be plainly visible at a distance of 25 feet to a person with normal vision. Failure to maintain this sign shall be grounds for suspending the owner's operation permit. 
</t>
        </r>
      </text>
    </comment>
  </commentList>
</comments>
</file>

<file path=xl/sharedStrings.xml><?xml version="1.0" encoding="utf-8"?>
<sst xmlns="http://schemas.openxmlformats.org/spreadsheetml/2006/main" count="106" uniqueCount="89">
  <si>
    <t>Does the submittal include the following:</t>
  </si>
  <si>
    <t>Appropriate fee?</t>
  </si>
  <si>
    <t>Construction plans and specifications?</t>
  </si>
  <si>
    <t>Design criteria and calculations?</t>
  </si>
  <si>
    <t>N/A</t>
  </si>
  <si>
    <t>Construction permit application?</t>
  </si>
  <si>
    <t>Documentation of wetland permit coverage?</t>
  </si>
  <si>
    <t>Dry ditch</t>
  </si>
  <si>
    <t>Intermittent stream</t>
  </si>
  <si>
    <t>All weather stream</t>
  </si>
  <si>
    <t>Project Identification:</t>
  </si>
  <si>
    <t>Copy of DEQ General Permit?</t>
  </si>
  <si>
    <t>Application Processing:</t>
  </si>
  <si>
    <t>Project name:</t>
  </si>
  <si>
    <t>Owner name(s):</t>
  </si>
  <si>
    <t>Designer:</t>
  </si>
  <si>
    <t>City/County:</t>
  </si>
  <si>
    <t>Tax Map/GPIN:</t>
  </si>
  <si>
    <t>HDID:</t>
  </si>
  <si>
    <t>DEQ General Permit number:</t>
  </si>
  <si>
    <t>Application receipt date(s):</t>
  </si>
  <si>
    <t>Application review date(s):</t>
  </si>
  <si>
    <t>Processing deadline:</t>
  </si>
  <si>
    <t>Discharge point classification:</t>
  </si>
  <si>
    <t>Is the submittal complete, including:</t>
  </si>
  <si>
    <t>Yes</t>
  </si>
  <si>
    <t>No</t>
  </si>
  <si>
    <t>Response1</t>
  </si>
  <si>
    <t>StreamType</t>
  </si>
  <si>
    <t>Application Review:</t>
  </si>
  <si>
    <t>Are the specifications complete and correct?</t>
  </si>
  <si>
    <t>Response3</t>
  </si>
  <si>
    <t>Are the plans complete, correct, and legible?</t>
  </si>
  <si>
    <t>Site evaluation documentation (D.1)?</t>
  </si>
  <si>
    <t>System component information (D.2)?</t>
  </si>
  <si>
    <t>Property location and directions (D.3)?</t>
  </si>
  <si>
    <t>Relevant elevations and distances (D.4-5)?</t>
  </si>
  <si>
    <t>100-year floodplain location (D.7)?</t>
  </si>
  <si>
    <t>Other necessary information (D.9)?</t>
  </si>
  <si>
    <t>Noted Deficiencies:</t>
  </si>
  <si>
    <t>Reliability Class of proposed facility?</t>
  </si>
  <si>
    <t>RelClass</t>
  </si>
  <si>
    <t>Reliability Class I</t>
  </si>
  <si>
    <t>Components of biological treatment process adequate?</t>
  </si>
  <si>
    <t>Components of disinfection system adequate?</t>
  </si>
  <si>
    <t>Reliability Class II</t>
  </si>
  <si>
    <t>Rel. Class III</t>
  </si>
  <si>
    <t>Treatment/disinfection system components adequate?</t>
  </si>
  <si>
    <t>Reliability Class III</t>
  </si>
  <si>
    <t>Treatment</t>
  </si>
  <si>
    <t>TL-2</t>
  </si>
  <si>
    <t>TL-3</t>
  </si>
  <si>
    <t>Effluent treatment level proposed?</t>
  </si>
  <si>
    <t>If not, is the design properly justified?</t>
  </si>
  <si>
    <t>Treatment system components:</t>
  </si>
  <si>
    <t>Is the unit generally approved"?</t>
  </si>
  <si>
    <t>Proposed biological treatment unit:</t>
  </si>
  <si>
    <t>Is the unit adequate for the proposed use?</t>
  </si>
  <si>
    <t>Disinfect</t>
  </si>
  <si>
    <t>UV</t>
  </si>
  <si>
    <t>Adequately sized?</t>
  </si>
  <si>
    <t>Properly equipped for the Reliability Class?</t>
  </si>
  <si>
    <t>Chlorination</t>
  </si>
  <si>
    <t>Chlor/Dechlor</t>
  </si>
  <si>
    <t>Is the chlorination unit generally approved?</t>
  </si>
  <si>
    <t>Is the dechlorination unit generally approved?</t>
  </si>
  <si>
    <t>Is the UV disinfection unit generally approved?</t>
  </si>
  <si>
    <t>Are non-generally approved designs properly justified?</t>
  </si>
  <si>
    <t>Type of disinfection system proposed?</t>
  </si>
  <si>
    <t>Is the system:</t>
  </si>
  <si>
    <t>Dry ditch, intermittent stream, and wetland discharges:</t>
  </si>
  <si>
    <t>Does the submittal document requisite access restrictions?</t>
  </si>
  <si>
    <t>Proximity to other discharges, water supplies, etc.:</t>
  </si>
  <si>
    <t>Is the separation distance to another discharge point adequate?</t>
  </si>
  <si>
    <t>Is adequate receiving stream ownership/easment proposed?</t>
  </si>
  <si>
    <t>Does the receiving stream meet slope requirements?</t>
  </si>
  <si>
    <t>Are required horizontal setbacks maintained?</t>
  </si>
  <si>
    <t>Is post-aeration required?</t>
  </si>
  <si>
    <t>Required pump information (D.6)?</t>
  </si>
  <si>
    <t>System construction:</t>
  </si>
  <si>
    <t>Will system components be protected from adverse weather?</t>
  </si>
  <si>
    <t>Does the proposal comply with general construction requirements?</t>
  </si>
  <si>
    <t>Are adequate sampling ports proposed?</t>
  </si>
  <si>
    <t>Will an adequate sign be posted at the discharge point?</t>
  </si>
  <si>
    <t>Wetlands</t>
  </si>
  <si>
    <t>Design flow:</t>
  </si>
  <si>
    <t>Application revision date(s):</t>
  </si>
  <si>
    <t>Is post-filtration or a constructed wetlands required?</t>
  </si>
  <si>
    <t>Are special factors that may affect the system design properly addressed?</t>
  </si>
</sst>
</file>

<file path=xl/styles.xml><?xml version="1.0" encoding="utf-8"?>
<styleSheet xmlns="http://schemas.openxmlformats.org/spreadsheetml/2006/main">
  <fonts count="8">
    <font>
      <sz val="11"/>
      <color theme="1"/>
      <name val="Calibri"/>
      <family val="2"/>
      <scheme val="minor"/>
    </font>
    <font>
      <b/>
      <u/>
      <sz val="11"/>
      <color theme="1"/>
      <name val="Calibri"/>
      <family val="2"/>
      <scheme val="minor"/>
    </font>
    <font>
      <u/>
      <sz val="11"/>
      <color theme="1"/>
      <name val="Calibri"/>
      <family val="2"/>
      <scheme val="minor"/>
    </font>
    <font>
      <sz val="9"/>
      <color indexed="81"/>
      <name val="Tahoma"/>
      <family val="2"/>
    </font>
    <font>
      <b/>
      <sz val="8"/>
      <color indexed="81"/>
      <name val="Tahoma"/>
      <family val="2"/>
    </font>
    <font>
      <sz val="8"/>
      <color indexed="81"/>
      <name val="Tahoma"/>
      <family val="2"/>
    </font>
    <font>
      <b/>
      <sz val="11"/>
      <color rgb="FFFF0000"/>
      <name val="Calibri"/>
      <family val="2"/>
      <scheme val="minor"/>
    </font>
    <font>
      <u/>
      <sz val="8"/>
      <color indexed="81"/>
      <name val="Tahoma"/>
      <family val="2"/>
    </font>
  </fonts>
  <fills count="2">
    <fill>
      <patternFill patternType="none"/>
    </fill>
    <fill>
      <patternFill patternType="gray125"/>
    </fill>
  </fills>
  <borders count="2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1">
    <xf numFmtId="0" fontId="0" fillId="0" borderId="0"/>
  </cellStyleXfs>
  <cellXfs count="88">
    <xf numFmtId="0" fontId="0" fillId="0" borderId="0" xfId="0"/>
    <xf numFmtId="0" fontId="0" fillId="0" borderId="0" xfId="0" applyNumberFormat="1" applyBorder="1" applyAlignment="1">
      <alignment horizontal="center" vertical="center"/>
    </xf>
    <xf numFmtId="0" fontId="2" fillId="0" borderId="21" xfId="0" applyNumberFormat="1" applyFont="1" applyBorder="1" applyAlignment="1">
      <alignment horizontal="center" vertical="center"/>
    </xf>
    <xf numFmtId="0" fontId="0" fillId="0" borderId="22" xfId="0" applyNumberFormat="1" applyBorder="1" applyAlignment="1">
      <alignment horizontal="center" vertical="center"/>
    </xf>
    <xf numFmtId="0" fontId="0" fillId="0" borderId="23" xfId="0" applyNumberFormat="1" applyBorder="1" applyAlignment="1">
      <alignment horizontal="center" vertical="center"/>
    </xf>
    <xf numFmtId="0" fontId="0" fillId="0" borderId="0" xfId="0" applyBorder="1"/>
    <xf numFmtId="0" fontId="0" fillId="0" borderId="0" xfId="0" applyNumberFormat="1" applyAlignment="1" applyProtection="1">
      <alignment vertical="center"/>
    </xf>
    <xf numFmtId="0" fontId="0" fillId="0" borderId="0" xfId="0" applyNumberFormat="1" applyAlignment="1" applyProtection="1">
      <alignment horizontal="center" vertical="center"/>
    </xf>
    <xf numFmtId="0" fontId="0" fillId="0" borderId="0" xfId="0" applyNumberFormat="1" applyBorder="1" applyAlignment="1" applyProtection="1">
      <alignment vertical="center"/>
    </xf>
    <xf numFmtId="0" fontId="0" fillId="0" borderId="0" xfId="0" applyNumberFormat="1" applyBorder="1" applyAlignment="1" applyProtection="1">
      <alignment horizontal="center" vertical="center"/>
    </xf>
    <xf numFmtId="0" fontId="0" fillId="0" borderId="0" xfId="0" applyNumberFormat="1" applyFont="1" applyAlignment="1" applyProtection="1">
      <alignment vertical="center"/>
    </xf>
    <xf numFmtId="0" fontId="0" fillId="0" borderId="0" xfId="0" applyNumberFormat="1" applyFont="1" applyAlignment="1" applyProtection="1">
      <alignment horizontal="center" vertical="center"/>
    </xf>
    <xf numFmtId="49" fontId="0" fillId="0" borderId="6" xfId="0" applyNumberFormat="1" applyFont="1" applyBorder="1" applyAlignment="1" applyProtection="1">
      <alignment horizontal="left" vertical="center" shrinkToFit="1"/>
    </xf>
    <xf numFmtId="49" fontId="0" fillId="0" borderId="7" xfId="0" applyNumberFormat="1" applyFont="1" applyBorder="1" applyAlignment="1" applyProtection="1">
      <alignment horizontal="left" vertical="center" shrinkToFit="1"/>
    </xf>
    <xf numFmtId="49" fontId="0" fillId="0" borderId="2" xfId="0" applyNumberFormat="1" applyFont="1" applyBorder="1" applyAlignment="1" applyProtection="1">
      <alignment vertical="center" shrinkToFit="1"/>
    </xf>
    <xf numFmtId="49" fontId="0" fillId="0" borderId="0" xfId="0" applyNumberFormat="1" applyFont="1" applyBorder="1" applyAlignment="1" applyProtection="1">
      <alignment vertical="center" shrinkToFit="1"/>
    </xf>
    <xf numFmtId="49" fontId="0" fillId="0" borderId="6" xfId="0" applyNumberFormat="1" applyFont="1" applyBorder="1" applyAlignment="1" applyProtection="1">
      <alignment vertical="center" shrinkToFit="1"/>
    </xf>
    <xf numFmtId="0" fontId="0" fillId="0" borderId="6" xfId="0" applyNumberFormat="1" applyBorder="1" applyAlignment="1" applyProtection="1">
      <alignment vertical="center" shrinkToFit="1"/>
    </xf>
    <xf numFmtId="0" fontId="0" fillId="0" borderId="7" xfId="0" applyNumberFormat="1" applyBorder="1" applyAlignment="1" applyProtection="1">
      <alignment vertical="center" shrinkToFit="1"/>
    </xf>
    <xf numFmtId="0" fontId="0" fillId="0" borderId="0" xfId="0" applyNumberFormat="1" applyFont="1" applyBorder="1" applyAlignment="1" applyProtection="1">
      <alignment vertical="center"/>
    </xf>
    <xf numFmtId="0" fontId="0" fillId="0" borderId="0" xfId="0" applyNumberFormat="1" applyFont="1" applyBorder="1" applyAlignment="1" applyProtection="1">
      <alignment horizontal="center" vertical="center"/>
    </xf>
    <xf numFmtId="0" fontId="1" fillId="0" borderId="0" xfId="0" applyNumberFormat="1" applyFont="1" applyAlignment="1" applyProtection="1">
      <alignment vertical="center"/>
    </xf>
    <xf numFmtId="0" fontId="1" fillId="0" borderId="0" xfId="0" applyNumberFormat="1" applyFont="1" applyBorder="1" applyAlignment="1" applyProtection="1">
      <alignment horizontal="center" vertical="center"/>
    </xf>
    <xf numFmtId="0" fontId="1" fillId="0" borderId="0" xfId="0" applyNumberFormat="1" applyFont="1" applyAlignment="1" applyProtection="1">
      <alignment horizontal="left" vertical="center"/>
    </xf>
    <xf numFmtId="0" fontId="0" fillId="0" borderId="2" xfId="0" applyNumberFormat="1" applyBorder="1" applyAlignment="1" applyProtection="1">
      <alignment vertical="center"/>
    </xf>
    <xf numFmtId="0" fontId="0" fillId="0" borderId="0" xfId="0" applyNumberFormat="1" applyAlignment="1" applyProtection="1">
      <alignment horizontal="left" vertical="center"/>
    </xf>
    <xf numFmtId="0" fontId="0" fillId="0" borderId="19" xfId="0" applyNumberFormat="1" applyBorder="1" applyAlignment="1" applyProtection="1">
      <alignment horizontal="center" vertical="center"/>
    </xf>
    <xf numFmtId="0" fontId="0" fillId="0" borderId="0" xfId="0" applyNumberFormat="1" applyFont="1" applyBorder="1" applyAlignment="1" applyProtection="1">
      <alignment horizontal="center" vertical="center" wrapText="1"/>
    </xf>
    <xf numFmtId="0" fontId="0" fillId="0" borderId="8" xfId="0" applyNumberFormat="1" applyBorder="1" applyAlignment="1" applyProtection="1">
      <alignment horizontal="left" vertical="center"/>
    </xf>
    <xf numFmtId="0" fontId="0" fillId="0" borderId="0" xfId="0" applyNumberFormat="1" applyBorder="1" applyAlignment="1" applyProtection="1">
      <alignment horizontal="left" vertical="center"/>
    </xf>
    <xf numFmtId="0" fontId="0" fillId="0" borderId="0" xfId="0" applyNumberFormat="1" applyBorder="1" applyAlignment="1" applyProtection="1">
      <alignment horizontal="center" vertical="center" wrapText="1"/>
    </xf>
    <xf numFmtId="0" fontId="0" fillId="0" borderId="0" xfId="0" applyNumberFormat="1" applyFont="1" applyBorder="1" applyAlignment="1" applyProtection="1">
      <alignment vertical="center" shrinkToFit="1"/>
    </xf>
    <xf numFmtId="0" fontId="0" fillId="0" borderId="0" xfId="0" applyNumberFormat="1" applyFont="1" applyBorder="1" applyAlignment="1" applyProtection="1">
      <alignment horizontal="center" vertical="center" shrinkToFit="1"/>
    </xf>
    <xf numFmtId="0" fontId="0" fillId="0" borderId="8" xfId="0" applyNumberFormat="1" applyBorder="1" applyAlignment="1" applyProtection="1">
      <alignment vertical="center"/>
    </xf>
    <xf numFmtId="0" fontId="0" fillId="0" borderId="0" xfId="0" applyNumberFormat="1" applyAlignment="1" applyProtection="1">
      <alignment horizontal="center" vertical="center" wrapText="1"/>
    </xf>
    <xf numFmtId="0" fontId="0" fillId="0" borderId="1" xfId="0" applyNumberFormat="1" applyFont="1" applyBorder="1" applyAlignment="1" applyProtection="1">
      <alignment horizontal="center" vertical="center" shrinkToFit="1"/>
      <protection locked="0"/>
    </xf>
    <xf numFmtId="0" fontId="0" fillId="0" borderId="1" xfId="0" applyNumberFormat="1" applyBorder="1" applyAlignment="1" applyProtection="1">
      <alignment horizontal="center" vertical="center"/>
      <protection locked="0"/>
    </xf>
    <xf numFmtId="0" fontId="0" fillId="0" borderId="1" xfId="0" applyNumberFormat="1" applyBorder="1" applyAlignment="1" applyProtection="1">
      <alignment horizontal="center" vertical="center" shrinkToFit="1"/>
      <protection locked="0"/>
    </xf>
    <xf numFmtId="49" fontId="0" fillId="0" borderId="3" xfId="0" applyNumberFormat="1" applyFont="1" applyBorder="1" applyAlignment="1" applyProtection="1">
      <alignment horizontal="left" vertical="center" shrinkToFit="1"/>
      <protection locked="0"/>
    </xf>
    <xf numFmtId="49" fontId="0" fillId="0" borderId="5" xfId="0" applyNumberFormat="1" applyFont="1" applyBorder="1" applyAlignment="1" applyProtection="1">
      <alignment horizontal="left" vertical="center" shrinkToFit="1"/>
      <protection locked="0"/>
    </xf>
    <xf numFmtId="49" fontId="0" fillId="0" borderId="4" xfId="0" applyNumberFormat="1" applyFont="1" applyBorder="1" applyAlignment="1" applyProtection="1">
      <alignment horizontal="left" vertical="center" shrinkToFit="1"/>
      <protection locked="0"/>
    </xf>
    <xf numFmtId="0" fontId="0" fillId="0" borderId="0" xfId="0" applyNumberFormat="1" applyAlignment="1" applyProtection="1">
      <alignment horizontal="left" vertical="center"/>
    </xf>
    <xf numFmtId="49" fontId="0" fillId="0" borderId="3" xfId="0" applyNumberFormat="1" applyBorder="1" applyAlignment="1" applyProtection="1">
      <alignment horizontal="center" vertical="center" shrinkToFit="1"/>
      <protection locked="0"/>
    </xf>
    <xf numFmtId="0" fontId="0" fillId="0" borderId="5" xfId="0" applyBorder="1"/>
    <xf numFmtId="0" fontId="0" fillId="0" borderId="0" xfId="0" applyNumberFormat="1" applyAlignment="1" applyProtection="1">
      <alignment horizontal="center" vertical="center" wrapText="1"/>
    </xf>
    <xf numFmtId="0" fontId="0" fillId="0" borderId="17" xfId="0" applyNumberFormat="1" applyBorder="1" applyAlignment="1" applyProtection="1">
      <alignment horizontal="center" vertical="center" wrapText="1"/>
    </xf>
    <xf numFmtId="0" fontId="0" fillId="0" borderId="13" xfId="0" applyNumberFormat="1" applyBorder="1" applyAlignment="1" applyProtection="1">
      <alignment horizontal="center" vertical="center" wrapText="1"/>
      <protection locked="0"/>
    </xf>
    <xf numFmtId="0" fontId="0" fillId="0" borderId="14" xfId="0" applyNumberFormat="1" applyFont="1" applyBorder="1" applyAlignment="1" applyProtection="1">
      <alignment horizontal="center" vertical="center" wrapText="1"/>
      <protection locked="0"/>
    </xf>
    <xf numFmtId="0" fontId="0" fillId="0" borderId="15" xfId="0" applyNumberFormat="1" applyFont="1" applyBorder="1" applyAlignment="1" applyProtection="1">
      <alignment horizontal="center" vertical="center" wrapText="1"/>
      <protection locked="0"/>
    </xf>
    <xf numFmtId="0" fontId="0" fillId="0" borderId="16" xfId="0" applyNumberFormat="1" applyFont="1" applyBorder="1" applyAlignment="1" applyProtection="1">
      <alignment horizontal="center" vertical="center" wrapText="1"/>
      <protection locked="0"/>
    </xf>
    <xf numFmtId="0" fontId="0" fillId="0" borderId="0" xfId="0" applyNumberFormat="1" applyFont="1" applyBorder="1" applyAlignment="1" applyProtection="1">
      <alignment horizontal="center" vertical="center" wrapText="1"/>
      <protection locked="0"/>
    </xf>
    <xf numFmtId="0" fontId="0" fillId="0" borderId="17" xfId="0" applyNumberFormat="1" applyFont="1" applyBorder="1" applyAlignment="1" applyProtection="1">
      <alignment horizontal="center" vertical="center" wrapText="1"/>
      <protection locked="0"/>
    </xf>
    <xf numFmtId="0" fontId="0" fillId="0" borderId="18" xfId="0" applyNumberFormat="1" applyFont="1" applyBorder="1" applyAlignment="1" applyProtection="1">
      <alignment horizontal="center" vertical="center" wrapText="1"/>
      <protection locked="0"/>
    </xf>
    <xf numFmtId="0" fontId="0" fillId="0" borderId="19" xfId="0" applyNumberFormat="1" applyFont="1" applyBorder="1" applyAlignment="1" applyProtection="1">
      <alignment horizontal="center" vertical="center" wrapText="1"/>
      <protection locked="0"/>
    </xf>
    <xf numFmtId="0" fontId="0" fillId="0" borderId="20" xfId="0" applyNumberFormat="1" applyFont="1" applyBorder="1" applyAlignment="1" applyProtection="1">
      <alignment horizontal="center" vertical="center" wrapText="1"/>
      <protection locked="0"/>
    </xf>
    <xf numFmtId="0" fontId="0" fillId="0" borderId="0" xfId="0" applyNumberFormat="1" applyFont="1" applyAlignment="1" applyProtection="1">
      <alignment horizontal="left" vertical="center"/>
    </xf>
    <xf numFmtId="0" fontId="0" fillId="0" borderId="8" xfId="0" applyNumberFormat="1" applyFont="1" applyBorder="1" applyAlignment="1" applyProtection="1">
      <alignment horizontal="left" vertical="center"/>
    </xf>
    <xf numFmtId="0" fontId="0" fillId="0" borderId="8" xfId="0" applyNumberFormat="1" applyBorder="1" applyAlignment="1" applyProtection="1">
      <alignment horizontal="left" vertical="center"/>
    </xf>
    <xf numFmtId="0" fontId="0" fillId="0" borderId="3" xfId="0" applyNumberFormat="1" applyFont="1" applyBorder="1" applyAlignment="1" applyProtection="1">
      <alignment horizontal="center" vertical="center" shrinkToFit="1"/>
      <protection locked="0"/>
    </xf>
    <xf numFmtId="0" fontId="0" fillId="0" borderId="5" xfId="0" applyNumberFormat="1" applyFont="1" applyBorder="1" applyAlignment="1" applyProtection="1">
      <alignment horizontal="center" vertical="center" shrinkToFit="1"/>
      <protection locked="0"/>
    </xf>
    <xf numFmtId="0" fontId="0" fillId="0" borderId="0" xfId="0" applyNumberFormat="1" applyBorder="1" applyAlignment="1" applyProtection="1">
      <alignment horizontal="left" vertical="center"/>
    </xf>
    <xf numFmtId="0" fontId="0" fillId="0" borderId="4" xfId="0" applyNumberFormat="1" applyFont="1" applyBorder="1" applyAlignment="1" applyProtection="1">
      <alignment horizontal="center" vertical="center" shrinkToFit="1"/>
      <protection locked="0"/>
    </xf>
    <xf numFmtId="0" fontId="0" fillId="0" borderId="3" xfId="0" applyNumberFormat="1" applyBorder="1" applyAlignment="1" applyProtection="1">
      <alignment horizontal="center" vertical="center"/>
    </xf>
    <xf numFmtId="0" fontId="0" fillId="0" borderId="4" xfId="0" applyNumberFormat="1" applyBorder="1" applyAlignment="1" applyProtection="1">
      <alignment horizontal="center" vertical="center"/>
    </xf>
    <xf numFmtId="0" fontId="0" fillId="0" borderId="5" xfId="0" applyNumberFormat="1" applyBorder="1" applyAlignment="1" applyProtection="1">
      <alignment horizontal="center" vertical="center"/>
    </xf>
    <xf numFmtId="0" fontId="6" fillId="0" borderId="0" xfId="0" applyNumberFormat="1" applyFont="1" applyAlignment="1" applyProtection="1">
      <alignment horizontal="center" vertical="center"/>
    </xf>
    <xf numFmtId="49" fontId="0" fillId="0" borderId="13" xfId="0" applyNumberFormat="1" applyBorder="1" applyAlignment="1" applyProtection="1">
      <alignment horizontal="center" vertical="center" wrapText="1"/>
      <protection locked="0"/>
    </xf>
    <xf numFmtId="49" fontId="0" fillId="0" borderId="14" xfId="0" applyNumberFormat="1" applyFont="1" applyBorder="1" applyAlignment="1" applyProtection="1">
      <alignment horizontal="center" vertical="center" wrapText="1"/>
      <protection locked="0"/>
    </xf>
    <xf numFmtId="49" fontId="0" fillId="0" borderId="15" xfId="0" applyNumberFormat="1" applyFont="1" applyBorder="1" applyAlignment="1" applyProtection="1">
      <alignment horizontal="center" vertical="center" wrapText="1"/>
      <protection locked="0"/>
    </xf>
    <xf numFmtId="49" fontId="0" fillId="0" borderId="16" xfId="0" applyNumberFormat="1" applyFont="1" applyBorder="1" applyAlignment="1" applyProtection="1">
      <alignment horizontal="center" vertical="center" wrapText="1"/>
      <protection locked="0"/>
    </xf>
    <xf numFmtId="49" fontId="0" fillId="0" borderId="0" xfId="0" applyNumberFormat="1" applyFont="1" applyBorder="1" applyAlignment="1" applyProtection="1">
      <alignment horizontal="center" vertical="center" wrapText="1"/>
      <protection locked="0"/>
    </xf>
    <xf numFmtId="49" fontId="0" fillId="0" borderId="17" xfId="0" applyNumberFormat="1" applyFont="1" applyBorder="1" applyAlignment="1" applyProtection="1">
      <alignment horizontal="center" vertical="center" wrapText="1"/>
      <protection locked="0"/>
    </xf>
    <xf numFmtId="49" fontId="0" fillId="0" borderId="18" xfId="0" applyNumberFormat="1" applyFont="1" applyBorder="1" applyAlignment="1" applyProtection="1">
      <alignment horizontal="center" vertical="center" wrapText="1"/>
      <protection locked="0"/>
    </xf>
    <xf numFmtId="49" fontId="0" fillId="0" borderId="19" xfId="0" applyNumberFormat="1" applyFont="1" applyBorder="1" applyAlignment="1" applyProtection="1">
      <alignment horizontal="center" vertical="center" wrapText="1"/>
      <protection locked="0"/>
    </xf>
    <xf numFmtId="49" fontId="0" fillId="0" borderId="20" xfId="0" applyNumberFormat="1" applyFont="1" applyBorder="1" applyAlignment="1" applyProtection="1">
      <alignment horizontal="center" vertical="center" wrapText="1"/>
      <protection locked="0"/>
    </xf>
    <xf numFmtId="0" fontId="1" fillId="0" borderId="0" xfId="0" applyNumberFormat="1" applyFont="1" applyAlignment="1" applyProtection="1">
      <alignment horizontal="left" vertical="center"/>
    </xf>
    <xf numFmtId="0" fontId="0" fillId="0" borderId="0" xfId="0" applyNumberFormat="1" applyFont="1" applyBorder="1" applyAlignment="1" applyProtection="1">
      <alignment horizontal="left" vertical="center"/>
    </xf>
    <xf numFmtId="49" fontId="0" fillId="0" borderId="13" xfId="0" applyNumberFormat="1" applyFont="1" applyBorder="1" applyAlignment="1" applyProtection="1">
      <alignment horizontal="center" vertical="center" wrapText="1"/>
      <protection locked="0"/>
    </xf>
    <xf numFmtId="0" fontId="0" fillId="0" borderId="6" xfId="0" applyNumberFormat="1" applyBorder="1" applyAlignment="1" applyProtection="1">
      <alignment horizontal="center" vertical="center" wrapText="1"/>
    </xf>
    <xf numFmtId="0" fontId="0" fillId="0" borderId="7" xfId="0" applyNumberFormat="1" applyBorder="1" applyAlignment="1" applyProtection="1">
      <alignment horizontal="center" vertical="center" wrapText="1"/>
    </xf>
    <xf numFmtId="0" fontId="0" fillId="0" borderId="10" xfId="0" applyNumberFormat="1" applyBorder="1" applyAlignment="1" applyProtection="1">
      <alignment horizontal="center" vertical="center" wrapText="1"/>
    </xf>
    <xf numFmtId="0" fontId="0" fillId="0" borderId="11" xfId="0" applyNumberFormat="1" applyBorder="1" applyAlignment="1" applyProtection="1">
      <alignment horizontal="center" vertical="center" wrapText="1"/>
    </xf>
    <xf numFmtId="0" fontId="0" fillId="0" borderId="9" xfId="0" applyNumberFormat="1" applyBorder="1" applyAlignment="1" applyProtection="1">
      <alignment horizontal="center" vertical="center" wrapText="1"/>
    </xf>
    <xf numFmtId="0" fontId="0" fillId="0" borderId="12" xfId="0" applyNumberFormat="1" applyBorder="1" applyAlignment="1" applyProtection="1">
      <alignment horizontal="center" vertical="center" wrapText="1"/>
    </xf>
    <xf numFmtId="49" fontId="0" fillId="0" borderId="3" xfId="0" applyNumberFormat="1" applyFont="1" applyBorder="1" applyAlignment="1" applyProtection="1">
      <alignment horizontal="center" vertical="center" shrinkToFit="1"/>
      <protection locked="0"/>
    </xf>
    <xf numFmtId="49" fontId="0" fillId="0" borderId="4" xfId="0" applyNumberFormat="1" applyFont="1" applyBorder="1" applyAlignment="1" applyProtection="1">
      <alignment horizontal="center" vertical="center" shrinkToFit="1"/>
      <protection locked="0"/>
    </xf>
    <xf numFmtId="49" fontId="0" fillId="0" borderId="5" xfId="0" applyNumberFormat="1" applyFont="1" applyBorder="1" applyAlignment="1" applyProtection="1">
      <alignment horizontal="center" vertical="center" shrinkToFit="1"/>
      <protection locked="0"/>
    </xf>
    <xf numFmtId="0" fontId="0" fillId="0" borderId="2" xfId="0" applyNumberFormat="1" applyBorder="1" applyAlignment="1" applyProtection="1">
      <alignment horizontal="left" vertical="center"/>
    </xf>
  </cellXfs>
  <cellStyles count="1">
    <cellStyle name="Normal" xfId="0" builtinId="0"/>
  </cellStyles>
  <dxfs count="25">
    <dxf>
      <fill>
        <patternFill>
          <bgColor rgb="FFCCFFCC"/>
        </patternFill>
      </fill>
    </dxf>
    <dxf>
      <fill>
        <patternFill>
          <bgColor rgb="FFCCFFCC"/>
        </patternFill>
      </fill>
    </dxf>
    <dxf>
      <fill>
        <patternFill>
          <bgColor rgb="FFCCFFCC"/>
        </patternFill>
      </fill>
    </dxf>
    <dxf>
      <fill>
        <patternFill>
          <bgColor rgb="FFFF9999"/>
        </patternFill>
      </fill>
    </dxf>
    <dxf>
      <fill>
        <patternFill>
          <bgColor rgb="FFCCFFCC"/>
        </patternFill>
      </fill>
    </dxf>
    <dxf>
      <fill>
        <patternFill>
          <bgColor rgb="FFFFFF99"/>
        </patternFill>
      </fill>
    </dxf>
    <dxf>
      <fill>
        <patternFill>
          <bgColor rgb="FFFFFF99"/>
        </patternFill>
      </fill>
    </dxf>
    <dxf>
      <fill>
        <patternFill>
          <bgColor rgb="FFFFFF99"/>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FF9999"/>
        </patternFill>
      </fill>
    </dxf>
    <dxf>
      <fill>
        <patternFill>
          <bgColor rgb="FFFFFF99"/>
        </patternFill>
      </fill>
    </dxf>
    <dxf>
      <fill>
        <patternFill>
          <bgColor rgb="FFFF9999"/>
        </patternFill>
      </fill>
    </dxf>
    <dxf>
      <fill>
        <patternFill>
          <bgColor rgb="FFCCFFCC"/>
        </patternFill>
      </fill>
    </dxf>
    <dxf>
      <fill>
        <patternFill>
          <bgColor rgb="FFFFFF99"/>
        </patternFill>
      </fill>
    </dxf>
    <dxf>
      <fill>
        <patternFill>
          <bgColor rgb="FFFF9999"/>
        </patternFill>
      </fill>
    </dxf>
    <dxf>
      <fill>
        <patternFill>
          <bgColor rgb="FFCCFFCC"/>
        </patternFill>
      </fill>
    </dxf>
    <dxf>
      <fill>
        <patternFill>
          <bgColor rgb="FFFFFFCC"/>
        </patternFill>
      </fill>
    </dxf>
    <dxf>
      <fill>
        <patternFill>
          <bgColor rgb="FFCCFFCC"/>
        </patternFill>
      </fill>
    </dxf>
    <dxf>
      <fill>
        <patternFill>
          <bgColor rgb="FFFF9999"/>
        </patternFill>
      </fill>
    </dxf>
    <dxf>
      <fill>
        <patternFill>
          <bgColor rgb="FFFF9999"/>
        </patternFill>
      </fill>
    </dxf>
    <dxf>
      <font>
        <color theme="0" tint="-0.24994659260841701"/>
      </font>
      <fill>
        <patternFill>
          <bgColor theme="0" tint="-0.24994659260841701"/>
        </patternFill>
      </fill>
    </dxf>
    <dxf>
      <fill>
        <patternFill>
          <bgColor rgb="FFCCFFCC"/>
        </patternFill>
      </fill>
    </dxf>
  </dxfs>
  <tableStyles count="0" defaultTableStyle="TableStyleMedium9" defaultPivotStyle="PivotStyleLight16"/>
  <colors>
    <mruColors>
      <color rgb="FFCCFFCC"/>
      <color rgb="FFFFFF99"/>
      <color rgb="FFFF9999"/>
      <color rgb="FFFFFFCC"/>
      <color rgb="FFFFCCCC"/>
      <color rgb="FFFF7C80"/>
      <color rgb="FFFD9191"/>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3:T122"/>
  <sheetViews>
    <sheetView tabSelected="1" zoomScaleNormal="100" workbookViewId="0"/>
  </sheetViews>
  <sheetFormatPr defaultColWidth="8.7109375" defaultRowHeight="15"/>
  <cols>
    <col min="1" max="1" width="18.7109375" style="6" customWidth="1"/>
    <col min="2" max="6" width="4.7109375" style="6" customWidth="1"/>
    <col min="7" max="9" width="8.7109375" style="6"/>
    <col min="10" max="12" width="8.7109375" style="7"/>
    <col min="13" max="13" width="8.7109375" style="6"/>
    <col min="14" max="14" width="8.7109375" style="7"/>
    <col min="15" max="16" width="8.7109375" style="6"/>
    <col min="17" max="18" width="8.7109375" style="8"/>
    <col min="19" max="16384" width="8.7109375" style="6"/>
  </cols>
  <sheetData>
    <row r="3" spans="2:20">
      <c r="B3" s="75" t="s">
        <v>10</v>
      </c>
      <c r="C3" s="75"/>
      <c r="D3" s="75"/>
      <c r="E3" s="75"/>
      <c r="F3" s="75"/>
      <c r="G3" s="10"/>
      <c r="H3" s="10"/>
      <c r="I3" s="10"/>
      <c r="J3" s="11"/>
      <c r="K3" s="11"/>
      <c r="L3" s="11"/>
    </row>
    <row r="4" spans="2:20">
      <c r="B4" s="10"/>
      <c r="C4" s="10" t="s">
        <v>13</v>
      </c>
      <c r="D4" s="10"/>
      <c r="E4" s="10"/>
      <c r="F4" s="10"/>
      <c r="G4" s="10"/>
      <c r="H4" s="38"/>
      <c r="I4" s="40"/>
      <c r="J4" s="40"/>
      <c r="K4" s="40"/>
      <c r="L4" s="40"/>
      <c r="M4" s="39"/>
    </row>
    <row r="5" spans="2:20">
      <c r="B5" s="10"/>
      <c r="C5" s="10" t="s">
        <v>14</v>
      </c>
      <c r="D5" s="10"/>
      <c r="E5" s="10"/>
      <c r="F5" s="10"/>
      <c r="G5" s="10"/>
      <c r="H5" s="38"/>
      <c r="I5" s="40"/>
      <c r="J5" s="40"/>
      <c r="K5" s="40"/>
      <c r="L5" s="40"/>
      <c r="M5" s="39"/>
    </row>
    <row r="6" spans="2:20">
      <c r="B6" s="10"/>
      <c r="C6" s="10" t="s">
        <v>15</v>
      </c>
      <c r="D6" s="10"/>
      <c r="E6" s="10"/>
      <c r="F6" s="10"/>
      <c r="G6" s="10"/>
      <c r="H6" s="38"/>
      <c r="I6" s="40"/>
      <c r="J6" s="40"/>
      <c r="K6" s="40"/>
      <c r="L6" s="12"/>
      <c r="M6" s="13"/>
    </row>
    <row r="7" spans="2:20">
      <c r="B7" s="10"/>
      <c r="C7" s="10" t="s">
        <v>16</v>
      </c>
      <c r="D7" s="10"/>
      <c r="E7" s="10"/>
      <c r="F7" s="10"/>
      <c r="G7" s="10"/>
      <c r="H7" s="38"/>
      <c r="I7" s="40"/>
      <c r="J7" s="40"/>
      <c r="K7" s="40"/>
      <c r="L7" s="14"/>
      <c r="M7" s="15"/>
      <c r="T7" s="8"/>
    </row>
    <row r="8" spans="2:20">
      <c r="B8" s="10"/>
      <c r="C8" s="10" t="s">
        <v>17</v>
      </c>
      <c r="D8" s="10"/>
      <c r="E8" s="10"/>
      <c r="F8" s="10"/>
      <c r="G8" s="10"/>
      <c r="H8" s="38"/>
      <c r="I8" s="40"/>
      <c r="J8" s="40"/>
      <c r="K8" s="16"/>
      <c r="L8" s="15"/>
      <c r="M8" s="15"/>
    </row>
    <row r="9" spans="2:20">
      <c r="B9" s="10"/>
      <c r="C9" s="10" t="s">
        <v>18</v>
      </c>
      <c r="D9" s="10"/>
      <c r="E9" s="10"/>
      <c r="F9" s="10"/>
      <c r="G9" s="10"/>
      <c r="H9" s="38"/>
      <c r="I9" s="39"/>
      <c r="J9" s="16"/>
      <c r="K9" s="15"/>
      <c r="L9" s="15"/>
      <c r="M9" s="15"/>
    </row>
    <row r="10" spans="2:20">
      <c r="B10" s="10"/>
      <c r="C10" s="10" t="s">
        <v>19</v>
      </c>
      <c r="D10" s="10"/>
      <c r="E10" s="10"/>
      <c r="F10" s="10"/>
      <c r="G10" s="10"/>
      <c r="H10" s="38"/>
      <c r="I10" s="39"/>
      <c r="J10" s="14"/>
      <c r="K10" s="15"/>
      <c r="L10" s="15"/>
      <c r="M10" s="15"/>
    </row>
    <row r="11" spans="2:20">
      <c r="B11" s="10"/>
      <c r="C11" s="41" t="s">
        <v>85</v>
      </c>
      <c r="D11" s="41"/>
      <c r="E11" s="41"/>
      <c r="F11" s="10"/>
      <c r="G11" s="10"/>
      <c r="H11" s="42"/>
      <c r="I11" s="43"/>
      <c r="J11" s="15"/>
      <c r="K11" s="15"/>
      <c r="L11" s="15"/>
      <c r="M11" s="15"/>
    </row>
    <row r="12" spans="2:20">
      <c r="B12" s="10"/>
      <c r="C12" s="10"/>
      <c r="D12" s="10"/>
      <c r="E12" s="10"/>
      <c r="F12" s="10"/>
      <c r="G12" s="10"/>
      <c r="H12" s="10"/>
      <c r="I12" s="11"/>
      <c r="J12" s="11"/>
      <c r="K12" s="11"/>
      <c r="L12" s="6"/>
    </row>
    <row r="13" spans="2:20">
      <c r="B13" s="75" t="s">
        <v>12</v>
      </c>
      <c r="C13" s="75"/>
      <c r="D13" s="75"/>
      <c r="E13" s="75"/>
      <c r="F13" s="75"/>
      <c r="G13" s="10"/>
      <c r="H13" s="10"/>
      <c r="I13" s="11"/>
      <c r="J13" s="11"/>
      <c r="K13" s="11"/>
      <c r="L13" s="6"/>
    </row>
    <row r="14" spans="2:20">
      <c r="B14" s="10"/>
      <c r="C14" s="10" t="s">
        <v>20</v>
      </c>
      <c r="D14" s="10"/>
      <c r="E14" s="10"/>
      <c r="F14" s="10"/>
      <c r="G14" s="10"/>
      <c r="H14" s="38"/>
      <c r="I14" s="40"/>
      <c r="J14" s="40"/>
      <c r="K14" s="40"/>
      <c r="L14" s="40"/>
      <c r="M14" s="39"/>
    </row>
    <row r="15" spans="2:20">
      <c r="B15" s="10"/>
      <c r="C15" s="41" t="s">
        <v>86</v>
      </c>
      <c r="D15" s="55"/>
      <c r="E15" s="55"/>
      <c r="F15" s="55"/>
      <c r="G15" s="56"/>
      <c r="H15" s="38"/>
      <c r="I15" s="40"/>
      <c r="J15" s="40"/>
      <c r="K15" s="40"/>
      <c r="L15" s="40"/>
      <c r="M15" s="39"/>
    </row>
    <row r="16" spans="2:20">
      <c r="B16" s="10"/>
      <c r="C16" s="10" t="s">
        <v>21</v>
      </c>
      <c r="D16" s="10"/>
      <c r="E16" s="10"/>
      <c r="F16" s="10"/>
      <c r="G16" s="10"/>
      <c r="H16" s="38"/>
      <c r="I16" s="40"/>
      <c r="J16" s="40"/>
      <c r="K16" s="40"/>
      <c r="L16" s="40"/>
      <c r="M16" s="39"/>
    </row>
    <row r="17" spans="2:14">
      <c r="B17" s="10"/>
      <c r="C17" s="10" t="s">
        <v>22</v>
      </c>
      <c r="D17" s="10"/>
      <c r="E17" s="10"/>
      <c r="F17" s="10"/>
      <c r="G17" s="10"/>
      <c r="H17" s="38"/>
      <c r="I17" s="40"/>
      <c r="J17" s="17"/>
      <c r="K17" s="18"/>
      <c r="L17" s="18"/>
      <c r="M17" s="18"/>
    </row>
    <row r="18" spans="2:14">
      <c r="B18" s="10"/>
      <c r="C18" s="10"/>
      <c r="D18" s="10"/>
      <c r="E18" s="10"/>
      <c r="F18" s="10"/>
      <c r="G18" s="10"/>
      <c r="H18" s="10"/>
      <c r="I18" s="11"/>
      <c r="J18" s="11"/>
      <c r="K18" s="11"/>
      <c r="L18" s="6"/>
    </row>
    <row r="19" spans="2:14">
      <c r="B19" s="75" t="s">
        <v>23</v>
      </c>
      <c r="C19" s="75"/>
      <c r="D19" s="75"/>
      <c r="E19" s="75"/>
      <c r="F19" s="75"/>
      <c r="G19" s="75"/>
      <c r="H19" s="58"/>
      <c r="I19" s="61"/>
      <c r="J19" s="59"/>
      <c r="K19" s="19"/>
      <c r="L19" s="19"/>
    </row>
    <row r="20" spans="2:14">
      <c r="B20" s="10"/>
      <c r="C20" s="10"/>
      <c r="D20" s="10"/>
      <c r="E20" s="10"/>
      <c r="F20" s="10"/>
      <c r="G20" s="10"/>
      <c r="H20" s="19"/>
      <c r="I20" s="20"/>
      <c r="J20" s="19"/>
      <c r="K20" s="19"/>
      <c r="L20" s="10"/>
    </row>
    <row r="21" spans="2:14">
      <c r="B21" s="75" t="s">
        <v>24</v>
      </c>
      <c r="C21" s="75"/>
      <c r="D21" s="75"/>
      <c r="E21" s="75"/>
      <c r="F21" s="75"/>
      <c r="G21" s="75"/>
      <c r="H21" s="75"/>
      <c r="I21" s="21"/>
      <c r="J21" s="22"/>
      <c r="K21" s="22"/>
      <c r="L21" s="22"/>
    </row>
    <row r="22" spans="2:14">
      <c r="B22" s="10"/>
      <c r="C22" s="55" t="s">
        <v>5</v>
      </c>
      <c r="D22" s="55"/>
      <c r="E22" s="55"/>
      <c r="F22" s="55"/>
      <c r="G22" s="55"/>
      <c r="H22" s="55"/>
      <c r="I22" s="55"/>
      <c r="J22" s="35"/>
      <c r="K22" s="6"/>
      <c r="L22" s="20"/>
      <c r="N22" s="6"/>
    </row>
    <row r="23" spans="2:14">
      <c r="B23" s="10"/>
      <c r="C23" s="55" t="s">
        <v>1</v>
      </c>
      <c r="D23" s="55"/>
      <c r="E23" s="55"/>
      <c r="F23" s="55"/>
      <c r="G23" s="55"/>
      <c r="H23" s="55"/>
      <c r="I23" s="55"/>
      <c r="J23" s="35"/>
      <c r="K23" s="6"/>
      <c r="L23" s="20"/>
      <c r="N23" s="6"/>
    </row>
    <row r="24" spans="2:14">
      <c r="B24" s="10"/>
      <c r="C24" s="41" t="s">
        <v>2</v>
      </c>
      <c r="D24" s="55"/>
      <c r="E24" s="55"/>
      <c r="F24" s="55"/>
      <c r="G24" s="55"/>
      <c r="H24" s="55"/>
      <c r="I24" s="55"/>
      <c r="J24" s="35"/>
      <c r="K24" s="6"/>
      <c r="L24" s="20"/>
      <c r="N24" s="6"/>
    </row>
    <row r="25" spans="2:14">
      <c r="B25" s="10"/>
      <c r="C25" s="41" t="s">
        <v>3</v>
      </c>
      <c r="D25" s="55"/>
      <c r="E25" s="55"/>
      <c r="F25" s="55"/>
      <c r="G25" s="55"/>
      <c r="H25" s="55"/>
      <c r="I25" s="55"/>
      <c r="J25" s="35"/>
      <c r="K25" s="6"/>
      <c r="L25" s="20"/>
      <c r="N25" s="6"/>
    </row>
    <row r="26" spans="2:14">
      <c r="B26" s="10"/>
      <c r="C26" s="55" t="s">
        <v>11</v>
      </c>
      <c r="D26" s="55"/>
      <c r="E26" s="55"/>
      <c r="F26" s="55"/>
      <c r="G26" s="55"/>
      <c r="H26" s="55"/>
      <c r="I26" s="55"/>
      <c r="J26" s="35"/>
      <c r="K26" s="6"/>
      <c r="L26" s="20"/>
      <c r="N26" s="6"/>
    </row>
    <row r="27" spans="2:14">
      <c r="B27" s="10"/>
      <c r="C27" s="41" t="s">
        <v>6</v>
      </c>
      <c r="D27" s="55"/>
      <c r="E27" s="55"/>
      <c r="F27" s="55"/>
      <c r="G27" s="55"/>
      <c r="H27" s="55"/>
      <c r="I27" s="76"/>
      <c r="J27" s="35" t="str">
        <f>IF(H19&lt;&gt;"Wetlands","N/A","")</f>
        <v>N/A</v>
      </c>
      <c r="K27" s="6"/>
      <c r="L27" s="10"/>
      <c r="N27" s="6"/>
    </row>
    <row r="28" spans="2:14">
      <c r="B28" s="10"/>
      <c r="C28" s="10"/>
      <c r="D28" s="10"/>
      <c r="E28" s="10"/>
      <c r="F28" s="10"/>
      <c r="G28" s="10"/>
      <c r="H28" s="10"/>
      <c r="I28" s="10"/>
      <c r="J28" s="11"/>
      <c r="K28" s="11"/>
      <c r="L28" s="11"/>
    </row>
    <row r="29" spans="2:14">
      <c r="B29" s="75" t="s">
        <v>29</v>
      </c>
      <c r="C29" s="75"/>
      <c r="D29" s="75"/>
      <c r="E29" s="75"/>
    </row>
    <row r="30" spans="2:14">
      <c r="B30" s="23"/>
      <c r="C30" s="41" t="s">
        <v>32</v>
      </c>
      <c r="D30" s="41"/>
      <c r="E30" s="41"/>
      <c r="F30" s="41"/>
      <c r="G30" s="41"/>
      <c r="H30" s="41"/>
      <c r="I30" s="41"/>
      <c r="J30" s="35"/>
      <c r="K30" s="24"/>
    </row>
    <row r="31" spans="2:14" ht="8.1" customHeight="1">
      <c r="B31" s="23"/>
      <c r="C31" s="25"/>
      <c r="D31" s="25"/>
      <c r="E31" s="25"/>
      <c r="F31" s="25"/>
      <c r="G31" s="25"/>
      <c r="H31" s="25"/>
      <c r="I31" s="25"/>
      <c r="J31" s="10"/>
      <c r="K31" s="26"/>
    </row>
    <row r="32" spans="2:14">
      <c r="B32" s="23"/>
      <c r="C32" s="25"/>
      <c r="D32" s="44" t="s">
        <v>39</v>
      </c>
      <c r="E32" s="44"/>
      <c r="F32" s="45"/>
      <c r="G32" s="66" t="str">
        <f>IF(J30&lt;&gt;"No","N/A","")</f>
        <v>N/A</v>
      </c>
      <c r="H32" s="67"/>
      <c r="I32" s="67"/>
      <c r="J32" s="67"/>
      <c r="K32" s="67"/>
      <c r="L32" s="67"/>
      <c r="M32" s="68"/>
      <c r="N32" s="8"/>
    </row>
    <row r="33" spans="2:14">
      <c r="B33" s="23"/>
      <c r="C33" s="25"/>
      <c r="D33" s="44"/>
      <c r="E33" s="44"/>
      <c r="F33" s="45"/>
      <c r="G33" s="69"/>
      <c r="H33" s="70"/>
      <c r="I33" s="70"/>
      <c r="J33" s="70"/>
      <c r="K33" s="70"/>
      <c r="L33" s="70"/>
      <c r="M33" s="71"/>
      <c r="N33" s="8"/>
    </row>
    <row r="34" spans="2:14">
      <c r="B34" s="23"/>
      <c r="C34" s="25"/>
      <c r="D34" s="44"/>
      <c r="E34" s="44"/>
      <c r="F34" s="45"/>
      <c r="G34" s="72"/>
      <c r="H34" s="73"/>
      <c r="I34" s="73"/>
      <c r="J34" s="73"/>
      <c r="K34" s="73"/>
      <c r="L34" s="73"/>
      <c r="M34" s="74"/>
      <c r="N34" s="8"/>
    </row>
    <row r="35" spans="2:14">
      <c r="B35" s="23"/>
      <c r="C35" s="25"/>
      <c r="D35" s="25"/>
      <c r="E35" s="25"/>
      <c r="F35" s="25"/>
      <c r="G35" s="27"/>
      <c r="H35" s="27"/>
      <c r="I35" s="27"/>
      <c r="J35" s="27"/>
      <c r="K35" s="27"/>
      <c r="L35" s="27"/>
      <c r="M35" s="27"/>
      <c r="N35" s="8"/>
    </row>
    <row r="36" spans="2:14">
      <c r="C36" s="41" t="s">
        <v>30</v>
      </c>
      <c r="D36" s="41"/>
      <c r="E36" s="41"/>
      <c r="F36" s="41"/>
      <c r="G36" s="41"/>
      <c r="H36" s="41"/>
      <c r="I36" s="41"/>
      <c r="J36" s="35"/>
      <c r="K36" s="24"/>
    </row>
    <row r="37" spans="2:14" ht="8.1" customHeight="1">
      <c r="C37" s="25"/>
      <c r="D37" s="25"/>
      <c r="E37" s="25"/>
      <c r="F37" s="25"/>
      <c r="G37" s="25"/>
      <c r="H37" s="25"/>
      <c r="I37" s="25"/>
      <c r="J37" s="8"/>
      <c r="K37" s="9"/>
    </row>
    <row r="38" spans="2:14">
      <c r="C38" s="25"/>
      <c r="D38" s="44" t="s">
        <v>39</v>
      </c>
      <c r="E38" s="44"/>
      <c r="F38" s="45"/>
      <c r="G38" s="66" t="str">
        <f>IF(J36&lt;&gt;"No","N/A","")</f>
        <v>N/A</v>
      </c>
      <c r="H38" s="67"/>
      <c r="I38" s="67"/>
      <c r="J38" s="67"/>
      <c r="K38" s="67"/>
      <c r="L38" s="67"/>
      <c r="M38" s="68"/>
    </row>
    <row r="39" spans="2:14">
      <c r="C39" s="25"/>
      <c r="D39" s="44"/>
      <c r="E39" s="44"/>
      <c r="F39" s="45"/>
      <c r="G39" s="69"/>
      <c r="H39" s="70"/>
      <c r="I39" s="70"/>
      <c r="J39" s="70"/>
      <c r="K39" s="70"/>
      <c r="L39" s="70"/>
      <c r="M39" s="71"/>
    </row>
    <row r="40" spans="2:14">
      <c r="C40" s="25"/>
      <c r="D40" s="44"/>
      <c r="E40" s="44"/>
      <c r="F40" s="45"/>
      <c r="G40" s="72"/>
      <c r="H40" s="73"/>
      <c r="I40" s="73"/>
      <c r="J40" s="73"/>
      <c r="K40" s="73"/>
      <c r="L40" s="73"/>
      <c r="M40" s="74"/>
    </row>
    <row r="41" spans="2:14">
      <c r="C41" s="25"/>
      <c r="D41" s="25"/>
      <c r="E41" s="25"/>
      <c r="F41" s="25"/>
      <c r="G41" s="25"/>
      <c r="H41" s="25"/>
      <c r="I41" s="25"/>
      <c r="J41" s="25"/>
      <c r="L41" s="6"/>
    </row>
    <row r="42" spans="2:14">
      <c r="C42" s="41" t="s">
        <v>0</v>
      </c>
      <c r="D42" s="41"/>
      <c r="E42" s="41"/>
      <c r="F42" s="41"/>
      <c r="G42" s="41"/>
      <c r="H42" s="41"/>
      <c r="I42" s="41"/>
      <c r="J42" s="25"/>
      <c r="L42" s="6"/>
    </row>
    <row r="43" spans="2:14">
      <c r="C43" s="25"/>
      <c r="D43" s="41" t="s">
        <v>33</v>
      </c>
      <c r="E43" s="41"/>
      <c r="F43" s="41"/>
      <c r="G43" s="41"/>
      <c r="H43" s="41"/>
      <c r="I43" s="57"/>
      <c r="J43" s="35"/>
      <c r="L43" s="6"/>
    </row>
    <row r="44" spans="2:14">
      <c r="D44" s="41" t="s">
        <v>34</v>
      </c>
      <c r="E44" s="41"/>
      <c r="F44" s="41"/>
      <c r="G44" s="41"/>
      <c r="H44" s="41"/>
      <c r="I44" s="57"/>
      <c r="J44" s="35"/>
    </row>
    <row r="45" spans="2:14">
      <c r="D45" s="41" t="s">
        <v>35</v>
      </c>
      <c r="E45" s="41"/>
      <c r="F45" s="41"/>
      <c r="G45" s="41"/>
      <c r="H45" s="41"/>
      <c r="I45" s="57"/>
      <c r="J45" s="35"/>
    </row>
    <row r="46" spans="2:14">
      <c r="D46" s="41" t="s">
        <v>36</v>
      </c>
      <c r="E46" s="41"/>
      <c r="F46" s="41"/>
      <c r="G46" s="41"/>
      <c r="H46" s="41"/>
      <c r="I46" s="57"/>
      <c r="J46" s="35"/>
    </row>
    <row r="47" spans="2:14">
      <c r="D47" s="25" t="s">
        <v>78</v>
      </c>
      <c r="E47" s="25"/>
      <c r="F47" s="25"/>
      <c r="G47" s="25"/>
      <c r="H47" s="25"/>
      <c r="I47" s="28"/>
      <c r="J47" s="35"/>
    </row>
    <row r="48" spans="2:14">
      <c r="D48" s="41" t="s">
        <v>37</v>
      </c>
      <c r="E48" s="41"/>
      <c r="F48" s="41"/>
      <c r="G48" s="41"/>
      <c r="H48" s="41"/>
      <c r="I48" s="57"/>
      <c r="J48" s="35"/>
    </row>
    <row r="49" spans="2:14">
      <c r="D49" s="41" t="s">
        <v>38</v>
      </c>
      <c r="E49" s="41"/>
      <c r="F49" s="41"/>
      <c r="G49" s="41"/>
      <c r="H49" s="41"/>
      <c r="I49" s="57"/>
      <c r="J49" s="35"/>
    </row>
    <row r="50" spans="2:14" ht="8.1" customHeight="1">
      <c r="B50" s="23"/>
      <c r="C50" s="25"/>
      <c r="D50" s="25"/>
      <c r="E50" s="25"/>
      <c r="F50" s="25"/>
      <c r="G50" s="25"/>
      <c r="H50" s="25"/>
      <c r="I50" s="25"/>
      <c r="J50" s="10"/>
      <c r="K50" s="26"/>
    </row>
    <row r="51" spans="2:14">
      <c r="B51" s="23"/>
      <c r="C51" s="25"/>
      <c r="D51" s="44" t="s">
        <v>39</v>
      </c>
      <c r="E51" s="44"/>
      <c r="F51" s="45"/>
      <c r="G51" s="77" t="str">
        <f>IF(OR(J43="No",J44="No",J45="No",J46="No",J48="No",J49="No"),"","N/A")</f>
        <v>N/A</v>
      </c>
      <c r="H51" s="67"/>
      <c r="I51" s="67"/>
      <c r="J51" s="67"/>
      <c r="K51" s="67"/>
      <c r="L51" s="67"/>
      <c r="M51" s="68"/>
      <c r="N51" s="8"/>
    </row>
    <row r="52" spans="2:14">
      <c r="B52" s="23"/>
      <c r="C52" s="25"/>
      <c r="D52" s="44"/>
      <c r="E52" s="44"/>
      <c r="F52" s="45"/>
      <c r="G52" s="69"/>
      <c r="H52" s="70"/>
      <c r="I52" s="70"/>
      <c r="J52" s="70"/>
      <c r="K52" s="70"/>
      <c r="L52" s="70"/>
      <c r="M52" s="71"/>
      <c r="N52" s="8"/>
    </row>
    <row r="53" spans="2:14">
      <c r="B53" s="23"/>
      <c r="C53" s="25"/>
      <c r="D53" s="44"/>
      <c r="E53" s="44"/>
      <c r="F53" s="45"/>
      <c r="G53" s="72"/>
      <c r="H53" s="73"/>
      <c r="I53" s="73"/>
      <c r="J53" s="73"/>
      <c r="K53" s="73"/>
      <c r="L53" s="73"/>
      <c r="M53" s="74"/>
      <c r="N53" s="8"/>
    </row>
    <row r="55" spans="2:14">
      <c r="C55" s="41" t="s">
        <v>40</v>
      </c>
      <c r="D55" s="41"/>
      <c r="E55" s="41"/>
      <c r="F55" s="41"/>
      <c r="G55" s="41"/>
      <c r="H55" s="60"/>
      <c r="I55" s="8"/>
      <c r="J55" s="58"/>
      <c r="K55" s="61"/>
      <c r="L55" s="59"/>
      <c r="N55" s="6"/>
    </row>
    <row r="56" spans="2:14">
      <c r="C56" s="25"/>
      <c r="D56" s="25"/>
      <c r="E56" s="25"/>
      <c r="F56" s="25"/>
      <c r="G56" s="25"/>
      <c r="H56" s="29"/>
      <c r="I56" s="8"/>
      <c r="J56" s="6"/>
      <c r="K56" s="6"/>
      <c r="L56" s="6"/>
      <c r="N56" s="6"/>
    </row>
    <row r="57" spans="2:14">
      <c r="D57" s="78" t="s">
        <v>42</v>
      </c>
      <c r="E57" s="79"/>
      <c r="F57" s="80"/>
      <c r="G57" s="87" t="s">
        <v>43</v>
      </c>
      <c r="H57" s="41"/>
      <c r="I57" s="41"/>
      <c r="J57" s="41"/>
      <c r="K57" s="41"/>
      <c r="L57" s="41"/>
      <c r="M57" s="36" t="str">
        <f>IF(J$55&lt;&gt;"Reliability Class I","N/A","")</f>
        <v>N/A</v>
      </c>
      <c r="N57" s="6"/>
    </row>
    <row r="58" spans="2:14">
      <c r="D58" s="81"/>
      <c r="E58" s="82"/>
      <c r="F58" s="83"/>
      <c r="G58" s="87" t="s">
        <v>44</v>
      </c>
      <c r="H58" s="41"/>
      <c r="I58" s="41"/>
      <c r="J58" s="41"/>
      <c r="K58" s="41"/>
      <c r="L58" s="41"/>
      <c r="M58" s="36" t="str">
        <f>IF(J$55&lt;&gt;"Reliability Class I","N/A","")</f>
        <v>N/A</v>
      </c>
      <c r="N58" s="6"/>
    </row>
    <row r="59" spans="2:14" s="8" customFormat="1">
      <c r="D59" s="30"/>
      <c r="E59" s="30"/>
      <c r="F59" s="30"/>
      <c r="G59" s="29"/>
      <c r="H59" s="29"/>
      <c r="I59" s="29"/>
      <c r="J59" s="29"/>
      <c r="K59" s="29"/>
      <c r="L59" s="29"/>
    </row>
    <row r="60" spans="2:14">
      <c r="D60" s="78" t="s">
        <v>45</v>
      </c>
      <c r="E60" s="79"/>
      <c r="F60" s="80"/>
      <c r="G60" s="87" t="s">
        <v>43</v>
      </c>
      <c r="H60" s="41"/>
      <c r="I60" s="41"/>
      <c r="J60" s="41"/>
      <c r="K60" s="41"/>
      <c r="L60" s="41"/>
      <c r="M60" s="36" t="str">
        <f>IF(J$55&lt;&gt;"Reliability Class II","N/A","")</f>
        <v>N/A</v>
      </c>
    </row>
    <row r="61" spans="2:14">
      <c r="D61" s="81"/>
      <c r="E61" s="82"/>
      <c r="F61" s="83"/>
      <c r="G61" s="87" t="s">
        <v>44</v>
      </c>
      <c r="H61" s="41"/>
      <c r="I61" s="41"/>
      <c r="J61" s="41"/>
      <c r="K61" s="41"/>
      <c r="L61" s="41"/>
      <c r="M61" s="36" t="str">
        <f>IF(J$55&lt;&gt;"Reliability Class II","N/A","")</f>
        <v>N/A</v>
      </c>
    </row>
    <row r="63" spans="2:14">
      <c r="D63" s="62" t="s">
        <v>46</v>
      </c>
      <c r="E63" s="63"/>
      <c r="F63" s="64"/>
      <c r="G63" s="41" t="s">
        <v>47</v>
      </c>
      <c r="H63" s="41"/>
      <c r="I63" s="41"/>
      <c r="J63" s="41"/>
      <c r="K63" s="41"/>
      <c r="L63" s="41"/>
      <c r="M63" s="36" t="str">
        <f>IF(J$55&lt;&gt;"Reliability Class III","N/A","")</f>
        <v>N/A</v>
      </c>
    </row>
    <row r="64" spans="2:14" ht="8.1" customHeight="1">
      <c r="B64" s="23"/>
      <c r="C64" s="25"/>
      <c r="D64" s="25"/>
      <c r="E64" s="25"/>
      <c r="F64" s="25"/>
      <c r="G64" s="25"/>
      <c r="H64" s="25"/>
      <c r="I64" s="25"/>
      <c r="J64" s="10"/>
      <c r="K64" s="26"/>
    </row>
    <row r="65" spans="2:17">
      <c r="B65" s="23"/>
      <c r="C65" s="25"/>
      <c r="D65" s="44" t="s">
        <v>39</v>
      </c>
      <c r="E65" s="44"/>
      <c r="F65" s="45"/>
      <c r="G65" s="77" t="str">
        <f>IF(OR(M57="No",M58="No",M60="No",M61="No",M63="No"),"","N/A")</f>
        <v>N/A</v>
      </c>
      <c r="H65" s="67"/>
      <c r="I65" s="67"/>
      <c r="J65" s="67"/>
      <c r="K65" s="67"/>
      <c r="L65" s="67"/>
      <c r="M65" s="68"/>
      <c r="N65" s="8"/>
    </row>
    <row r="66" spans="2:17">
      <c r="B66" s="23"/>
      <c r="C66" s="25"/>
      <c r="D66" s="44"/>
      <c r="E66" s="44"/>
      <c r="F66" s="45"/>
      <c r="G66" s="69"/>
      <c r="H66" s="70"/>
      <c r="I66" s="70"/>
      <c r="J66" s="70"/>
      <c r="K66" s="70"/>
      <c r="L66" s="70"/>
      <c r="M66" s="71"/>
      <c r="N66" s="8"/>
    </row>
    <row r="67" spans="2:17">
      <c r="B67" s="23"/>
      <c r="C67" s="25"/>
      <c r="D67" s="44"/>
      <c r="E67" s="44"/>
      <c r="F67" s="45"/>
      <c r="G67" s="72"/>
      <c r="H67" s="73"/>
      <c r="I67" s="73"/>
      <c r="J67" s="73"/>
      <c r="K67" s="73"/>
      <c r="L67" s="73"/>
      <c r="M67" s="74"/>
      <c r="N67" s="8"/>
    </row>
    <row r="68" spans="2:17">
      <c r="D68" s="9"/>
      <c r="E68" s="9"/>
      <c r="F68" s="9"/>
      <c r="G68" s="25"/>
      <c r="H68" s="25"/>
      <c r="I68" s="25"/>
      <c r="J68" s="25"/>
      <c r="K68" s="25"/>
      <c r="L68" s="25"/>
      <c r="M68" s="25"/>
    </row>
    <row r="69" spans="2:17">
      <c r="C69" s="41" t="s">
        <v>52</v>
      </c>
      <c r="D69" s="41"/>
      <c r="E69" s="41"/>
      <c r="F69" s="41"/>
      <c r="G69" s="41"/>
      <c r="H69" s="41"/>
      <c r="J69" s="58" t="str">
        <f>IF(H19&lt;&gt;"All weather stream","&gt;=TL-3 required","")</f>
        <v>&gt;=TL-3 required</v>
      </c>
      <c r="K69" s="59"/>
    </row>
    <row r="70" spans="2:17">
      <c r="I70" s="65" t="str">
        <f>IF(AND(H19&lt;&gt;"All weather stream",J69="TL-2"),"Proposed treatment inadequate","")</f>
        <v/>
      </c>
      <c r="J70" s="65"/>
      <c r="K70" s="65"/>
      <c r="L70" s="65"/>
    </row>
    <row r="72" spans="2:17">
      <c r="C72" s="6" t="s">
        <v>54</v>
      </c>
      <c r="N72" s="6"/>
      <c r="Q72" s="6"/>
    </row>
    <row r="73" spans="2:17">
      <c r="D73" s="6" t="s">
        <v>56</v>
      </c>
      <c r="J73" s="84"/>
      <c r="K73" s="85"/>
      <c r="L73" s="85"/>
      <c r="M73" s="86"/>
      <c r="N73" s="24"/>
      <c r="Q73" s="6"/>
    </row>
    <row r="74" spans="2:17">
      <c r="E74" s="41" t="s">
        <v>55</v>
      </c>
      <c r="F74" s="41"/>
      <c r="G74" s="41"/>
      <c r="H74" s="41"/>
      <c r="I74" s="41"/>
      <c r="J74" s="6"/>
      <c r="L74" s="6"/>
      <c r="M74" s="35"/>
      <c r="N74" s="8"/>
      <c r="Q74" s="6"/>
    </row>
    <row r="75" spans="2:17">
      <c r="F75" s="41" t="s">
        <v>53</v>
      </c>
      <c r="G75" s="41"/>
      <c r="H75" s="41"/>
      <c r="I75" s="41"/>
      <c r="J75" s="41"/>
      <c r="L75" s="6"/>
      <c r="M75" s="37" t="str">
        <f>IF(M74&lt;&gt;"no","N/A","")</f>
        <v>N/A</v>
      </c>
      <c r="N75" s="6"/>
      <c r="Q75" s="6"/>
    </row>
    <row r="76" spans="2:17">
      <c r="E76" s="41" t="s">
        <v>57</v>
      </c>
      <c r="F76" s="41"/>
      <c r="G76" s="41"/>
      <c r="H76" s="41"/>
      <c r="I76" s="41"/>
      <c r="J76" s="41"/>
      <c r="L76" s="6"/>
      <c r="M76" s="35"/>
      <c r="N76" s="6"/>
      <c r="Q76" s="6"/>
    </row>
    <row r="77" spans="2:17" ht="8.1" customHeight="1">
      <c r="J77" s="6"/>
      <c r="M77" s="7"/>
      <c r="N77" s="6"/>
    </row>
    <row r="78" spans="2:17">
      <c r="D78" s="41" t="s">
        <v>68</v>
      </c>
      <c r="E78" s="41"/>
      <c r="F78" s="41"/>
      <c r="G78" s="41"/>
      <c r="H78" s="41"/>
      <c r="I78" s="60"/>
      <c r="J78" s="9"/>
      <c r="L78" s="58"/>
      <c r="M78" s="59"/>
      <c r="N78" s="31"/>
      <c r="Q78" s="6"/>
    </row>
    <row r="79" spans="2:17">
      <c r="E79" s="41" t="s">
        <v>64</v>
      </c>
      <c r="F79" s="41"/>
      <c r="G79" s="41"/>
      <c r="H79" s="41"/>
      <c r="I79" s="41"/>
      <c r="J79" s="60"/>
      <c r="K79" s="9"/>
      <c r="L79" s="8"/>
      <c r="M79" s="37" t="str">
        <f>IF(OR(L78="UV",L78=""),"N/A","")</f>
        <v>N/A</v>
      </c>
      <c r="N79" s="32"/>
      <c r="Q79" s="6"/>
    </row>
    <row r="80" spans="2:17">
      <c r="E80" s="41" t="s">
        <v>65</v>
      </c>
      <c r="F80" s="41"/>
      <c r="G80" s="41"/>
      <c r="H80" s="41"/>
      <c r="I80" s="41"/>
      <c r="J80" s="60"/>
      <c r="K80" s="9"/>
      <c r="L80" s="8"/>
      <c r="M80" s="37" t="str">
        <f>IF(L78&lt;&gt;"Chlor/Dechlor","N/A","")</f>
        <v>N/A</v>
      </c>
      <c r="N80" s="32"/>
      <c r="Q80" s="6"/>
    </row>
    <row r="81" spans="3:17">
      <c r="E81" s="41" t="s">
        <v>66</v>
      </c>
      <c r="F81" s="41"/>
      <c r="G81" s="41"/>
      <c r="H81" s="41"/>
      <c r="I81" s="41"/>
      <c r="J81" s="60"/>
      <c r="K81" s="9"/>
      <c r="L81" s="8"/>
      <c r="M81" s="35" t="str">
        <f>IF(L78&lt;&gt;"UV","N/A","")</f>
        <v>N/A</v>
      </c>
      <c r="N81" s="32"/>
      <c r="Q81" s="6"/>
    </row>
    <row r="82" spans="3:17">
      <c r="E82" s="41" t="s">
        <v>67</v>
      </c>
      <c r="F82" s="41"/>
      <c r="G82" s="41"/>
      <c r="H82" s="41"/>
      <c r="I82" s="41"/>
      <c r="J82" s="41"/>
      <c r="K82" s="41"/>
      <c r="M82" s="37" t="str">
        <f>IF(OR(M79="No",M80="No",M81="No"),"","N/A")</f>
        <v>N/A</v>
      </c>
      <c r="N82" s="32"/>
      <c r="Q82" s="6"/>
    </row>
    <row r="83" spans="3:17">
      <c r="E83" s="6" t="s">
        <v>69</v>
      </c>
      <c r="H83" s="41" t="s">
        <v>60</v>
      </c>
      <c r="I83" s="41"/>
      <c r="J83" s="41"/>
      <c r="K83" s="6" t="str">
        <f>IF(J55="Class III","N/A","")</f>
        <v/>
      </c>
      <c r="L83" s="6"/>
      <c r="M83" s="35"/>
      <c r="N83" s="32"/>
      <c r="Q83" s="6"/>
    </row>
    <row r="84" spans="3:17">
      <c r="H84" s="41" t="s">
        <v>61</v>
      </c>
      <c r="I84" s="41"/>
      <c r="J84" s="41"/>
      <c r="K84" s="41"/>
      <c r="L84" s="41"/>
      <c r="M84" s="35" t="str">
        <f>IF(J55="Reliability Class III","N/A","")</f>
        <v/>
      </c>
      <c r="N84" s="32"/>
      <c r="Q84" s="6"/>
    </row>
    <row r="85" spans="3:17" ht="8.1" customHeight="1">
      <c r="J85" s="6"/>
      <c r="K85" s="6"/>
      <c r="L85" s="6"/>
      <c r="N85" s="6"/>
      <c r="Q85" s="6"/>
    </row>
    <row r="86" spans="3:17">
      <c r="D86" s="6" t="s">
        <v>77</v>
      </c>
      <c r="J86" s="6"/>
      <c r="K86" s="6"/>
      <c r="L86" s="6"/>
      <c r="M86" s="35"/>
      <c r="N86" s="8"/>
      <c r="Q86" s="6"/>
    </row>
    <row r="87" spans="3:17">
      <c r="E87" s="41" t="s">
        <v>55</v>
      </c>
      <c r="F87" s="41"/>
      <c r="G87" s="41"/>
      <c r="H87" s="41"/>
      <c r="I87" s="41"/>
      <c r="J87" s="6"/>
      <c r="L87" s="6"/>
      <c r="M87" s="35" t="str">
        <f>IF(M86="No","N/A","")</f>
        <v/>
      </c>
      <c r="N87" s="8"/>
      <c r="Q87" s="6"/>
    </row>
    <row r="88" spans="3:17">
      <c r="F88" s="41" t="s">
        <v>53</v>
      </c>
      <c r="G88" s="41"/>
      <c r="H88" s="41"/>
      <c r="I88" s="41"/>
      <c r="J88" s="41"/>
      <c r="K88" s="6"/>
      <c r="L88" s="6"/>
      <c r="M88" s="37" t="str">
        <f>IF(OR(M87="Yes",M86="No"),"N/A","")</f>
        <v/>
      </c>
      <c r="N88" s="8"/>
      <c r="Q88" s="6"/>
    </row>
    <row r="89" spans="3:17">
      <c r="E89" s="41" t="s">
        <v>57</v>
      </c>
      <c r="F89" s="41"/>
      <c r="G89" s="41"/>
      <c r="H89" s="41"/>
      <c r="I89" s="41"/>
      <c r="J89" s="41"/>
      <c r="K89" s="6"/>
      <c r="L89" s="6"/>
      <c r="M89" s="35" t="str">
        <f>IF(M86="No","N/A","")</f>
        <v/>
      </c>
      <c r="N89" s="8"/>
      <c r="Q89" s="6"/>
    </row>
    <row r="90" spans="3:17" ht="8.1" customHeight="1">
      <c r="J90" s="6"/>
      <c r="K90" s="6"/>
      <c r="L90" s="6"/>
      <c r="N90" s="6"/>
      <c r="Q90" s="6"/>
    </row>
    <row r="91" spans="3:17">
      <c r="D91" s="6" t="s">
        <v>87</v>
      </c>
      <c r="K91" s="6"/>
      <c r="L91" s="6"/>
      <c r="M91" s="35"/>
      <c r="N91" s="8"/>
      <c r="Q91" s="6"/>
    </row>
    <row r="92" spans="3:17">
      <c r="E92" s="41" t="s">
        <v>55</v>
      </c>
      <c r="F92" s="41"/>
      <c r="G92" s="41"/>
      <c r="H92" s="41"/>
      <c r="I92" s="41"/>
      <c r="J92" s="6"/>
      <c r="L92" s="6"/>
      <c r="M92" s="35" t="str">
        <f>IF(M91="No","N/A","")</f>
        <v/>
      </c>
      <c r="N92" s="8"/>
      <c r="Q92" s="6"/>
    </row>
    <row r="93" spans="3:17">
      <c r="F93" s="41" t="s">
        <v>53</v>
      </c>
      <c r="G93" s="41"/>
      <c r="H93" s="41"/>
      <c r="I93" s="41"/>
      <c r="J93" s="41"/>
      <c r="K93" s="6"/>
      <c r="L93" s="6"/>
      <c r="M93" s="37" t="str">
        <f>IF(OR(M92="Yes",M91="No"),"N/A","")</f>
        <v/>
      </c>
      <c r="N93" s="8"/>
      <c r="Q93" s="6"/>
    </row>
    <row r="94" spans="3:17">
      <c r="E94" s="41" t="s">
        <v>57</v>
      </c>
      <c r="F94" s="41"/>
      <c r="G94" s="41"/>
      <c r="H94" s="41"/>
      <c r="I94" s="41"/>
      <c r="J94" s="41"/>
      <c r="K94" s="6"/>
      <c r="L94" s="6"/>
      <c r="M94" s="35" t="str">
        <f>IF(M91="No","N/A","")</f>
        <v/>
      </c>
      <c r="N94" s="8"/>
      <c r="Q94" s="6"/>
    </row>
    <row r="95" spans="3:17">
      <c r="J95" s="6"/>
      <c r="K95" s="6"/>
      <c r="L95" s="6"/>
      <c r="M95" s="8"/>
      <c r="N95" s="8"/>
      <c r="Q95" s="6"/>
    </row>
    <row r="96" spans="3:17">
      <c r="C96" s="6" t="s">
        <v>72</v>
      </c>
      <c r="J96" s="6"/>
      <c r="K96" s="6"/>
      <c r="L96" s="6"/>
      <c r="N96" s="8"/>
      <c r="Q96" s="6"/>
    </row>
    <row r="97" spans="2:17">
      <c r="D97" s="41" t="s">
        <v>73</v>
      </c>
      <c r="E97" s="41"/>
      <c r="F97" s="41"/>
      <c r="G97" s="41"/>
      <c r="H97" s="41"/>
      <c r="I97" s="41"/>
      <c r="J97" s="41"/>
      <c r="K97" s="41"/>
      <c r="L97" s="58" t="str">
        <f>IF(OR(AND(H19="All weather stream",OR(J55="Reliability Class I",J55="Reliability Class II")),AND(OR(H19="Dry ditch",H19="Intermittent stream"),J55="Reliability Class I",J69="TL-3")),"&gt;=250 ft required","&gt;=500 ft required")</f>
        <v>&gt;=500 ft required</v>
      </c>
      <c r="M97" s="59"/>
      <c r="N97" s="6"/>
      <c r="Q97" s="6"/>
    </row>
    <row r="98" spans="2:17">
      <c r="D98" s="41" t="s">
        <v>76</v>
      </c>
      <c r="E98" s="41"/>
      <c r="F98" s="41"/>
      <c r="G98" s="41"/>
      <c r="H98" s="41"/>
      <c r="I98" s="41"/>
      <c r="J98" s="41"/>
      <c r="K98" s="6"/>
      <c r="L98" s="6"/>
      <c r="M98" s="35"/>
      <c r="N98" s="6"/>
      <c r="Q98" s="6"/>
    </row>
    <row r="99" spans="2:17">
      <c r="J99" s="6"/>
      <c r="K99" s="6"/>
      <c r="L99" s="6"/>
      <c r="M99" s="7"/>
      <c r="N99" s="6"/>
      <c r="Q99" s="6"/>
    </row>
    <row r="100" spans="2:17">
      <c r="C100" s="41" t="s">
        <v>70</v>
      </c>
      <c r="D100" s="41"/>
      <c r="E100" s="41"/>
      <c r="F100" s="41"/>
      <c r="G100" s="41"/>
      <c r="H100" s="41"/>
      <c r="I100" s="41"/>
      <c r="J100" s="41"/>
    </row>
    <row r="101" spans="2:17">
      <c r="D101" s="41" t="s">
        <v>75</v>
      </c>
      <c r="E101" s="41"/>
      <c r="F101" s="41"/>
      <c r="G101" s="41"/>
      <c r="H101" s="41"/>
      <c r="I101" s="41"/>
      <c r="J101" s="41"/>
      <c r="K101" s="8"/>
      <c r="L101" s="33"/>
      <c r="M101" s="35" t="str">
        <f>IF(AND(H19&lt;&gt;"Dry ditch",H19&lt;&gt;"Intermittent stream"),"N/A","")</f>
        <v>N/A</v>
      </c>
      <c r="N101" s="6"/>
    </row>
    <row r="102" spans="2:17">
      <c r="D102" s="41" t="s">
        <v>74</v>
      </c>
      <c r="E102" s="41"/>
      <c r="F102" s="41"/>
      <c r="G102" s="41"/>
      <c r="H102" s="41"/>
      <c r="I102" s="41"/>
      <c r="J102" s="41"/>
      <c r="K102" s="41"/>
      <c r="L102" s="6"/>
      <c r="M102" s="35" t="str">
        <f>IF(AND(H$19&lt;&gt;"Dry ditch",H$19&lt;&gt;"Intermittent stream",H$19&lt;&gt;"Wetlands"),"N/A","")</f>
        <v>N/A</v>
      </c>
      <c r="N102" s="8"/>
    </row>
    <row r="103" spans="2:17">
      <c r="D103" s="41" t="s">
        <v>71</v>
      </c>
      <c r="E103" s="41"/>
      <c r="F103" s="41"/>
      <c r="G103" s="41"/>
      <c r="H103" s="41"/>
      <c r="I103" s="41"/>
      <c r="J103" s="41"/>
      <c r="K103" s="60"/>
      <c r="L103" s="6"/>
      <c r="M103" s="35" t="str">
        <f>IF(AND(H$19&lt;&gt;"Dry ditch",H$19&lt;&gt;"Intermittent stream",H$19&lt;&gt;"Wetlands"),"N/A","")</f>
        <v>N/A</v>
      </c>
      <c r="N103" s="6"/>
    </row>
    <row r="105" spans="2:17">
      <c r="C105" s="6" t="s">
        <v>79</v>
      </c>
    </row>
    <row r="106" spans="2:17">
      <c r="D106" s="41" t="s">
        <v>80</v>
      </c>
      <c r="E106" s="41"/>
      <c r="F106" s="41"/>
      <c r="G106" s="41"/>
      <c r="H106" s="41"/>
      <c r="I106" s="41"/>
      <c r="J106" s="41"/>
      <c r="K106" s="41"/>
      <c r="L106" s="33"/>
      <c r="M106" s="35"/>
    </row>
    <row r="107" spans="2:17">
      <c r="D107" s="41" t="s">
        <v>88</v>
      </c>
      <c r="E107" s="41"/>
      <c r="F107" s="41"/>
      <c r="G107" s="41"/>
      <c r="H107" s="41"/>
      <c r="I107" s="41"/>
      <c r="J107" s="41"/>
      <c r="K107" s="41"/>
      <c r="L107" s="57"/>
      <c r="M107" s="35"/>
    </row>
    <row r="108" spans="2:17" ht="8.1" customHeight="1">
      <c r="B108" s="23"/>
      <c r="C108" s="25"/>
      <c r="D108" s="25"/>
      <c r="E108" s="25"/>
      <c r="F108" s="25"/>
      <c r="G108" s="25"/>
      <c r="H108" s="25"/>
      <c r="I108" s="25"/>
      <c r="J108" s="10"/>
      <c r="K108" s="26"/>
    </row>
    <row r="109" spans="2:17">
      <c r="B109" s="23"/>
      <c r="C109" s="25"/>
      <c r="D109" s="44" t="s">
        <v>39</v>
      </c>
      <c r="E109" s="44"/>
      <c r="F109" s="45"/>
      <c r="G109" s="46" t="str">
        <f>IF(M107="No","","N/A")</f>
        <v>N/A</v>
      </c>
      <c r="H109" s="47"/>
      <c r="I109" s="47"/>
      <c r="J109" s="47"/>
      <c r="K109" s="47"/>
      <c r="L109" s="47"/>
      <c r="M109" s="48"/>
      <c r="N109" s="8"/>
    </row>
    <row r="110" spans="2:17">
      <c r="B110" s="23"/>
      <c r="C110" s="25"/>
      <c r="D110" s="44"/>
      <c r="E110" s="44"/>
      <c r="F110" s="45"/>
      <c r="G110" s="49"/>
      <c r="H110" s="50"/>
      <c r="I110" s="50"/>
      <c r="J110" s="50"/>
      <c r="K110" s="50"/>
      <c r="L110" s="50"/>
      <c r="M110" s="51"/>
      <c r="N110" s="8"/>
    </row>
    <row r="111" spans="2:17">
      <c r="B111" s="23"/>
      <c r="C111" s="25"/>
      <c r="D111" s="44"/>
      <c r="E111" s="44"/>
      <c r="F111" s="45"/>
      <c r="G111" s="52"/>
      <c r="H111" s="53"/>
      <c r="I111" s="53"/>
      <c r="J111" s="53"/>
      <c r="K111" s="53"/>
      <c r="L111" s="53"/>
      <c r="M111" s="54"/>
      <c r="N111" s="8"/>
    </row>
    <row r="112" spans="2:17" ht="8.1" customHeight="1">
      <c r="D112" s="25"/>
      <c r="E112" s="25"/>
      <c r="F112" s="25"/>
      <c r="G112" s="25"/>
      <c r="H112" s="25"/>
      <c r="I112" s="25"/>
      <c r="J112" s="25"/>
      <c r="K112" s="25"/>
      <c r="L112" s="29"/>
    </row>
    <row r="113" spans="2:17">
      <c r="D113" s="41" t="s">
        <v>81</v>
      </c>
      <c r="E113" s="41"/>
      <c r="F113" s="41"/>
      <c r="G113" s="41"/>
      <c r="H113" s="41"/>
      <c r="I113" s="41"/>
      <c r="J113" s="41"/>
      <c r="K113" s="41"/>
      <c r="L113" s="41"/>
      <c r="M113" s="35"/>
    </row>
    <row r="114" spans="2:17" ht="8.1" customHeight="1">
      <c r="B114" s="23"/>
      <c r="C114" s="25"/>
      <c r="D114" s="25"/>
      <c r="E114" s="25"/>
      <c r="F114" s="25"/>
      <c r="G114" s="25"/>
      <c r="H114" s="25"/>
      <c r="I114" s="25"/>
      <c r="J114" s="10"/>
      <c r="K114" s="26"/>
    </row>
    <row r="115" spans="2:17">
      <c r="B115" s="23"/>
      <c r="C115" s="25"/>
      <c r="D115" s="44" t="s">
        <v>39</v>
      </c>
      <c r="E115" s="44"/>
      <c r="F115" s="45"/>
      <c r="G115" s="46" t="str">
        <f>IF(M113="No","","N/A")</f>
        <v>N/A</v>
      </c>
      <c r="H115" s="47"/>
      <c r="I115" s="47"/>
      <c r="J115" s="47"/>
      <c r="K115" s="47"/>
      <c r="L115" s="47"/>
      <c r="M115" s="48"/>
      <c r="N115" s="8"/>
    </row>
    <row r="116" spans="2:17">
      <c r="B116" s="23"/>
      <c r="C116" s="25"/>
      <c r="D116" s="44"/>
      <c r="E116" s="44"/>
      <c r="F116" s="45"/>
      <c r="G116" s="49"/>
      <c r="H116" s="50"/>
      <c r="I116" s="50"/>
      <c r="J116" s="50"/>
      <c r="K116" s="50"/>
      <c r="L116" s="50"/>
      <c r="M116" s="51"/>
      <c r="N116" s="8"/>
    </row>
    <row r="117" spans="2:17">
      <c r="B117" s="23"/>
      <c r="C117" s="25"/>
      <c r="D117" s="44"/>
      <c r="E117" s="44"/>
      <c r="F117" s="45"/>
      <c r="G117" s="52"/>
      <c r="H117" s="53"/>
      <c r="I117" s="53"/>
      <c r="J117" s="53"/>
      <c r="K117" s="53"/>
      <c r="L117" s="53"/>
      <c r="M117" s="54"/>
      <c r="N117" s="8"/>
    </row>
    <row r="118" spans="2:17" ht="8.1" customHeight="1">
      <c r="B118" s="23"/>
      <c r="C118" s="25"/>
      <c r="D118" s="34"/>
      <c r="J118" s="6"/>
      <c r="K118" s="6"/>
      <c r="L118" s="6"/>
      <c r="N118" s="6"/>
    </row>
    <row r="119" spans="2:17">
      <c r="D119" s="41" t="s">
        <v>82</v>
      </c>
      <c r="E119" s="41"/>
      <c r="F119" s="41"/>
      <c r="G119" s="41"/>
      <c r="H119" s="41"/>
      <c r="I119" s="41"/>
      <c r="J119" s="25"/>
      <c r="K119" s="25"/>
      <c r="L119" s="25"/>
      <c r="M119" s="35"/>
    </row>
    <row r="120" spans="2:17">
      <c r="D120" s="41" t="s">
        <v>83</v>
      </c>
      <c r="E120" s="41"/>
      <c r="F120" s="41"/>
      <c r="G120" s="41"/>
      <c r="H120" s="41"/>
      <c r="I120" s="41"/>
      <c r="J120" s="41"/>
      <c r="K120" s="41"/>
      <c r="M120" s="35"/>
    </row>
    <row r="122" spans="2:17">
      <c r="J122" s="6"/>
      <c r="K122" s="6"/>
      <c r="L122" s="6"/>
      <c r="N122" s="6"/>
      <c r="Q122" s="6"/>
    </row>
  </sheetData>
  <mergeCells count="90">
    <mergeCell ref="G65:M67"/>
    <mergeCell ref="G57:L57"/>
    <mergeCell ref="G58:L58"/>
    <mergeCell ref="D60:F61"/>
    <mergeCell ref="G60:L60"/>
    <mergeCell ref="G61:L61"/>
    <mergeCell ref="D32:F34"/>
    <mergeCell ref="D38:F40"/>
    <mergeCell ref="H17:I17"/>
    <mergeCell ref="G51:M53"/>
    <mergeCell ref="D43:I43"/>
    <mergeCell ref="D44:I44"/>
    <mergeCell ref="H19:J19"/>
    <mergeCell ref="C24:I24"/>
    <mergeCell ref="C25:I25"/>
    <mergeCell ref="C26:I26"/>
    <mergeCell ref="D45:I45"/>
    <mergeCell ref="D46:I46"/>
    <mergeCell ref="D48:I48"/>
    <mergeCell ref="D49:I49"/>
    <mergeCell ref="C42:I42"/>
    <mergeCell ref="D51:F53"/>
    <mergeCell ref="G32:M34"/>
    <mergeCell ref="G38:M40"/>
    <mergeCell ref="B3:F3"/>
    <mergeCell ref="B19:G19"/>
    <mergeCell ref="B29:E29"/>
    <mergeCell ref="C30:I30"/>
    <mergeCell ref="B13:F13"/>
    <mergeCell ref="B21:H21"/>
    <mergeCell ref="C27:I27"/>
    <mergeCell ref="H14:M14"/>
    <mergeCell ref="H16:M16"/>
    <mergeCell ref="C36:I36"/>
    <mergeCell ref="C22:I22"/>
    <mergeCell ref="C23:I23"/>
    <mergeCell ref="H4:M4"/>
    <mergeCell ref="H5:M5"/>
    <mergeCell ref="J55:L55"/>
    <mergeCell ref="E76:J76"/>
    <mergeCell ref="L78:M78"/>
    <mergeCell ref="E79:J79"/>
    <mergeCell ref="E81:J81"/>
    <mergeCell ref="D63:F63"/>
    <mergeCell ref="G63:L63"/>
    <mergeCell ref="J69:K69"/>
    <mergeCell ref="I70:L70"/>
    <mergeCell ref="C55:H55"/>
    <mergeCell ref="D57:F58"/>
    <mergeCell ref="C69:H69"/>
    <mergeCell ref="J73:M73"/>
    <mergeCell ref="E74:I74"/>
    <mergeCell ref="F75:J75"/>
    <mergeCell ref="D65:F67"/>
    <mergeCell ref="D120:K120"/>
    <mergeCell ref="D113:L113"/>
    <mergeCell ref="E80:J80"/>
    <mergeCell ref="E82:K82"/>
    <mergeCell ref="D78:I78"/>
    <mergeCell ref="H83:J83"/>
    <mergeCell ref="H84:L84"/>
    <mergeCell ref="D103:K103"/>
    <mergeCell ref="E87:I87"/>
    <mergeCell ref="F88:J88"/>
    <mergeCell ref="E89:J89"/>
    <mergeCell ref="E92:I92"/>
    <mergeCell ref="F93:J93"/>
    <mergeCell ref="E94:J94"/>
    <mergeCell ref="D119:I119"/>
    <mergeCell ref="D115:F117"/>
    <mergeCell ref="G115:M117"/>
    <mergeCell ref="D106:K106"/>
    <mergeCell ref="H10:I10"/>
    <mergeCell ref="C15:G15"/>
    <mergeCell ref="H15:M15"/>
    <mergeCell ref="D107:L107"/>
    <mergeCell ref="D109:F111"/>
    <mergeCell ref="G109:M111"/>
    <mergeCell ref="L97:M97"/>
    <mergeCell ref="D97:K97"/>
    <mergeCell ref="D101:J101"/>
    <mergeCell ref="D98:J98"/>
    <mergeCell ref="D102:K102"/>
    <mergeCell ref="C100:J100"/>
    <mergeCell ref="H9:I9"/>
    <mergeCell ref="H8:J8"/>
    <mergeCell ref="H7:K7"/>
    <mergeCell ref="H6:K6"/>
    <mergeCell ref="C11:E11"/>
    <mergeCell ref="H11:I11"/>
  </mergeCells>
  <conditionalFormatting sqref="L24:L26 I20">
    <cfRule type="cellIs" dxfId="24" priority="191" operator="equal">
      <formula>"x"</formula>
    </cfRule>
  </conditionalFormatting>
  <conditionalFormatting sqref="N32:N35 N51:N53 N65:N67 N115:N117 N109:N111">
    <cfRule type="cellIs" dxfId="23" priority="174" operator="equal">
      <formula>"X"</formula>
    </cfRule>
  </conditionalFormatting>
  <conditionalFormatting sqref="G32 G38:M40 G51:M53 G65:M67 G115:M117 G109:M111">
    <cfRule type="cellIs" dxfId="22" priority="164" operator="notEqual">
      <formula>"N/A"</formula>
    </cfRule>
  </conditionalFormatting>
  <conditionalFormatting sqref="M57:M58 M60:M61 M63">
    <cfRule type="cellIs" dxfId="21" priority="135" operator="equal">
      <formula>"No"</formula>
    </cfRule>
    <cfRule type="cellIs" dxfId="20" priority="136" operator="equal">
      <formula>"Yes"</formula>
    </cfRule>
    <cfRule type="cellIs" dxfId="19" priority="137" operator="equal">
      <formula>""</formula>
    </cfRule>
  </conditionalFormatting>
  <conditionalFormatting sqref="M91 M86 M74 M76 J30 J36 J43:J49 M119:M120 M115:M117 M106:M107 M113 M109:M111">
    <cfRule type="cellIs" dxfId="18" priority="107" operator="notEqual">
      <formula>""</formula>
    </cfRule>
  </conditionalFormatting>
  <conditionalFormatting sqref="M98 M94 M89 M76 M83:M84 J30 J36 J43:J49 M119:M120 M101:M103 M115:M117 M106:M107 M113 M109:M111">
    <cfRule type="cellIs" dxfId="17" priority="104" operator="equal">
      <formula>"No"</formula>
    </cfRule>
  </conditionalFormatting>
  <conditionalFormatting sqref="J22:J27">
    <cfRule type="cellIs" dxfId="16" priority="98" operator="equal">
      <formula>""</formula>
    </cfRule>
    <cfRule type="cellIs" dxfId="15" priority="99" operator="equal">
      <formula>"Yes"</formula>
    </cfRule>
    <cfRule type="cellIs" dxfId="14" priority="100" operator="equal">
      <formula>"No"</formula>
    </cfRule>
  </conditionalFormatting>
  <conditionalFormatting sqref="M98 L97:M97 M91:M94 M86:M89 L78 M74:M76 J73 M79:M84 J69 J30 G32 J36 G38 J43:J49 G51 J55 M57:M58 M60:M61 M63 G65 H19:J19 G115 I4:M5 H17:I17 M119:M120 I16:M16 M115:M117 M101:M103 H4:H11 H14:H16 I14:M14 M106:M107 M113 G109 M109:M111">
    <cfRule type="cellIs" dxfId="13" priority="96" operator="equal">
      <formula>""</formula>
    </cfRule>
  </conditionalFormatting>
  <conditionalFormatting sqref="M93 M88 M79:M82 M75">
    <cfRule type="cellIs" dxfId="12" priority="114" operator="equal">
      <formula>"No"</formula>
    </cfRule>
    <cfRule type="cellIs" dxfId="11" priority="115" operator="equal">
      <formula>"Yes"</formula>
    </cfRule>
  </conditionalFormatting>
  <conditionalFormatting sqref="M83">
    <cfRule type="cellIs" dxfId="10" priority="63" operator="equal">
      <formula>"N/A"</formula>
    </cfRule>
    <cfRule type="cellIs" dxfId="9" priority="65" operator="notEqual">
      <formula>""</formula>
    </cfRule>
  </conditionalFormatting>
  <conditionalFormatting sqref="M98 M94 M89 M84 M101:M103">
    <cfRule type="cellIs" dxfId="8" priority="60" operator="equal">
      <formula>"Yes"</formula>
    </cfRule>
  </conditionalFormatting>
  <conditionalFormatting sqref="J69:K69">
    <cfRule type="cellIs" dxfId="7" priority="55" operator="equal">
      <formula>"&gt;=TL-3 required"</formula>
    </cfRule>
  </conditionalFormatting>
  <conditionalFormatting sqref="L97:M97">
    <cfRule type="cellIs" dxfId="6" priority="42" operator="equal">
      <formula>"&gt;=500 ft required"</formula>
    </cfRule>
    <cfRule type="cellIs" dxfId="5" priority="43" operator="equal">
      <formula>"&gt;=250 ft required"</formula>
    </cfRule>
    <cfRule type="cellIs" dxfId="4" priority="44" operator="equal">
      <formula>"Yes"</formula>
    </cfRule>
    <cfRule type="cellIs" dxfId="3" priority="48" operator="equal">
      <formula>"No"</formula>
    </cfRule>
  </conditionalFormatting>
  <conditionalFormatting sqref="M92 M87">
    <cfRule type="cellIs" dxfId="2" priority="24" operator="equal">
      <formula>"Yes"</formula>
    </cfRule>
    <cfRule type="cellIs" dxfId="1" priority="25" operator="equal">
      <formula>"No"</formula>
    </cfRule>
  </conditionalFormatting>
  <conditionalFormatting sqref="M76 J43:J49 M119:M120 M115:M117 M106:M107 M113 M109:M111">
    <cfRule type="cellIs" dxfId="0" priority="102" operator="equal">
      <formula>"N/A"</formula>
    </cfRule>
  </conditionalFormatting>
  <dataValidations count="6">
    <dataValidation type="list" allowBlank="1" showInputMessage="1" showErrorMessage="1" sqref="J27 J47:J49 M63 M60:M61 M57:M58 M79:M82 M87:M89 M92:M94 M75 M101:M103">
      <formula1>Response1</formula1>
    </dataValidation>
    <dataValidation type="list" allowBlank="1" showInputMessage="1" showErrorMessage="1" sqref="M98 K108 M113 M106:M107 J43:J46 K37 K31 J30 K50 J36 K64 M74 M76 M83:M84 M86 M91 L97:M97 J22:J26 M119:M120 K114">
      <formula1>Response3</formula1>
    </dataValidation>
    <dataValidation type="list" allowBlank="1" showInputMessage="1" showErrorMessage="1" sqref="L78:M78">
      <formula1>Disinfect</formula1>
    </dataValidation>
    <dataValidation type="list" allowBlank="1" showInputMessage="1" showErrorMessage="1" sqref="J69:K69">
      <formula1>Treatment</formula1>
    </dataValidation>
    <dataValidation type="list" allowBlank="1" showInputMessage="1" showErrorMessage="1" sqref="J55">
      <formula1>RelClass</formula1>
    </dataValidation>
    <dataValidation type="list" allowBlank="1" showInputMessage="1" showErrorMessage="1" sqref="H19">
      <formula1>StreamType</formula1>
    </dataValidation>
  </dataValidations>
  <pageMargins left="0.7" right="0.7" top="0.75" bottom="0.75" header="0.3" footer="0.3"/>
  <pageSetup fitToHeight="0" orientation="portrait" cellComments="atEnd" r:id="rId1"/>
  <rowBreaks count="2" manualBreakCount="2">
    <brk id="41" min="1" max="12" man="1"/>
    <brk id="85" min="1" max="12" man="1"/>
  </rowBreaks>
  <legacyDrawing r:id="rId2"/>
</worksheet>
</file>

<file path=xl/worksheets/sheet2.xml><?xml version="1.0" encoding="utf-8"?>
<worksheet xmlns="http://schemas.openxmlformats.org/spreadsheetml/2006/main" xmlns:r="http://schemas.openxmlformats.org/officeDocument/2006/relationships">
  <dimension ref="B1:B29"/>
  <sheetViews>
    <sheetView workbookViewId="0">
      <selection activeCell="B9" sqref="B9"/>
    </sheetView>
  </sheetViews>
  <sheetFormatPr defaultRowHeight="15"/>
  <cols>
    <col min="2" max="2" width="18.85546875" bestFit="1" customWidth="1"/>
  </cols>
  <sheetData>
    <row r="1" spans="2:2" ht="15.75" thickBot="1"/>
    <row r="2" spans="2:2">
      <c r="B2" s="2" t="s">
        <v>27</v>
      </c>
    </row>
    <row r="3" spans="2:2">
      <c r="B3" s="3" t="s">
        <v>25</v>
      </c>
    </row>
    <row r="4" spans="2:2">
      <c r="B4" s="3" t="s">
        <v>26</v>
      </c>
    </row>
    <row r="5" spans="2:2" ht="15.75" thickBot="1">
      <c r="B5" s="4" t="s">
        <v>4</v>
      </c>
    </row>
    <row r="6" spans="2:2" s="5" customFormat="1" ht="15.75" thickBot="1">
      <c r="B6" s="1"/>
    </row>
    <row r="7" spans="2:2">
      <c r="B7" s="2" t="s">
        <v>28</v>
      </c>
    </row>
    <row r="8" spans="2:2">
      <c r="B8" s="3" t="s">
        <v>9</v>
      </c>
    </row>
    <row r="9" spans="2:2">
      <c r="B9" s="3" t="s">
        <v>7</v>
      </c>
    </row>
    <row r="10" spans="2:2">
      <c r="B10" s="3" t="s">
        <v>8</v>
      </c>
    </row>
    <row r="11" spans="2:2" ht="15.75" thickBot="1">
      <c r="B11" s="4" t="s">
        <v>84</v>
      </c>
    </row>
    <row r="12" spans="2:2" s="5" customFormat="1" ht="15.75" thickBot="1">
      <c r="B12" s="1"/>
    </row>
    <row r="13" spans="2:2">
      <c r="B13" s="2" t="s">
        <v>31</v>
      </c>
    </row>
    <row r="14" spans="2:2">
      <c r="B14" s="3" t="s">
        <v>25</v>
      </c>
    </row>
    <row r="15" spans="2:2" ht="15.75" thickBot="1">
      <c r="B15" s="4" t="s">
        <v>26</v>
      </c>
    </row>
    <row r="16" spans="2:2" s="5" customFormat="1" ht="15.75" thickBot="1">
      <c r="B16" s="1"/>
    </row>
    <row r="17" spans="2:2">
      <c r="B17" s="2" t="s">
        <v>41</v>
      </c>
    </row>
    <row r="18" spans="2:2">
      <c r="B18" s="3" t="s">
        <v>42</v>
      </c>
    </row>
    <row r="19" spans="2:2">
      <c r="B19" s="3" t="s">
        <v>45</v>
      </c>
    </row>
    <row r="20" spans="2:2" ht="15.75" thickBot="1">
      <c r="B20" s="4" t="s">
        <v>48</v>
      </c>
    </row>
    <row r="21" spans="2:2" s="5" customFormat="1" ht="15.75" thickBot="1">
      <c r="B21" s="1"/>
    </row>
    <row r="22" spans="2:2">
      <c r="B22" s="2" t="s">
        <v>49</v>
      </c>
    </row>
    <row r="23" spans="2:2">
      <c r="B23" s="3" t="s">
        <v>50</v>
      </c>
    </row>
    <row r="24" spans="2:2" ht="15.75" thickBot="1">
      <c r="B24" s="4" t="s">
        <v>51</v>
      </c>
    </row>
    <row r="25" spans="2:2" s="5" customFormat="1" ht="15.75" thickBot="1">
      <c r="B25" s="1"/>
    </row>
    <row r="26" spans="2:2">
      <c r="B26" s="2" t="s">
        <v>58</v>
      </c>
    </row>
    <row r="27" spans="2:2">
      <c r="B27" s="3" t="s">
        <v>59</v>
      </c>
    </row>
    <row r="28" spans="2:2">
      <c r="B28" s="3" t="s">
        <v>62</v>
      </c>
    </row>
    <row r="29" spans="2:2" ht="15.75" thickBot="1">
      <c r="B29" s="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Sheet1</vt:lpstr>
      <vt:lpstr>Data Validation Sources</vt:lpstr>
      <vt:lpstr>Disinfect</vt:lpstr>
      <vt:lpstr>Sheet1!Print_Area</vt:lpstr>
      <vt:lpstr>RelClass</vt:lpstr>
      <vt:lpstr>Response1</vt:lpstr>
      <vt:lpstr>Response3</vt:lpstr>
      <vt:lpstr>StreamType</vt:lpstr>
      <vt:lpstr>Treatment</vt:lpstr>
    </vt:vector>
  </TitlesOfParts>
  <Company>Virginia IT Infrastructure Partnership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CKL</dc:creator>
  <cp:lastModifiedBy>CKL</cp:lastModifiedBy>
  <cp:lastPrinted>2015-12-08T20:02:11Z</cp:lastPrinted>
  <dcterms:created xsi:type="dcterms:W3CDTF">2015-12-02T19:46:49Z</dcterms:created>
  <dcterms:modified xsi:type="dcterms:W3CDTF">2015-12-08T20:14:29Z</dcterms:modified>
</cp:coreProperties>
</file>