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ink/ink1.xml" ContentType="application/inkml+xml"/>
  <Override PartName="/xl/drawings/drawing3.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ink/ink2.xml" ContentType="application/inkml+xml"/>
  <Override PartName="/xl/ink/ink3.xml" ContentType="application/inkml+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K:\EPR\Training and education\Academy\Academy 2025\Travel Info\"/>
    </mc:Choice>
  </mc:AlternateContent>
  <xr:revisionPtr revIDLastSave="0" documentId="8_{5C05EDBD-9499-4370-954B-B5A0769ABD14}" xr6:coauthVersionLast="47" xr6:coauthVersionMax="47" xr10:uidLastSave="{00000000-0000-0000-0000-000000000000}"/>
  <bookViews>
    <workbookView xWindow="-108" yWindow="-108" windowWidth="23256" windowHeight="12456" tabRatio="822" activeTab="3" xr2:uid="{00000000-000D-0000-FFFF-FFFF00000000}"/>
  </bookViews>
  <sheets>
    <sheet name="Instructions" sheetId="10" r:id="rId1"/>
    <sheet name="STEP 1- Pre-Travel Checklist" sheetId="28" r:id="rId2"/>
    <sheet name="Pre-Approval Form  " sheetId="4" r:id="rId3"/>
    <sheet name="Travel Authorization Form" sheetId="29" r:id="rId4"/>
    <sheet name="Cost Benefit Analysis (CBA)" sheetId="8" r:id="rId5"/>
    <sheet name="ETERV Form" sheetId="12" r:id="rId6"/>
    <sheet name="ETERV Travel Worksheet #1" sheetId="13" r:id="rId7"/>
    <sheet name="ETERV Travel Worksheet #2" sheetId="23" r:id="rId8"/>
    <sheet name="ETERV Travel Worksheet #3" sheetId="36" r:id="rId9"/>
    <sheet name="NTERV Form" sheetId="31" r:id="rId10"/>
    <sheet name="NTERV Travel Worksheet #1" sheetId="32" r:id="rId11"/>
    <sheet name="NTERV Travel Worksheet #2" sheetId="33" r:id="rId12"/>
    <sheet name="NTERV Travel Worksheet #3" sheetId="34" r:id="rId13"/>
    <sheet name="Object Codes" sheetId="21" r:id="rId14"/>
  </sheets>
  <externalReferences>
    <externalReference r:id="rId15"/>
  </externalReferences>
  <definedNames>
    <definedName name="\C" localSheetId="5">#REF!</definedName>
    <definedName name="\C" localSheetId="6">#REF!</definedName>
    <definedName name="\C" localSheetId="7">'ETERV Travel Worksheet #2'!#REF!</definedName>
    <definedName name="\C" localSheetId="8">'ETERV Travel Worksheet #3'!#REF!</definedName>
    <definedName name="\C" localSheetId="0">#REF!</definedName>
    <definedName name="\C" localSheetId="9">#REF!</definedName>
    <definedName name="\C" localSheetId="10">'NTERV Travel Worksheet #1'!#REF!</definedName>
    <definedName name="\C" localSheetId="11">'NTERV Travel Worksheet #2'!#REF!</definedName>
    <definedName name="\C" localSheetId="12">'NTERV Travel Worksheet #3'!#REF!</definedName>
    <definedName name="\C" localSheetId="3">#REF!</definedName>
    <definedName name="\C">#REF!</definedName>
    <definedName name="\E" localSheetId="0">#REF!</definedName>
    <definedName name="\E" localSheetId="10">#REF!</definedName>
    <definedName name="\E" localSheetId="11">#REF!</definedName>
    <definedName name="\E" localSheetId="12">#REF!</definedName>
    <definedName name="\E" localSheetId="3">#REF!</definedName>
    <definedName name="\E">#REF!</definedName>
    <definedName name="\M" localSheetId="0">#REF!</definedName>
    <definedName name="\M" localSheetId="10">#REF!</definedName>
    <definedName name="\M" localSheetId="11">#REF!</definedName>
    <definedName name="\M" localSheetId="12">#REF!</definedName>
    <definedName name="\M" localSheetId="3">#REF!</definedName>
    <definedName name="\M">#REF!</definedName>
    <definedName name="\N" localSheetId="0">#REF!</definedName>
    <definedName name="\N" localSheetId="10">#REF!</definedName>
    <definedName name="\N" localSheetId="11">#REF!</definedName>
    <definedName name="\N" localSheetId="12">#REF!</definedName>
    <definedName name="\N" localSheetId="3">#REF!</definedName>
    <definedName name="\N">#REF!</definedName>
    <definedName name="\O" localSheetId="0">#REF!</definedName>
    <definedName name="\O" localSheetId="10">#REF!</definedName>
    <definedName name="\O" localSheetId="11">#REF!</definedName>
    <definedName name="\O" localSheetId="12">#REF!</definedName>
    <definedName name="\O" localSheetId="3">#REF!</definedName>
    <definedName name="\O">#REF!</definedName>
    <definedName name="\P" localSheetId="0">#REF!</definedName>
    <definedName name="\P" localSheetId="10">#REF!</definedName>
    <definedName name="\P" localSheetId="11">#REF!</definedName>
    <definedName name="\P" localSheetId="12">#REF!</definedName>
    <definedName name="\P" localSheetId="3">#REF!</definedName>
    <definedName name="\P">#REF!</definedName>
    <definedName name="\T" localSheetId="0">#REF!</definedName>
    <definedName name="\T" localSheetId="10">#REF!</definedName>
    <definedName name="\T" localSheetId="11">#REF!</definedName>
    <definedName name="\T" localSheetId="12">#REF!</definedName>
    <definedName name="\T" localSheetId="3">#REF!</definedName>
    <definedName name="\T">#REF!</definedName>
    <definedName name="Dayswork">[1]Form!$O$4:$O$10</definedName>
    <definedName name="HEADER" localSheetId="5">'ETERV Form'!$J$6,'ETERV Form'!$AH$5,'ETERV Form'!$AH$6,'ETERV Form'!$AH$7,'ETERV Form'!$AH$12,'ETERV Form'!$AT$12,'ETERV Form'!$J$15,'ETERV Form'!$L$17,'ETERV Form'!$G$18,'ETERV Form'!$J$19,'ETERV Form'!$J$20,'ETERV Form'!$N$20,'ETERV Form'!$T$20,'ETERV Form'!$N$21,'ETERV Form'!$H$23,'ETERV Form'!$Z$23,'ETERV Form'!$AK$19,'ETERV Form'!$AY$19</definedName>
    <definedName name="HEADER" localSheetId="6">#REF!,#REF!,#REF!,#REF!,#REF!,#REF!,#REF!,#REF!,#REF!,#REF!,#REF!,#REF!,#REF!,#REF!,#REF!,#REF!,#REF!,#REF!</definedName>
    <definedName name="HEADER" localSheetId="7">'ETERV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#2'!#REF!,'ETERV Travel Worksheet #2'!#REF!</definedName>
    <definedName name="HEADER" localSheetId="8">'ETERV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#3'!#REF!,'ETERV Travel Worksheet #3'!#REF!</definedName>
    <definedName name="HEADER" localSheetId="9">'NTERV Form'!$J$7,'NTERV Form'!$AH$6,'NTERV Form'!$AH$7,'NTERV Form'!$AH$8,'NTERV Form'!$AH$12,'NTERV Form'!$AT$12,'NTERV Form'!$J$15,'NTERV Form'!$L$17,'NTERV Form'!$G$18,'NTERV Form'!$J$19,'NTERV Form'!$J$20,'NTERV Form'!$N$20,'NTERV Form'!$T$20,'NTERV Form'!$N$21,'NTERV Form'!$H$23,'NTERV Form'!$Z$23,'NTERV Form'!$AK$19,'NTERV Form'!$AY$19</definedName>
    <definedName name="HEADER" localSheetId="10">'NTERV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#1'!#REF!,'NTERV Travel Worksheet #1'!#REF!</definedName>
    <definedName name="HEADER" localSheetId="11">'NTERV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#2'!#REF!,'NTERV Travel Worksheet #2'!#REF!</definedName>
    <definedName name="HEADER" localSheetId="12">'NTERV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#3'!#REF!,'NTERV Travel Worksheet #3'!#REF!</definedName>
    <definedName name="HEADER" localSheetId="3">#REF!,#REF!,#REF!,#REF!,#REF!,#REF!,#REF!,#REF!,#REF!,#REF!,#REF!,#REF!,#REF!,#REF!,#REF!,#REF!,#REF!,#REF!</definedName>
    <definedName name="HEADER">#REF!,#REF!,#REF!,#REF!,#REF!,#REF!,#REF!,#REF!,#REF!,#REF!,#REF!,#REF!,#REF!,#REF!,#REF!,#REF!,#REF!,#REF!</definedName>
    <definedName name="Instructions" localSheetId="8">'ETERV Travel Worksheet #3'!#REF!</definedName>
    <definedName name="Instructions" localSheetId="10">#REF!</definedName>
    <definedName name="Instructions" localSheetId="11">#REF!</definedName>
    <definedName name="Instructions" localSheetId="12">#REF!</definedName>
    <definedName name="Instructions" localSheetId="3">#REF!</definedName>
    <definedName name="Instructions">#REF!</definedName>
    <definedName name="_xlnm.Print_Area" localSheetId="4">'Cost Benefit Analysis (CBA)'!$B$1:$F$63</definedName>
    <definedName name="_xlnm.Print_Area" localSheetId="5">'ETERV Form'!$A$1:$BD$90</definedName>
    <definedName name="_xlnm.Print_Area" localSheetId="6">'ETERV Travel Worksheet #1'!$A$5:$K$43</definedName>
    <definedName name="_xlnm.Print_Area" localSheetId="7">'ETERV Travel Worksheet #2'!$A$5:$K$43</definedName>
    <definedName name="_xlnm.Print_Area" localSheetId="8">'ETERV Travel Worksheet #3'!$A$5:$K$43</definedName>
    <definedName name="_xlnm.Print_Area" localSheetId="0">Instructions!$A$1:$A$83</definedName>
    <definedName name="_xlnm.Print_Area" localSheetId="9">'NTERV Form'!$A$1:$BD$88</definedName>
    <definedName name="_xlnm.Print_Area" localSheetId="10">'NTERV Travel Worksheet #1'!$A$5:$K$43</definedName>
    <definedName name="_xlnm.Print_Area" localSheetId="11">'NTERV Travel Worksheet #2'!$A$5:$K$43</definedName>
    <definedName name="_xlnm.Print_Area" localSheetId="12">'NTERV Travel Worksheet #3'!$A$5:$K$43</definedName>
    <definedName name="_xlnm.Print_Area" localSheetId="2">'Pre-Approval Form  '!$A$1:$J$82</definedName>
    <definedName name="_xlnm.Print_Area" localSheetId="1">'STEP 1- Pre-Travel Checklist'!$A$1:$J$27</definedName>
    <definedName name="_xlnm.Print_Area" localSheetId="3">'Travel Authorization Form'!$A$1:$J$131</definedName>
    <definedName name="Print_Area_MI" localSheetId="5">#REF!</definedName>
    <definedName name="Print_Area_MI" localSheetId="6">#REF!</definedName>
    <definedName name="Print_Area_MI" localSheetId="7">'ETERV Travel Worksheet #2'!#REF!</definedName>
    <definedName name="Print_Area_MI" localSheetId="8">'ETERV Travel Worksheet #3'!#REF!</definedName>
    <definedName name="Print_Area_MI" localSheetId="0">#REF!</definedName>
    <definedName name="Print_Area_MI" localSheetId="9">#REF!</definedName>
    <definedName name="Print_Area_MI" localSheetId="10">'NTERV Travel Worksheet #1'!#REF!</definedName>
    <definedName name="Print_Area_MI" localSheetId="11">'NTERV Travel Worksheet #2'!#REF!</definedName>
    <definedName name="Print_Area_MI" localSheetId="12">'NTERV Travel Worksheet #3'!#REF!</definedName>
    <definedName name="Print_Area_MI" localSheetId="3">#REF!</definedName>
    <definedName name="Print_Area_MI">#REF!</definedName>
    <definedName name="Type">[1]Form!$N$4:$N$7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8" i="36" l="1"/>
  <c r="G38" i="23"/>
  <c r="J47" i="4"/>
  <c r="J55" i="29"/>
  <c r="AE36" i="12"/>
  <c r="AE35" i="12"/>
  <c r="AE34" i="12"/>
  <c r="AE33" i="12"/>
  <c r="AE32" i="12"/>
  <c r="AE31" i="12"/>
  <c r="AE30" i="12"/>
  <c r="AE29" i="12"/>
  <c r="G8" i="13"/>
  <c r="G8" i="23"/>
  <c r="G8" i="36"/>
  <c r="AE36" i="31"/>
  <c r="AE35" i="31"/>
  <c r="AE34" i="31"/>
  <c r="AE33" i="31"/>
  <c r="AE32" i="31"/>
  <c r="AE31" i="31"/>
  <c r="AE30" i="31"/>
  <c r="AE29" i="31"/>
  <c r="G8" i="32"/>
  <c r="G8" i="33"/>
  <c r="G8" i="34"/>
  <c r="AX66" i="31"/>
  <c r="AX67" i="12"/>
  <c r="AD32" i="31" l="1"/>
  <c r="AD31" i="31"/>
  <c r="AD30" i="31"/>
  <c r="AD29" i="31"/>
  <c r="E30" i="8"/>
  <c r="E41" i="8"/>
  <c r="E32" i="8" l="1"/>
  <c r="G20" i="36" l="1"/>
  <c r="F10" i="36"/>
  <c r="F11" i="36"/>
  <c r="F12" i="36"/>
  <c r="F13" i="36"/>
  <c r="F14" i="36"/>
  <c r="F15" i="36"/>
  <c r="F16" i="36"/>
  <c r="F17" i="36"/>
  <c r="F18" i="36"/>
  <c r="F19" i="36"/>
  <c r="F20" i="36"/>
  <c r="F21" i="36"/>
  <c r="F22" i="36"/>
  <c r="F23" i="36"/>
  <c r="F24" i="36"/>
  <c r="F25" i="36"/>
  <c r="F26" i="36"/>
  <c r="F27" i="36"/>
  <c r="F28" i="36"/>
  <c r="F29" i="36"/>
  <c r="F30" i="36"/>
  <c r="F31" i="36"/>
  <c r="F32" i="36"/>
  <c r="F33" i="36"/>
  <c r="F34" i="36"/>
  <c r="F35" i="36"/>
  <c r="F36" i="36"/>
  <c r="F37" i="36"/>
  <c r="F38" i="36"/>
  <c r="D39" i="36"/>
  <c r="AB39" i="12" s="1"/>
  <c r="E39" i="36"/>
  <c r="AC39" i="12" s="1"/>
  <c r="H39" i="36"/>
  <c r="AI39" i="12" s="1"/>
  <c r="I39" i="36"/>
  <c r="AM39" i="12" s="1"/>
  <c r="J39" i="36"/>
  <c r="AQ39" i="12" s="1"/>
  <c r="K39" i="36"/>
  <c r="AU39" i="12" s="1"/>
  <c r="N11" i="28"/>
  <c r="L20" i="28"/>
  <c r="L34" i="28"/>
  <c r="L33" i="28"/>
  <c r="L32" i="28"/>
  <c r="L31" i="28"/>
  <c r="L28" i="28"/>
  <c r="L27" i="28"/>
  <c r="L26" i="28"/>
  <c r="L25" i="28"/>
  <c r="L24" i="28"/>
  <c r="L23" i="28"/>
  <c r="L22" i="28"/>
  <c r="L21" i="28"/>
  <c r="L19" i="28"/>
  <c r="L18" i="28"/>
  <c r="L17" i="28"/>
  <c r="L16" i="28"/>
  <c r="F39" i="36" l="1"/>
  <c r="AD39" i="12" s="1"/>
  <c r="G34" i="36"/>
  <c r="G33" i="36"/>
  <c r="G25" i="36"/>
  <c r="G17" i="36"/>
  <c r="G31" i="36"/>
  <c r="G23" i="36"/>
  <c r="G15" i="36"/>
  <c r="G26" i="36"/>
  <c r="G10" i="36"/>
  <c r="G30" i="36"/>
  <c r="G14" i="36"/>
  <c r="G37" i="36"/>
  <c r="G29" i="36"/>
  <c r="G21" i="36"/>
  <c r="G13" i="36"/>
  <c r="G18" i="36"/>
  <c r="G22" i="36"/>
  <c r="G35" i="36"/>
  <c r="G27" i="36"/>
  <c r="G19" i="36"/>
  <c r="G11" i="36"/>
  <c r="G28" i="36"/>
  <c r="G16" i="36"/>
  <c r="G12" i="36"/>
  <c r="G32" i="36"/>
  <c r="G24" i="36"/>
  <c r="G36" i="36"/>
  <c r="L35" i="28"/>
  <c r="K39" i="34"/>
  <c r="AU39" i="31" s="1"/>
  <c r="J39" i="34"/>
  <c r="AQ39" i="31" s="1"/>
  <c r="I39" i="34"/>
  <c r="AM39" i="31" s="1"/>
  <c r="H39" i="34"/>
  <c r="AI39" i="31" s="1"/>
  <c r="E39" i="34"/>
  <c r="AC39" i="31" s="1"/>
  <c r="D39" i="34"/>
  <c r="AB39" i="31" s="1"/>
  <c r="F38" i="34"/>
  <c r="F37" i="34"/>
  <c r="F36" i="34"/>
  <c r="F35" i="34"/>
  <c r="F34" i="34"/>
  <c r="F33" i="34"/>
  <c r="F32" i="34"/>
  <c r="F31" i="34"/>
  <c r="F30" i="34"/>
  <c r="F29" i="34"/>
  <c r="F28" i="34"/>
  <c r="F27" i="34"/>
  <c r="F26" i="34"/>
  <c r="F25" i="34"/>
  <c r="F24" i="34"/>
  <c r="F23" i="34"/>
  <c r="F22" i="34"/>
  <c r="F21" i="34"/>
  <c r="F20" i="34"/>
  <c r="F19" i="34"/>
  <c r="F18" i="34"/>
  <c r="F17" i="34"/>
  <c r="F16" i="34"/>
  <c r="F15" i="34"/>
  <c r="F14" i="34"/>
  <c r="F13" i="34"/>
  <c r="F12" i="34"/>
  <c r="F11" i="34"/>
  <c r="F10" i="34"/>
  <c r="G35" i="34"/>
  <c r="K39" i="33"/>
  <c r="AU38" i="31" s="1"/>
  <c r="J39" i="33"/>
  <c r="AQ38" i="31" s="1"/>
  <c r="I39" i="33"/>
  <c r="AM38" i="31" s="1"/>
  <c r="H39" i="33"/>
  <c r="AI38" i="31" s="1"/>
  <c r="E39" i="33"/>
  <c r="AC38" i="31" s="1"/>
  <c r="D39" i="33"/>
  <c r="AB38" i="31" s="1"/>
  <c r="F38" i="33"/>
  <c r="F37" i="33"/>
  <c r="F36" i="33"/>
  <c r="F35" i="33"/>
  <c r="F34" i="33"/>
  <c r="F33" i="33"/>
  <c r="F32" i="33"/>
  <c r="F31" i="33"/>
  <c r="F30" i="33"/>
  <c r="F29" i="33"/>
  <c r="F28" i="33"/>
  <c r="F27" i="33"/>
  <c r="F26" i="33"/>
  <c r="F25" i="33"/>
  <c r="F24" i="33"/>
  <c r="F23" i="33"/>
  <c r="F22" i="33"/>
  <c r="F21" i="33"/>
  <c r="F20" i="33"/>
  <c r="F19" i="33"/>
  <c r="F18" i="33"/>
  <c r="F17" i="33"/>
  <c r="F16" i="33"/>
  <c r="F15" i="33"/>
  <c r="F14" i="33"/>
  <c r="F13" i="33"/>
  <c r="F12" i="33"/>
  <c r="F11" i="33"/>
  <c r="F10" i="33"/>
  <c r="G19" i="33"/>
  <c r="K39" i="32"/>
  <c r="AU37" i="31" s="1"/>
  <c r="J39" i="32"/>
  <c r="AQ37" i="31" s="1"/>
  <c r="I39" i="32"/>
  <c r="AM37" i="31" s="1"/>
  <c r="H39" i="32"/>
  <c r="AI37" i="31" s="1"/>
  <c r="E39" i="32"/>
  <c r="AC37" i="31" s="1"/>
  <c r="D39" i="32"/>
  <c r="AB37" i="31" s="1"/>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G27" i="32"/>
  <c r="AB40" i="31" l="1"/>
  <c r="M69" i="31" s="1"/>
  <c r="G39" i="36"/>
  <c r="F39" i="34"/>
  <c r="AD39" i="31" s="1"/>
  <c r="F39" i="32"/>
  <c r="AD37" i="31" s="1"/>
  <c r="G37" i="34"/>
  <c r="G17" i="33"/>
  <c r="G25" i="33"/>
  <c r="G33" i="33"/>
  <c r="G13" i="34"/>
  <c r="G21" i="34"/>
  <c r="G29" i="34"/>
  <c r="G14" i="32"/>
  <c r="G22" i="32"/>
  <c r="G30" i="32"/>
  <c r="G38" i="32"/>
  <c r="G10" i="33"/>
  <c r="G18" i="33"/>
  <c r="G26" i="33"/>
  <c r="G34" i="33"/>
  <c r="G14" i="34"/>
  <c r="G22" i="34"/>
  <c r="G30" i="34"/>
  <c r="G38" i="34"/>
  <c r="G33" i="32"/>
  <c r="G29" i="33"/>
  <c r="G10" i="32"/>
  <c r="G34" i="32"/>
  <c r="G13" i="32"/>
  <c r="G21" i="32"/>
  <c r="G29" i="32"/>
  <c r="G37" i="32"/>
  <c r="G15" i="32"/>
  <c r="G23" i="32"/>
  <c r="G31" i="32"/>
  <c r="G15" i="34"/>
  <c r="G23" i="34"/>
  <c r="G31" i="34"/>
  <c r="G32" i="34"/>
  <c r="G17" i="34"/>
  <c r="G25" i="34"/>
  <c r="G33" i="34"/>
  <c r="G34" i="34"/>
  <c r="G24" i="32"/>
  <c r="G12" i="33"/>
  <c r="G28" i="33"/>
  <c r="G24" i="34"/>
  <c r="G17" i="32"/>
  <c r="G21" i="33"/>
  <c r="G18" i="32"/>
  <c r="G31" i="33"/>
  <c r="G16" i="32"/>
  <c r="G32" i="32"/>
  <c r="G20" i="33"/>
  <c r="G36" i="33"/>
  <c r="G16" i="34"/>
  <c r="G25" i="32"/>
  <c r="G13" i="33"/>
  <c r="G37" i="33"/>
  <c r="G26" i="32"/>
  <c r="G14" i="33"/>
  <c r="G22" i="33"/>
  <c r="G30" i="33"/>
  <c r="G38" i="33"/>
  <c r="G10" i="34"/>
  <c r="G18" i="34"/>
  <c r="G26" i="34"/>
  <c r="G15" i="33"/>
  <c r="G23" i="33"/>
  <c r="G20" i="32"/>
  <c r="G28" i="32"/>
  <c r="G36" i="32"/>
  <c r="G16" i="33"/>
  <c r="G24" i="33"/>
  <c r="G32" i="33"/>
  <c r="G20" i="34"/>
  <c r="G28" i="34"/>
  <c r="G36" i="34"/>
  <c r="G11" i="34"/>
  <c r="G19" i="34"/>
  <c r="G27" i="34"/>
  <c r="G12" i="34"/>
  <c r="G35" i="33"/>
  <c r="G11" i="33"/>
  <c r="G27" i="33"/>
  <c r="F39" i="33"/>
  <c r="AD38" i="31" s="1"/>
  <c r="G19" i="32"/>
  <c r="G35" i="32"/>
  <c r="G11" i="32"/>
  <c r="G12" i="32"/>
  <c r="I41" i="36" l="1"/>
  <c r="AE39" i="12"/>
  <c r="AY39" i="12" s="1"/>
  <c r="G39" i="34"/>
  <c r="G39" i="33"/>
  <c r="G39" i="32"/>
  <c r="AD36" i="31"/>
  <c r="AY36" i="31" s="1"/>
  <c r="AD35" i="31"/>
  <c r="AY35" i="31" s="1"/>
  <c r="AD34" i="31"/>
  <c r="AY34" i="31" s="1"/>
  <c r="AD33" i="31"/>
  <c r="AY33" i="31" s="1"/>
  <c r="AY32" i="31"/>
  <c r="AY31" i="31"/>
  <c r="AY30" i="31"/>
  <c r="AY29" i="31"/>
  <c r="I41" i="32" l="1"/>
  <c r="AE37" i="31"/>
  <c r="AY37" i="31" s="1"/>
  <c r="I41" i="34"/>
  <c r="AE39" i="31"/>
  <c r="AY39" i="31" s="1"/>
  <c r="I41" i="33"/>
  <c r="AE38" i="31"/>
  <c r="AY38" i="31" s="1"/>
  <c r="AQ40" i="31"/>
  <c r="AU40" i="31"/>
  <c r="AI40" i="31"/>
  <c r="AD40" i="31"/>
  <c r="AM40" i="31"/>
  <c r="AC40" i="31"/>
  <c r="M71" i="31" s="1"/>
  <c r="M74" i="31" s="1"/>
  <c r="AY40" i="31" l="1"/>
  <c r="AY41" i="31" s="1"/>
  <c r="AE40" i="31"/>
  <c r="L86" i="29"/>
  <c r="L87" i="29"/>
  <c r="L85" i="29"/>
  <c r="L10" i="28"/>
  <c r="B66" i="31" l="1"/>
  <c r="L88" i="29"/>
  <c r="L89" i="29" s="1"/>
  <c r="J55" i="4"/>
  <c r="J54" i="4"/>
  <c r="J53" i="4"/>
  <c r="J52" i="4"/>
  <c r="J51" i="4"/>
  <c r="J48" i="4"/>
  <c r="J45" i="4"/>
  <c r="H44" i="4"/>
  <c r="J44" i="4" s="1"/>
  <c r="H43" i="4"/>
  <c r="J43" i="4" s="1"/>
  <c r="J42" i="4"/>
  <c r="B133" i="29" a="1"/>
  <c r="B133" i="29" s="1"/>
  <c r="J63" i="29"/>
  <c r="J62" i="29"/>
  <c r="J61" i="29"/>
  <c r="J60" i="29"/>
  <c r="J59" i="29"/>
  <c r="J56" i="29"/>
  <c r="J53" i="29"/>
  <c r="H52" i="29"/>
  <c r="J52" i="29" s="1"/>
  <c r="H51" i="29"/>
  <c r="J51" i="29" s="1"/>
  <c r="J50" i="29"/>
  <c r="J50" i="4" l="1"/>
  <c r="J57" i="4" s="1"/>
  <c r="J58" i="29"/>
  <c r="J65" i="29" s="1"/>
  <c r="H44" i="29" s="1"/>
  <c r="H42" i="29" l="1"/>
  <c r="H41" i="29"/>
  <c r="H43" i="29"/>
  <c r="H40" i="29"/>
  <c r="N10" i="28"/>
  <c r="L12" i="28"/>
  <c r="L11" i="28"/>
  <c r="AD33" i="12"/>
  <c r="AY33" i="12" s="1"/>
  <c r="AD32" i="12"/>
  <c r="AY32" i="12" s="1"/>
  <c r="AD31" i="12"/>
  <c r="AY31" i="12" s="1"/>
  <c r="AD30" i="12"/>
  <c r="AY30" i="12" s="1"/>
  <c r="AD34" i="12"/>
  <c r="AY34" i="12" s="1"/>
  <c r="AD35" i="12"/>
  <c r="AY35" i="12" s="1"/>
  <c r="AD36" i="12"/>
  <c r="AY36" i="12" s="1"/>
  <c r="AD29" i="12"/>
  <c r="AY29" i="12" s="1"/>
  <c r="F10" i="13"/>
  <c r="D39" i="13"/>
  <c r="AB37" i="12" s="1"/>
  <c r="E39" i="13"/>
  <c r="AC37" i="12" s="1"/>
  <c r="E39" i="23"/>
  <c r="AC38" i="12" s="1"/>
  <c r="L13" i="28" l="1"/>
  <c r="L14" i="28" s="1"/>
  <c r="L36" i="28" s="1"/>
  <c r="AC40" i="12"/>
  <c r="M74" i="12" s="1"/>
  <c r="F11" i="23"/>
  <c r="F12" i="23"/>
  <c r="F13" i="23"/>
  <c r="F14" i="23"/>
  <c r="F15" i="23"/>
  <c r="F16" i="23"/>
  <c r="F17" i="23"/>
  <c r="F18" i="23"/>
  <c r="F19" i="23"/>
  <c r="F20" i="23"/>
  <c r="F21" i="23"/>
  <c r="F22" i="23"/>
  <c r="F23" i="23"/>
  <c r="F24" i="23"/>
  <c r="F25" i="23"/>
  <c r="F26" i="23"/>
  <c r="F27" i="23"/>
  <c r="F28" i="23"/>
  <c r="F29" i="23"/>
  <c r="F30" i="23"/>
  <c r="F31" i="23"/>
  <c r="F32" i="23"/>
  <c r="F33" i="23"/>
  <c r="F34" i="23"/>
  <c r="F35" i="23"/>
  <c r="F36" i="23"/>
  <c r="F37" i="23"/>
  <c r="F38" i="23"/>
  <c r="F10" i="23"/>
  <c r="F11" i="13"/>
  <c r="F12" i="13"/>
  <c r="F13" i="13"/>
  <c r="F14" i="13"/>
  <c r="F15" i="13"/>
  <c r="F16" i="13"/>
  <c r="F17" i="13"/>
  <c r="F18" i="13"/>
  <c r="F19" i="13"/>
  <c r="F20" i="13"/>
  <c r="F21" i="13"/>
  <c r="F22" i="13"/>
  <c r="F23" i="13"/>
  <c r="F24" i="13"/>
  <c r="F25" i="13"/>
  <c r="F26" i="13"/>
  <c r="F27" i="13"/>
  <c r="F28" i="13"/>
  <c r="F29" i="13"/>
  <c r="F30" i="13"/>
  <c r="F31" i="13"/>
  <c r="F32" i="13"/>
  <c r="F33" i="13"/>
  <c r="F34" i="13"/>
  <c r="F35" i="13"/>
  <c r="F36" i="13"/>
  <c r="F37" i="13"/>
  <c r="F38" i="13"/>
  <c r="N12" i="28" l="1"/>
  <c r="N13" i="28"/>
  <c r="F39" i="13"/>
  <c r="AD37" i="12" s="1"/>
  <c r="H39" i="13"/>
  <c r="I39" i="13"/>
  <c r="G38" i="13"/>
  <c r="B24" i="28" l="1" a="1"/>
  <c r="B24" i="28" s="1"/>
  <c r="G10" i="13"/>
  <c r="F39" i="23"/>
  <c r="AD38" i="12" s="1"/>
  <c r="AD40" i="12" l="1"/>
  <c r="G10" i="23" l="1"/>
  <c r="G11" i="23"/>
  <c r="G12" i="23"/>
  <c r="G13" i="23"/>
  <c r="G14" i="23"/>
  <c r="G15" i="23"/>
  <c r="G16" i="23"/>
  <c r="G17" i="23"/>
  <c r="G18" i="23"/>
  <c r="G19" i="23"/>
  <c r="G20" i="23"/>
  <c r="G21" i="23"/>
  <c r="G22" i="23"/>
  <c r="G23" i="23"/>
  <c r="G24" i="23"/>
  <c r="G25" i="23"/>
  <c r="G26" i="23"/>
  <c r="G27" i="23"/>
  <c r="G28" i="23"/>
  <c r="G29" i="23"/>
  <c r="G30" i="23"/>
  <c r="G31" i="23"/>
  <c r="G32" i="23"/>
  <c r="G33" i="23"/>
  <c r="G34" i="23"/>
  <c r="G35" i="23"/>
  <c r="G36" i="23"/>
  <c r="G37" i="23"/>
  <c r="D39" i="23"/>
  <c r="AB38" i="12" s="1"/>
  <c r="H39" i="23"/>
  <c r="AI38" i="12" s="1"/>
  <c r="I39" i="23"/>
  <c r="AM38" i="12" s="1"/>
  <c r="J39" i="23"/>
  <c r="AQ38" i="12" s="1"/>
  <c r="K39" i="23"/>
  <c r="AU38" i="12" s="1"/>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AB40" i="12" l="1"/>
  <c r="M70" i="12" s="1"/>
  <c r="M77" i="12" s="1"/>
  <c r="G39" i="13"/>
  <c r="G39" i="23"/>
  <c r="AE38" i="12" s="1"/>
  <c r="AY38" i="12" s="1"/>
  <c r="AE37" i="12" l="1"/>
  <c r="AY37" i="12" s="1"/>
  <c r="AY40" i="12" s="1"/>
  <c r="AY41" i="12" s="1"/>
  <c r="AY47" i="12" s="1"/>
  <c r="B67" i="12" s="1"/>
  <c r="I41" i="23"/>
  <c r="AE40" i="12" l="1"/>
  <c r="K39" i="13"/>
  <c r="AU37" i="12" s="1"/>
  <c r="AU40" i="12" s="1"/>
  <c r="J39" i="13"/>
  <c r="AM37" i="12"/>
  <c r="AM40" i="12" s="1"/>
  <c r="AI37" i="12"/>
  <c r="AI40" i="12" s="1"/>
  <c r="E43" i="8"/>
  <c r="E24" i="8"/>
  <c r="E26" i="8" s="1"/>
  <c r="AQ37" i="12" l="1"/>
  <c r="AQ40" i="12" s="1"/>
  <c r="I41" i="13"/>
  <c r="B35"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<sst xmlns="http://schemas.openxmlformats.org/spreadsheetml/2006/main" count="649" uniqueCount="378">
  <si>
    <t>Please follow the instructions below to complete the Cost Benefit Analysis (CBA) Tool:</t>
  </si>
  <si>
    <t>Please follow the instructions below to complete the ETERV Form:</t>
  </si>
  <si>
    <t>The purpose of the ETERV is for employees to request reimbursement for incurred travel expenses. This form must include all expenses incurred during travel in addition to a completed personal vehicle use statement and any applicable object codes.</t>
  </si>
  <si>
    <t>Please follow the instructions below to complete the NTERV Form:</t>
  </si>
  <si>
    <t xml:space="preserve">The purpose of the NTERV is for non-employees to request reimbursement for incurred travel expenses. This form must include all expenses incurred during travel. </t>
  </si>
  <si>
    <t>DEFINITIONS</t>
  </si>
  <si>
    <t>Total</t>
  </si>
  <si>
    <t xml:space="preserve"> * Cost Benefit Analysis Tool * </t>
  </si>
  <si>
    <t>Traveler Name</t>
  </si>
  <si>
    <t>Title</t>
  </si>
  <si>
    <t>Date</t>
  </si>
  <si>
    <t>District/Office</t>
  </si>
  <si>
    <t>Work Unit</t>
  </si>
  <si>
    <t>Contact Title</t>
  </si>
  <si>
    <t>Phone</t>
  </si>
  <si>
    <t>SECTION 2: REASON FOR TRAVEL</t>
  </si>
  <si>
    <r>
      <t xml:space="preserve">Purpose of Travel: </t>
    </r>
    <r>
      <rPr>
        <i/>
        <sz val="8"/>
        <rFont val="Verdana"/>
        <family val="2"/>
      </rPr>
      <t>(Check all that apply)</t>
    </r>
  </si>
  <si>
    <t>Travel Initiated by:</t>
  </si>
  <si>
    <t xml:space="preserve">          Please Provide Explanation:</t>
  </si>
  <si>
    <t>Event Title</t>
  </si>
  <si>
    <t>Event Sponsor</t>
  </si>
  <si>
    <t>Event Description</t>
  </si>
  <si>
    <r>
      <t xml:space="preserve">Departure Address
</t>
    </r>
    <r>
      <rPr>
        <b/>
        <sz val="8"/>
        <rFont val="Verdana"/>
        <family val="2"/>
      </rPr>
      <t xml:space="preserve">(City &amp; State) </t>
    </r>
  </si>
  <si>
    <r>
      <t>Destination Address</t>
    </r>
    <r>
      <rPr>
        <b/>
        <sz val="8"/>
        <rFont val="Verdana"/>
        <family val="2"/>
      </rPr>
      <t xml:space="preserve">
(City &amp; State)</t>
    </r>
    <r>
      <rPr>
        <sz val="8"/>
        <rFont val="Verdana"/>
        <family val="2"/>
      </rPr>
      <t xml:space="preserve"> </t>
    </r>
  </si>
  <si>
    <t>To</t>
  </si>
  <si>
    <t>Name of Lodging</t>
  </si>
  <si>
    <t>Y/N Overtime?</t>
  </si>
  <si>
    <t>Hours of Overtime</t>
  </si>
  <si>
    <t>Location of Lodging</t>
  </si>
  <si>
    <r>
      <t xml:space="preserve">Transportation Mode </t>
    </r>
    <r>
      <rPr>
        <b/>
        <i/>
        <sz val="8"/>
        <rFont val="Verdana"/>
        <family val="2"/>
      </rPr>
      <t>(select one)</t>
    </r>
  </si>
  <si>
    <r>
      <t xml:space="preserve">Method of Payment </t>
    </r>
    <r>
      <rPr>
        <sz val="8"/>
        <rFont val="Verdana"/>
        <family val="2"/>
      </rPr>
      <t>(Check all that apply)</t>
    </r>
  </si>
  <si>
    <t xml:space="preserve">            Please Specify:</t>
  </si>
  <si>
    <t>DGS Trip Calculator</t>
  </si>
  <si>
    <t xml:space="preserve">1) Describe how the traveler's attendance at this event is necessary per their job functions or duties: </t>
  </si>
  <si>
    <t>Traveler's Signature</t>
  </si>
  <si>
    <t>Date:</t>
  </si>
  <si>
    <t>Amount</t>
  </si>
  <si>
    <t>Cost Code</t>
  </si>
  <si>
    <t>COA Code</t>
  </si>
  <si>
    <t>General Funds</t>
  </si>
  <si>
    <t>Special Revenue Funds</t>
  </si>
  <si>
    <t>Federal Funds</t>
  </si>
  <si>
    <t>Coop Funds</t>
  </si>
  <si>
    <t>Total Cost:</t>
  </si>
  <si>
    <t>N/A</t>
  </si>
  <si>
    <t>GSA Lodging and Per Diem Rates</t>
  </si>
  <si>
    <r>
      <t xml:space="preserve"> This is an EXCEL table</t>
    </r>
    <r>
      <rPr>
        <b/>
        <sz val="10"/>
        <rFont val="Verdana"/>
        <family val="2"/>
      </rPr>
      <t>.  DO NOT ENTER DATA IN YELLOW CELLS</t>
    </r>
  </si>
  <si>
    <t># of Days</t>
  </si>
  <si>
    <t>If using an Enterprise Vehicle, provide the daily costs of the vehicle and the number of days for rental.</t>
  </si>
  <si>
    <t>Parking and Toll costs</t>
  </si>
  <si>
    <t>Taxi, For Hire Transportation and Shuttle costs</t>
  </si>
  <si>
    <t>Other Expenses (i.e. Baggage fees, etc. - Provide description)</t>
  </si>
  <si>
    <t>Registration Fee</t>
  </si>
  <si>
    <t>TOTAL ESTIMATED COSTS to VDH</t>
  </si>
  <si>
    <t>2) If requested, describe plans to share information with other VDH employees who are performing similar work:</t>
  </si>
  <si>
    <t>3)  List other VDH employees in the Office/District attending the same event:</t>
  </si>
  <si>
    <t>4) Document justification for additional reimbursement amount above state lodging rates for approval/provide any additional info:</t>
  </si>
  <si>
    <t>Supervisor's Signature</t>
  </si>
  <si>
    <t>Business Manager / COO / Dep. Dir Signature</t>
  </si>
  <si>
    <t>District/Office Director Approval</t>
  </si>
  <si>
    <t>Grants Project Office Approval</t>
  </si>
  <si>
    <t>Grants Project Manager Approval</t>
  </si>
  <si>
    <t>Date Received in OCOM:</t>
  </si>
  <si>
    <t>Deputy Commissioner Approval</t>
  </si>
  <si>
    <t>VDH Commissioner Approval</t>
  </si>
  <si>
    <t>Secretary-SHHR Approval</t>
  </si>
  <si>
    <t xml:space="preserve">By signing, I certify that the travel is necessary for providing essential services and supports the agency mission. Estimates comply with State Travel Regulations and required documentation to support the estimates has been reviewed and approved and are available in the office/district for review or audit. </t>
  </si>
  <si>
    <t>Denied by:</t>
  </si>
  <si>
    <t>Reason for denial:</t>
  </si>
  <si>
    <t>Name of Traveler</t>
  </si>
  <si>
    <t>Date(s) of Travel</t>
  </si>
  <si>
    <t>From:</t>
  </si>
  <si>
    <t>To:</t>
  </si>
  <si>
    <t>Total Miles of Travel</t>
  </si>
  <si>
    <t xml:space="preserve">Number of Days Required for Rental            </t>
  </si>
  <si>
    <t>Number Must Match DGS Trip Calculator</t>
  </si>
  <si>
    <t>Cost of Rental Vehicle</t>
  </si>
  <si>
    <t>Enterprise Vehicle Amount from the DGS Trip Calculator</t>
  </si>
  <si>
    <t xml:space="preserve">Enter estimated for hire transportation cost to and from rental vehicle (i.e., Uber, Lyft) </t>
  </si>
  <si>
    <t>OR</t>
  </si>
  <si>
    <t>Enter number of miles to and from rental vehicle</t>
  </si>
  <si>
    <t>IRS Mileage Rate</t>
  </si>
  <si>
    <t>Cost for mileage to pick up and return the rental vehicle</t>
  </si>
  <si>
    <t>Total Cost of Rental Vehicle</t>
  </si>
  <si>
    <t>Cost of Personal Vehicle-IRS Rate</t>
  </si>
  <si>
    <t>Number of miles</t>
  </si>
  <si>
    <t>Total Cost of Personal Vehicle-IRS Rate</t>
  </si>
  <si>
    <t>Cost of Personal Vehicle-Lower Mileage Rate</t>
  </si>
  <si>
    <t>Personal Mileage Rate</t>
  </si>
  <si>
    <t>Total cost of personal vehicle</t>
  </si>
  <si>
    <t>I certify that all information on this form is accurate and valid.</t>
  </si>
  <si>
    <t>Signature of Traveler</t>
  </si>
  <si>
    <t>Supervisor's Name (Print)</t>
  </si>
  <si>
    <t>Signature of Supervisor</t>
  </si>
  <si>
    <t>Classified</t>
  </si>
  <si>
    <t>Part-Time Classified</t>
  </si>
  <si>
    <t>VDH OFFICE OR DISTRICT</t>
  </si>
  <si>
    <t>PERSONAL VEHICLE - COST BENEFICIAL TO THE STATE - PERSONAL MILEAGE RATE</t>
  </si>
  <si>
    <t>Wage</t>
  </si>
  <si>
    <t>VDH</t>
  </si>
  <si>
    <t>STATE VEHICLE - NOT AVAILABLE OR ACCESSIBLE - PERSONAL MILEAGE RATE</t>
  </si>
  <si>
    <t xml:space="preserve">STATE VEHICLE - AVAILABLE OR NOT REQUESTED - FLEET RATE                              </t>
  </si>
  <si>
    <t>MUST BE COMPLETED IN EXCEL IN ORDER FOR CALCULATIONS TO WORK APPROPRIATELY</t>
  </si>
  <si>
    <t>STATE FUNDED TRAVEL REIMBURSEMENT</t>
  </si>
  <si>
    <t>SPONSORED PROGRAM TRAVEL REIMBURSEMENT</t>
  </si>
  <si>
    <t>NAME</t>
  </si>
  <si>
    <t>ADDRESS</t>
  </si>
  <si>
    <t>DATE</t>
  </si>
  <si>
    <t>CITY</t>
  </si>
  <si>
    <t>TITLE</t>
  </si>
  <si>
    <t>POS #</t>
  </si>
  <si>
    <t>STATE</t>
  </si>
  <si>
    <t>ZIP</t>
  </si>
  <si>
    <t>-</t>
  </si>
  <si>
    <t>I HEREBY CERTIFY THAT THE TRAVEL UNDERTAKEN AND/OR BUSINESS EXPENSE IN THIS REIMBURSEMENT HAVE BEEN REVIEWED AND APPROVED AS NECESSARY FOR THE CONDUCT OF BUSINESS FOR THE COMMONWEALTH OF VIRGINIA.</t>
  </si>
  <si>
    <t>EMPLOYEE ID</t>
  </si>
  <si>
    <t>EMPLOYMENT TYPE</t>
  </si>
  <si>
    <t>TRAVEL/EXP BEGIN DATE</t>
  </si>
  <si>
    <t>TRAVEL/EXP END DATE</t>
  </si>
  <si>
    <t>1. DATE</t>
  </si>
  <si>
    <t>AMOUNT</t>
  </si>
  <si>
    <t>Travel Worksheet #1</t>
  </si>
  <si>
    <t>Travel Worksheet #2</t>
  </si>
  <si>
    <t>Travel Worksheet #3</t>
  </si>
  <si>
    <t>TOTALS</t>
  </si>
  <si>
    <t>VOUCHER DATE</t>
  </si>
  <si>
    <t>VOUCHER NUMBER</t>
  </si>
  <si>
    <t>REFERENCE ID</t>
  </si>
  <si>
    <t>GRAND TOTAL</t>
  </si>
  <si>
    <t>PURPOSE OF TRIP</t>
  </si>
  <si>
    <t>CONFERENCE</t>
  </si>
  <si>
    <t>PRESENTATION</t>
  </si>
  <si>
    <t>MEETING</t>
  </si>
  <si>
    <t>INVESTIGATIONS</t>
  </si>
  <si>
    <t>FIELD WORK</t>
  </si>
  <si>
    <t>AMOUNT ADVANCED</t>
  </si>
  <si>
    <t>RECRUITMENT</t>
  </si>
  <si>
    <t xml:space="preserve">EDUCATION </t>
  </si>
  <si>
    <t>OTHER (EXPLAIN)</t>
  </si>
  <si>
    <t>OT MEALS</t>
  </si>
  <si>
    <t>TRAINING</t>
  </si>
  <si>
    <t>EXTRADICTION</t>
  </si>
  <si>
    <t>Payment/(Due to Agency)</t>
  </si>
  <si>
    <t xml:space="preserve">Event Description: </t>
  </si>
  <si>
    <t>AGY</t>
  </si>
  <si>
    <t>TC</t>
  </si>
  <si>
    <t>FY</t>
  </si>
  <si>
    <t>COST CENTER</t>
  </si>
  <si>
    <t>COA</t>
  </si>
  <si>
    <t>FIPS</t>
  </si>
  <si>
    <t>FIPS SPLIT</t>
  </si>
  <si>
    <t>FUND</t>
  </si>
  <si>
    <t>FUND SPLIT</t>
  </si>
  <si>
    <t>PROGRAM</t>
  </si>
  <si>
    <t>PROG SPLIT</t>
  </si>
  <si>
    <t>PROJECT</t>
  </si>
  <si>
    <t>TASK</t>
  </si>
  <si>
    <t>OBJECT CODE</t>
  </si>
  <si>
    <t>District/Office Specific Information</t>
  </si>
  <si>
    <t>Employee's Name</t>
  </si>
  <si>
    <t xml:space="preserve"> </t>
  </si>
  <si>
    <t>Miles Driven</t>
  </si>
  <si>
    <t>RATE</t>
  </si>
  <si>
    <t>Auto Expense (itemize in Purpose of Visit column)</t>
  </si>
  <si>
    <t>Per Diem</t>
  </si>
  <si>
    <t>Lodging</t>
  </si>
  <si>
    <t xml:space="preserve">Other </t>
  </si>
  <si>
    <t>Purpose of Visit</t>
  </si>
  <si>
    <t>Totals</t>
  </si>
  <si>
    <t>Supervisor's Signature: _________________________________________________</t>
  </si>
  <si>
    <t>Employee's Signature:_______________________________________</t>
  </si>
  <si>
    <t>Total Travel Reimbursement</t>
  </si>
  <si>
    <t>Event Description:</t>
  </si>
  <si>
    <t>Object Code</t>
  </si>
  <si>
    <t>Description</t>
  </si>
  <si>
    <t>Includes expenditures such as registration fees and materials for attending training courses, workshops, and conferences. Do not include expenditures for information technology training; see subobject 1228. For other related expenditures see 1227.</t>
  </si>
  <si>
    <t>Include expenditures for reimbursement to state employees for courses taken and satisfactorily completed.</t>
  </si>
  <si>
    <t>Include all expenditures paid to bring professional training consultants to the agency for employee development, including expenditures for course development, delivery, administration or evaluation.</t>
  </si>
  <si>
    <t>Include expenditures for airfare, taxi, tolls, lodging, meals and personal vehicle mileage reimbursement, associated with employee training and development coded as 1224, 1225, 1226 or 1228.</t>
  </si>
  <si>
    <t>Includes expenditures such as registration fees and materials for attending training courses, workshops, and conferences on information technology. For related expenditures see 1227.</t>
  </si>
  <si>
    <t>Include expenditures for transportation by personal vehicle. Exclude parking fees and tolls. Travel cost associated with attending courses should be charged to 1227.</t>
  </si>
  <si>
    <t>Include expenditures for transportation by State vehicles such as the Commonwealth’s centralized fleet of vehicles managed by the DGS, Office of Fleet Management Services. Exclude parking fees and tolls. Travel cost associated with attending courses should be charged to 1227.</t>
  </si>
  <si>
    <t>Include expenditures for individual transportation by any means and subsistence for persons receiving medical or rehabilitative services or for persons in the care or custody (including the extradition of prisoners) of a State agency. For extradition of prisoners, include all travel expenditures of the guards.</t>
  </si>
  <si>
    <t>Reportable to the IRS: Include reimbursements for meal expenditures incurred during trips or work assignments which did not require overnight lodging or rest. (Meals which are part of a training or education package and are not reportable to the IRS should be charged to subobject code 1227.)</t>
  </si>
  <si>
    <t>Not Reportable to the IRS: Include reimbursements for meal expenditures which were incurred during trips which required overnight lodging or rest or for special work assignments, such as business luncheons, recruiting or interviewing job applicants through the lunch hour, or any overtime work in which a meal is purchased by an employee and is eaten on the employer's premises for the convenience of the employer. (Meals which are part of a training or education package and are not reportable to the IRS should be charged to subobject code 1227.)</t>
  </si>
  <si>
    <t>Additional Travel Expenses</t>
  </si>
  <si>
    <t>TRAVELER SUPERVISOR</t>
  </si>
  <si>
    <t xml:space="preserve">1) Describe how the traveler's attendance at this event is necessary per their job functions or duties: 
</t>
  </si>
  <si>
    <t>TRAVEL EXPENSE REIMBURSEMENT</t>
  </si>
  <si>
    <t>NON-TRAVEL EXPENSE REIMBURSEMENT</t>
  </si>
  <si>
    <t>Daily Rate</t>
  </si>
  <si>
    <t>If using a Personal Vehicle at the higher reimbursable rate, complete this section and enter TOTAL MILES for the trip.  Must attach Cost Benefit Analysis with DGS Trip calculation.</t>
  </si>
  <si>
    <r>
      <t xml:space="preserve">Contact Name </t>
    </r>
    <r>
      <rPr>
        <b/>
        <sz val="8"/>
        <rFont val="Verdana"/>
        <family val="2"/>
      </rPr>
      <t>(for questions</t>
    </r>
    <r>
      <rPr>
        <sz val="10"/>
        <rFont val="Verdana"/>
        <family val="2"/>
      </rPr>
      <t xml:space="preserve">)  </t>
    </r>
  </si>
  <si>
    <t>Please follow the instructions below to complete the Pre-Approval Form:</t>
  </si>
  <si>
    <r>
      <t xml:space="preserve">Use of Personal Vehicle: </t>
    </r>
    <r>
      <rPr>
        <b/>
        <sz val="8"/>
        <rFont val="Verdana"/>
        <family val="2"/>
      </rPr>
      <t>(Attach DGS Trip Calculation within Cost Benefit Analysis Tool)</t>
    </r>
  </si>
  <si>
    <t>1. Complete the Cost Benefit Analysis tab with all vehicle costs such as enterprise vehicle amount, transportation to and from rental, number of days, mileage, and personal vehicle IRS rate. DGS Trip Calculator is linked.</t>
  </si>
  <si>
    <t>3a. Columns in white automatically calculate.</t>
  </si>
  <si>
    <t xml:space="preserve">3. Decide to populate travel information starting in either row 25 of the 'ETERV' tab or row 6 of the 'Travel Worksheet #1' tab. If using the ETERV tab, all expenses for each day of travel should be in one row (i.e., there should not be multiple rows of expenses for one day of travel). 
Typically 'Travel Worksheet #1' is used more for daily routine travel, but it is a personal preference. </t>
  </si>
  <si>
    <t>1. Fill out details on the traveler and travel dates within rows 12-21. Name and Travel Dates will automatically populate from the Pre-Approval Request Form.</t>
  </si>
  <si>
    <t xml:space="preserve">2a. The 3rd box ("State Vehicle - Available or Not Requested") should be selected if the traveler had the option to use a more cost beneficial state vehicle but chose to use their personal vehicle instead. </t>
  </si>
  <si>
    <t>3. Populate travel details for each trip destination beginning in row 25 of the NTERV Form. Alternatively, the Traveler may enter details into the Travel Worksheet tabs.</t>
  </si>
  <si>
    <t>4. After traveling expenses are recorded, complete the cost code section (rows 54- 63) with the appropriate cost codes for travel expenditures. Reach out to your Office or District Supervisor if you do not know the correct codes.</t>
  </si>
  <si>
    <t xml:space="preserve">*Field Worker Waiver: Employees who work a clear majority of their planned schedule (80—90%) in a mobile mode away from VDH Offices/facilities out in the “field”. Field-based employees are exempt from completing a Pre-Approval Form for routine travel events, and are exempt from completing a TAR for trips with total costs exceeding $1,000. </t>
  </si>
  <si>
    <t>Net Miles</t>
  </si>
  <si>
    <t>Funding Percentage</t>
  </si>
  <si>
    <r>
      <t xml:space="preserve">Commuting Miles
</t>
    </r>
    <r>
      <rPr>
        <sz val="8"/>
        <color rgb="FFFF0000"/>
        <rFont val="Arial"/>
        <family val="2"/>
      </rPr>
      <t>Enter data for same day trips only</t>
    </r>
  </si>
  <si>
    <t xml:space="preserve">*Field Worker Waiver: Employees who work a clear majority of their planned schedule (80—90%) in a mobile mode away from VDH Offices/facilities out in the “field”. Mobile Workers are also considered Field Workers. Field-based employees are exempt from completing a Pre-Approval Form for routine travel events, and are exempt from completing a TAR for trips with total costs of $1,000 or more. </t>
  </si>
  <si>
    <t>2. After filling out the fields, signatures are required  from both yourself and supervisor to confirm you will be using the most cost-effective option. Email approval or wet signatures are sufficient for the CBA.</t>
  </si>
  <si>
    <t>Total Miles Driven</t>
  </si>
  <si>
    <t xml:space="preserve">       I certify the above estimates are accurate, necessary, and reasonable and I understand any reimbursement for this request shall conform to  State Travel Regulations. A correctly prepared Travel Reimbursement Voucher, with the pre-approved Travel Authorization Request and all supporting documentation required by State Comptroller and VDH, shall be submitted to my supervisor within 30 days of my return. </t>
  </si>
  <si>
    <t xml:space="preserve">        I certify the above estimates are accurate, necessary, and reasonable and I understand any reimbursement for this request shall conform to  State Travel Regulations. A correctly prepared Travel Reimbursement Voucher, with the pre-approved Travel Authorization Request and all supporting documentation required by State Comptroller and VDH, shall be submitted to my supervisor within 30 days of my return. </t>
  </si>
  <si>
    <t xml:space="preserve">       I certify I have reviewed the above estimates and they are accurate, necessary, and reasonable and are supported with documentation required by VDH and the State Travel Regulations. I understand I must approve a correctly prepared Travel Reimbursement Voucher with all supporting documentation required by the State Comptroller within 3 business days upon receipt. </t>
  </si>
  <si>
    <t xml:space="preserve">       I certify that I have reviewed the above estimates and that there are adequate funds to support this Travel Request.</t>
  </si>
  <si>
    <t>OFM AP Director Approval</t>
  </si>
  <si>
    <t>5. NET MILES</t>
  </si>
  <si>
    <t>3. MILES DRIVEN</t>
  </si>
  <si>
    <t>*Based on collective net mileage driven within the fiscal year</t>
  </si>
  <si>
    <t>Net Fiscal Year Mileage 
(To Date)</t>
  </si>
  <si>
    <t>Step 2: Based on your travel condition, complete the following forms and submit for approval prior to travel:</t>
  </si>
  <si>
    <t>Travel Pre-Approval Form</t>
  </si>
  <si>
    <t>*Input based on collective net mileage driven within the fiscal year</t>
  </si>
  <si>
    <t xml:space="preserve">6. MILEAGE </t>
  </si>
  <si>
    <t>7. AUTO EXPENSE (RENTAL CAR ONLY)</t>
  </si>
  <si>
    <t>10. OTHER- PARKING, TOLLS, REPAIRS, ETC. (ITEMIZE IN SECOND COLUMN)</t>
  </si>
  <si>
    <t>9. LODGING</t>
  </si>
  <si>
    <t>8. PER DIEM AMOUNT</t>
  </si>
  <si>
    <t xml:space="preserve">3c. Auto expense column is only for rental car expenses. </t>
  </si>
  <si>
    <t>3d. See Per Diem and Lodging hyperlinks for more information on the limits and what to record in 'Per Diem' and 'Lodging' columns.</t>
  </si>
  <si>
    <t>3e. Record other expenses such as tolls, parking, gas, receipts, etc. in 'Other' column.</t>
  </si>
  <si>
    <t>3b. Commuter miles should be entered and deducted for same day travel ONLY. Commuter miles should not be deducted for overnight travel.</t>
  </si>
  <si>
    <t>If you need accommodations reading or completing any of these forms, please reach out to HR for assistance.</t>
  </si>
  <si>
    <t>DOA Comptroller Approval</t>
  </si>
  <si>
    <t>TRAVEL AUTHORIZATION FORM:</t>
  </si>
  <si>
    <r>
      <t>SECTION 1:    TRAVELER  INFORMATION</t>
    </r>
    <r>
      <rPr>
        <b/>
        <sz val="8"/>
        <rFont val="Verdana"/>
        <family val="2"/>
      </rPr>
      <t xml:space="preserve"> </t>
    </r>
    <r>
      <rPr>
        <i/>
        <sz val="10"/>
        <rFont val="Verdana"/>
        <family val="2"/>
      </rPr>
      <t>(Double click in cells to enter information)</t>
    </r>
  </si>
  <si>
    <r>
      <t xml:space="preserve">SECTION 3:    EVENT/TRAVEL INFORMATION:  </t>
    </r>
    <r>
      <rPr>
        <i/>
        <sz val="10"/>
        <rFont val="Verdana"/>
        <family val="2"/>
      </rPr>
      <t>NOTE: If you are based in the Madison building, you are required to take a fleet vehicle or travel at the reduced rate.</t>
    </r>
  </si>
  <si>
    <r>
      <t xml:space="preserve"> SECTION 5:    REQUIRED DOCUMENTATION: </t>
    </r>
    <r>
      <rPr>
        <i/>
        <sz val="10"/>
        <rFont val="Verdana"/>
        <family val="2"/>
      </rPr>
      <t>NOTE: Select all that apply and attach in your submission email.</t>
    </r>
    <r>
      <rPr>
        <b/>
        <i/>
        <sz val="10"/>
        <rFont val="Verdana"/>
        <family val="2"/>
      </rPr>
      <t xml:space="preserve"> </t>
    </r>
  </si>
  <si>
    <r>
      <rPr>
        <b/>
        <sz val="10"/>
        <rFont val="Verdana"/>
        <family val="2"/>
      </rPr>
      <t>DATE:</t>
    </r>
    <r>
      <rPr>
        <sz val="10"/>
        <rFont val="Verdana"/>
        <family val="2"/>
      </rPr>
      <t xml:space="preserve"> Date the travel took place</t>
    </r>
  </si>
  <si>
    <r>
      <rPr>
        <b/>
        <sz val="10"/>
        <rFont val="Verdana"/>
        <family val="2"/>
      </rPr>
      <t xml:space="preserve">AUTO EXPENSE: </t>
    </r>
    <r>
      <rPr>
        <sz val="10"/>
        <rFont val="Verdana"/>
        <family val="2"/>
      </rPr>
      <t>Rental car expense if applicable</t>
    </r>
  </si>
  <si>
    <r>
      <rPr>
        <b/>
        <sz val="10"/>
        <rFont val="Verdana"/>
        <family val="2"/>
      </rPr>
      <t>PER DIEM AMOUNT:</t>
    </r>
    <r>
      <rPr>
        <sz val="10"/>
        <rFont val="Verdana"/>
        <family val="2"/>
      </rPr>
      <t xml:space="preserve"> Allotted rate for food per meal and day per GSA rates</t>
    </r>
  </si>
  <si>
    <r>
      <rPr>
        <b/>
        <sz val="10"/>
        <rFont val="Verdana"/>
        <family val="2"/>
      </rPr>
      <t xml:space="preserve">LODGING: </t>
    </r>
    <r>
      <rPr>
        <sz val="10"/>
        <rFont val="Verdana"/>
        <family val="2"/>
      </rPr>
      <t>Hotel expenses</t>
    </r>
  </si>
  <si>
    <r>
      <rPr>
        <b/>
        <sz val="10"/>
        <rFont val="Verdana"/>
        <family val="2"/>
      </rPr>
      <t>OTHER:</t>
    </r>
    <r>
      <rPr>
        <sz val="10"/>
        <rFont val="Verdana"/>
        <family val="2"/>
      </rPr>
      <t xml:space="preserve"> Additional expenses as applicable, including tolls and parking fees; refer to the VDH policy for a list of allowable expenses for reimbursement</t>
    </r>
  </si>
  <si>
    <r>
      <t xml:space="preserve">FIELD WORKER: </t>
    </r>
    <r>
      <rPr>
        <sz val="10"/>
        <rFont val="Verdana"/>
        <family val="2"/>
      </rPr>
      <t xml:space="preserve">Employees who work a clear majority of their planned schedule (80—90%) in a mobile mode away from VDH Offices/facilities out in the “field”. </t>
    </r>
  </si>
  <si>
    <r>
      <rPr>
        <b/>
        <sz val="10"/>
        <rFont val="Verdana"/>
        <family val="2"/>
      </rPr>
      <t>BASE POINT</t>
    </r>
    <r>
      <rPr>
        <sz val="10"/>
        <rFont val="Verdana"/>
        <family val="2"/>
      </rPr>
      <t>: A Field Worker's base point is their home; an Office-based employee's base point is the starting point of their travel, which could be their home or Office.</t>
    </r>
  </si>
  <si>
    <t>Comments (Optional):</t>
  </si>
  <si>
    <t>Pre-Travel Checklist</t>
  </si>
  <si>
    <r>
      <t xml:space="preserve">3. Include in your approval submission when applicable.
</t>
    </r>
    <r>
      <rPr>
        <b/>
        <sz val="10"/>
        <rFont val="Verdana"/>
        <family val="2"/>
      </rPr>
      <t>Submission Instructions</t>
    </r>
    <r>
      <rPr>
        <sz val="10"/>
        <rFont val="Verdana"/>
        <family val="2"/>
      </rPr>
      <t xml:space="preserve">: Once the CBA has been approved by the traveler's supervisor, staff should keep this form for their records, and submit during their reimbursement request.
</t>
    </r>
  </si>
  <si>
    <t>Please Provide Explanation:</t>
  </si>
  <si>
    <t>Please follow the instructions below to complete the Step 1- Pre-Travel Checklist:</t>
  </si>
  <si>
    <t>Virginia Department of Health
Pre-Travel Checklist</t>
  </si>
  <si>
    <r>
      <rPr>
        <b/>
        <sz val="10"/>
        <rFont val="Verdana"/>
        <family val="2"/>
      </rPr>
      <t xml:space="preserve">Mileage Reimbursement </t>
    </r>
    <r>
      <rPr>
        <u/>
        <sz val="10"/>
        <color theme="10"/>
        <rFont val="Arial"/>
        <family val="2"/>
      </rPr>
      <t xml:space="preserve"> </t>
    </r>
    <r>
      <rPr>
        <u/>
        <sz val="10"/>
        <color theme="10"/>
        <rFont val="Verdana"/>
        <family val="2"/>
      </rPr>
      <t>(USPS Address Locator)</t>
    </r>
  </si>
  <si>
    <r>
      <t xml:space="preserve">SECTION 4:    FUNDING INFORMATION </t>
    </r>
    <r>
      <rPr>
        <sz val="10"/>
        <rFont val="Verdana"/>
        <family val="2"/>
      </rPr>
      <t>(Fill in all that apply)</t>
    </r>
  </si>
  <si>
    <r>
      <t xml:space="preserve"> SECTION 5:    ESTIMATED EXPENSES </t>
    </r>
    <r>
      <rPr>
        <i/>
        <sz val="10"/>
        <rFont val="Verdana"/>
        <family val="2"/>
      </rPr>
      <t>(Actual reimbursement must comply with State Travel Regulations)</t>
    </r>
  </si>
  <si>
    <r>
      <t xml:space="preserve"> SECTION 6:    REQUIRED DOCUMENTATION: </t>
    </r>
    <r>
      <rPr>
        <i/>
        <sz val="10"/>
        <rFont val="Verdana"/>
        <family val="2"/>
      </rPr>
      <t>NOTE: Select all that apply and attach in your submission email.</t>
    </r>
  </si>
  <si>
    <t xml:space="preserve">The purpose of the Pre-Travel Checklist is to inform you which travel forms are necessary for you to complete based on your travel condition(s). This is the first step in the travel planning processes; however, if you already know which forms you need to complete you may navigate directly to those forms to complete. The Pre-Approval form is no longer required when a TAR is required. </t>
  </si>
  <si>
    <t xml:space="preserve"> * Pre-Approval Request Form *</t>
  </si>
  <si>
    <t xml:space="preserve"> * Travel Authorization Form *</t>
  </si>
  <si>
    <t>2)  List other VDH employees in the Office/District attending the same event:</t>
  </si>
  <si>
    <t>1. Complete Sections 1-7.</t>
  </si>
  <si>
    <r>
      <t xml:space="preserve"> SECTION 4:    ESTIMATED EXPENSES </t>
    </r>
    <r>
      <rPr>
        <i/>
        <sz val="10"/>
        <rFont val="Verdana"/>
        <family val="2"/>
      </rPr>
      <t>(Actual reimbursement must comply with State Travel Regulations)</t>
    </r>
  </si>
  <si>
    <t xml:space="preserve"> SECTION 6:    EVENT/TRAVEL JUSTIFICATION</t>
  </si>
  <si>
    <t xml:space="preserve"> SECTION 7:    EVENT/ TRAVEL JUSTIFICATION</t>
  </si>
  <si>
    <r>
      <rPr>
        <b/>
        <sz val="10"/>
        <rFont val="Verdana"/>
        <family val="2"/>
      </rPr>
      <t>Submission Instructions:</t>
    </r>
    <r>
      <rPr>
        <sz val="10"/>
        <rFont val="Verdana"/>
        <family val="2"/>
      </rPr>
      <t xml:space="preserve"> Submit Pre-Approval Request Form, along with any supporting documentations to your supervisor for approval prior to booking travel.</t>
    </r>
  </si>
  <si>
    <t>INSTRUCTIONS: Pre-Travel Checklist, Pre-Approval Form, Travel Authorization Request (TAR) Form, Cost-Benefit Analysis &amp; ETERV/NTERV</t>
  </si>
  <si>
    <r>
      <t>Your nightly lodging rate (</t>
    </r>
    <r>
      <rPr>
        <b/>
        <sz val="9"/>
        <rFont val="Verdana"/>
        <family val="2"/>
      </rPr>
      <t xml:space="preserve">enter </t>
    </r>
    <r>
      <rPr>
        <b/>
        <u/>
        <sz val="9"/>
        <rFont val="Verdana"/>
        <family val="2"/>
      </rPr>
      <t>without taxes</t>
    </r>
    <r>
      <rPr>
        <sz val="9"/>
        <rFont val="Verdana"/>
        <family val="2"/>
      </rPr>
      <t xml:space="preserve">.  This table will calculate 15% tax for you - it is understood that this is an estimate and your actual tax may be higher). </t>
    </r>
    <r>
      <rPr>
        <b/>
        <sz val="9"/>
        <rFont val="Verdana"/>
        <family val="2"/>
      </rPr>
      <t xml:space="preserve"> </t>
    </r>
    <r>
      <rPr>
        <b/>
        <sz val="9"/>
        <color rgb="FFFF0000"/>
        <rFont val="Verdana"/>
        <family val="2"/>
      </rPr>
      <t>Document justification on previous page and include evidence of hotel search information if over GSA Lodging Rate.</t>
    </r>
  </si>
  <si>
    <r>
      <t xml:space="preserve">Meal Per Diem Rate: Travel days (first &amp; last days) = </t>
    </r>
    <r>
      <rPr>
        <b/>
        <sz val="9"/>
        <rFont val="Verdana"/>
        <family val="2"/>
      </rPr>
      <t>75% of per diem+incidentals</t>
    </r>
  </si>
  <si>
    <r>
      <t xml:space="preserve">Meal Per Diem Rate: Full days (all days between first &amp; last) = </t>
    </r>
    <r>
      <rPr>
        <b/>
        <sz val="9"/>
        <rFont val="Verdana"/>
        <family val="2"/>
      </rPr>
      <t>100% per diem</t>
    </r>
  </si>
  <si>
    <r>
      <t xml:space="preserve">If using a Personal Vehicle at the </t>
    </r>
    <r>
      <rPr>
        <b/>
        <sz val="9"/>
        <rFont val="Verdana"/>
        <family val="2"/>
      </rPr>
      <t>lower reimbursable rate</t>
    </r>
    <r>
      <rPr>
        <sz val="9"/>
        <rFont val="Verdana"/>
        <family val="2"/>
      </rPr>
      <t>, complete this section and enter TOTAL MILES for the trip.</t>
    </r>
  </si>
  <si>
    <r>
      <t xml:space="preserve">Enter total DOLLAR amount of meals being provided by the Event/Hotel. </t>
    </r>
    <r>
      <rPr>
        <b/>
        <u/>
        <sz val="9"/>
        <rFont val="Verdana"/>
        <family val="2"/>
      </rPr>
      <t>Meals provided by the Event or the Hotel are required to be deducted from the Meal Per Diem Rate.</t>
    </r>
    <r>
      <rPr>
        <sz val="9"/>
        <rFont val="Verdana"/>
        <family val="2"/>
      </rPr>
      <t xml:space="preserve"> (Refernce the GSA rates linked above for specific rates based on the meal)</t>
    </r>
  </si>
  <si>
    <r>
      <t xml:space="preserve">Public Transportation (air, rail)  </t>
    </r>
    <r>
      <rPr>
        <b/>
        <sz val="9"/>
        <rFont val="Verdana"/>
        <family val="2"/>
      </rPr>
      <t>(Attach standard rate documentation)</t>
    </r>
  </si>
  <si>
    <r>
      <t>Enter total DOLLAR amount of meals being provided by the Event/Hotel</t>
    </r>
    <r>
      <rPr>
        <sz val="9"/>
        <color theme="5"/>
        <rFont val="Verdana"/>
        <family val="2"/>
      </rPr>
      <t xml:space="preserve"> </t>
    </r>
    <r>
      <rPr>
        <sz val="9"/>
        <rFont val="Verdana"/>
        <family val="2"/>
      </rPr>
      <t xml:space="preserve">(See Section 3 of the Pre-Approval Request Form). </t>
    </r>
    <r>
      <rPr>
        <b/>
        <u/>
        <sz val="9"/>
        <rFont val="Verdana"/>
        <family val="2"/>
      </rPr>
      <t xml:space="preserve"> Meals provided by the Event or the Hotel are required to be deducted from the Meal Per Diem Rate.</t>
    </r>
  </si>
  <si>
    <r>
      <t xml:space="preserve">4. COMMUTER MILES
 </t>
    </r>
    <r>
      <rPr>
        <sz val="12"/>
        <color rgb="FFFF0000"/>
        <rFont val="Verdana"/>
        <family val="2"/>
      </rPr>
      <t>(Enter for same day travel only)</t>
    </r>
  </si>
  <si>
    <r>
      <t xml:space="preserve">Field Worker Waiver* </t>
    </r>
    <r>
      <rPr>
        <i/>
        <sz val="12"/>
        <rFont val="Verdana"/>
        <family val="2"/>
      </rPr>
      <t>(Check if applicable)</t>
    </r>
  </si>
  <si>
    <r>
      <t>Commuter Miles</t>
    </r>
    <r>
      <rPr>
        <sz val="12"/>
        <color rgb="FFFF0000"/>
        <rFont val="Verdana"/>
        <family val="2"/>
      </rPr>
      <t xml:space="preserve"> (Deducted for Same Day Travel Only)</t>
    </r>
  </si>
  <si>
    <t xml:space="preserve">TRAVELER SUPERVISOR  </t>
  </si>
  <si>
    <t xml:space="preserve">Please complete and submit the ethics travel waiver found here: http://ethics.dls.virginia.gov/travel-waiver-request.asp </t>
  </si>
  <si>
    <t>SITE VISIT</t>
  </si>
  <si>
    <t xml:space="preserve">Travel Dates:  From  </t>
  </si>
  <si>
    <t>Travel Times:  From</t>
  </si>
  <si>
    <t>Enter GSA Meal Per Diem Rate in cell J40</t>
  </si>
  <si>
    <t>Include expenditures for gratuities, lodging, and similar subsistence and for parking fees and tolls related to 1282 and 1284. Parking and tolls costs when incurred by personal, state, or enterprise vehicle. Associated with 1282 reimbursement request. Travel cost associated with attending courses should be charged to 1227.</t>
  </si>
  <si>
    <t>Include expenditures for individual travel by aircraft (State and private sector), airport limousine, bus, leased vehicle, taxi, train, and watercraft. Include parking fees and tolls when incurred by taxi or shuttle and NOT personal, state, or enterprise rental.  Travel cost associated with attending courses should be charged to 1227.</t>
  </si>
  <si>
    <r>
      <rPr>
        <b/>
        <sz val="9.5"/>
        <color rgb="FFFF0000"/>
        <rFont val="Verdana"/>
        <family val="2"/>
      </rPr>
      <t>Enter GSA Lodging Rate in cell H40</t>
    </r>
    <r>
      <rPr>
        <sz val="9.5"/>
        <color rgb="FFFF0000"/>
        <rFont val="Verdana"/>
        <family val="2"/>
      </rPr>
      <t xml:space="preserve">
 (for reference only - you must also enter your estimated lodging rate in cell H42)</t>
    </r>
  </si>
  <si>
    <t>For third line: replace with Business Manager, Deput Director, COO</t>
  </si>
  <si>
    <t>Travel exceeding GSA Rate up to 150% - Pre Approval</t>
  </si>
  <si>
    <t>Travel with 5 or more out of state: TAR</t>
  </si>
  <si>
    <t>Travel with 4 or more in state: pre-approval</t>
  </si>
  <si>
    <t>5012240- Employee Training Courses, Workshops, and Conferences</t>
  </si>
  <si>
    <t>5012250- Employee Tuition Reimbursement</t>
  </si>
  <si>
    <t>5012260- Employee Training Consulting Services</t>
  </si>
  <si>
    <t>5012270- Employee Training – Transportation, Lodging, Meals and Incidentals</t>
  </si>
  <si>
    <t>5012280- Employee Information Technology (IT) Training Courses, Workshops, and Conferences</t>
  </si>
  <si>
    <t>5012820- Travel, Personal Vehicle</t>
  </si>
  <si>
    <t>5012830- Travel, Public Carriers</t>
  </si>
  <si>
    <t>5012840- Travel, State Owned or Leased Vehicles</t>
  </si>
  <si>
    <t>5012850- Travel, Subsistence and Lodging</t>
  </si>
  <si>
    <t>5012860- Travel, Supplements and Aid</t>
  </si>
  <si>
    <t>5012870- Travel, Meal Reimbursements</t>
  </si>
  <si>
    <t>5012880- Travel, Meal Reimbursements</t>
  </si>
  <si>
    <t>Add certification check for 2nd line (Sup)</t>
  </si>
  <si>
    <r>
      <t xml:space="preserve">Please follow the instructions below on how to fill out the Pre-Approval Form, Travel Authorization Request (TAR) Form, Cost-Benefit analysis Tool, ETERV, and NTERV. Any questions should be directed to your Supervisor.
</t>
    </r>
    <r>
      <rPr>
        <b/>
        <sz val="10"/>
        <rFont val="Verdana"/>
        <family val="2"/>
      </rPr>
      <t xml:space="preserve">Refer to the official VDH Travel Policy for additional information on how to use these forms, and supporting documentation that must be attached for reimbursement of travel expenses. </t>
    </r>
    <r>
      <rPr>
        <sz val="10"/>
        <rFont val="Verdana"/>
        <family val="2"/>
      </rPr>
      <t xml:space="preserve">
</t>
    </r>
  </si>
  <si>
    <t xml:space="preserve">1. Select all checkboxes that are applicable to your travel scenario to auto-populate the  next steps needed for travel approval. This will clarify if you need to complete the Pre-Approval form, Travel Authorization Form (TAR) and/or Cost Benefit Analysis (CBA). 
</t>
  </si>
  <si>
    <t xml:space="preserve">The purpose of the Cost Benefit Analysis tool is to determine the most cost-effective vehicle option for travel. The tool is required per VDH policy when your round trip is greater than 200 miles. </t>
  </si>
  <si>
    <t>1a. Vendor ID is given after being set up as a fiscal vendor. OFM completes vendor form which populates a vendor ID.</t>
  </si>
  <si>
    <t xml:space="preserve">1. Fill out personal information in rows 12-21. Name and Travel Dates will automatically populate from the Pre-Approval Request Form. </t>
  </si>
  <si>
    <t xml:space="preserve">2. Check the appropriate box in the Personal Vehicle Use section describing the type of vehicle used during the travel event, along with surrounding conditions (i.e., the availability of state vehicles). This selection determines the appropriate mileage reimbursement rate. </t>
  </si>
  <si>
    <t>4. After traveling expenses are recorded, fill out the cost code section (rows 54- 63) at the bottom of the 'ETERV' tab. If you do not know the appropriate codes, leave this section blank.</t>
  </si>
  <si>
    <t>5. Upon completion by the traveler, the NTERV must be approved and signed by their supervisor.</t>
  </si>
  <si>
    <t>5. Upon completion by the traveler, the ETERV must be approved and signed by their supervisor.</t>
  </si>
  <si>
    <t xml:space="preserve">Questions regarding submitting a Pre-Approval Request Form, Travel Authorization Form, Cost-Benefit Analysis, ETERV or NTERV should first be directed to your Supervisor. </t>
  </si>
  <si>
    <r>
      <rPr>
        <b/>
        <sz val="10"/>
        <rFont val="Verdana"/>
        <family val="2"/>
      </rPr>
      <t>Submission Instructions:</t>
    </r>
    <r>
      <rPr>
        <sz val="10"/>
        <rFont val="Verdana"/>
        <family val="2"/>
      </rPr>
      <t xml:space="preserve"> To submit a reimbursement request, travelers should submit the completed and signed ETERV along with any required supporting documentation (e.g., TAR, TAR approval email chain, CBA, receipts, etc.) and associated signatures / email approvals to the following locations: 
</t>
    </r>
    <r>
      <rPr>
        <b/>
        <sz val="10"/>
        <rFont val="Verdana"/>
        <family val="2"/>
      </rPr>
      <t xml:space="preserve">Central Office-based travelers </t>
    </r>
    <r>
      <rPr>
        <sz val="10"/>
        <rFont val="Verdana"/>
        <family val="2"/>
      </rPr>
      <t xml:space="preserve">should submit their reimbursement request to he Travel Mailbox (travel@vdh.virginia.gov)
</t>
    </r>
    <r>
      <rPr>
        <b/>
        <sz val="10"/>
        <rFont val="Verdana"/>
        <family val="2"/>
      </rPr>
      <t>District-based travelers</t>
    </r>
    <r>
      <rPr>
        <sz val="10"/>
        <rFont val="Verdana"/>
        <family val="2"/>
      </rPr>
      <t xml:space="preserve"> may submit their reimbursement request directly to District AP staff (via email).
ETERVs should be submitted within 30 days of the travel end date. Any ETERVs submitted after the fiscal year when the travel occurred require a justification signed by the Office of the Commissioner. 
</t>
    </r>
  </si>
  <si>
    <r>
      <rPr>
        <b/>
        <sz val="10"/>
        <rFont val="Verdana"/>
        <family val="2"/>
      </rPr>
      <t>Submission Instructions:</t>
    </r>
    <r>
      <rPr>
        <sz val="10"/>
        <rFont val="Verdana"/>
        <family val="2"/>
      </rPr>
      <t xml:space="preserve"> To submit a reimbursement request, travelers should submit the completed and signed NTERV along with any required supporting documentation (e.g., TAR, TAR approval email chain, CBA, receipts, etc.) and associated signatures / email approvals to the following locations: 
</t>
    </r>
    <r>
      <rPr>
        <b/>
        <sz val="10"/>
        <rFont val="Verdana"/>
        <family val="2"/>
      </rPr>
      <t xml:space="preserve">Central Office-based travelers </t>
    </r>
    <r>
      <rPr>
        <sz val="10"/>
        <rFont val="Verdana"/>
        <family val="2"/>
      </rPr>
      <t xml:space="preserve">should submit their reimbursement request to he Travel Mailbox (travel@vdh.virginia.gov)
</t>
    </r>
    <r>
      <rPr>
        <b/>
        <sz val="10"/>
        <rFont val="Verdana"/>
        <family val="2"/>
      </rPr>
      <t>District-based travelers</t>
    </r>
    <r>
      <rPr>
        <sz val="10"/>
        <rFont val="Verdana"/>
        <family val="2"/>
      </rPr>
      <t xml:space="preserve"> may submit their reimbursement request directly to District AP staff (via email).
ETERVs should be submitted within 30 days of the travel end date. Any NTERVs submitted after the fiscal year when the travel occurred require a justification signed by the Office of the Commissioner. 
</t>
    </r>
  </si>
  <si>
    <t>The purpose of the Travel Authorization Request (TAR) Form is to collect standardized information to accurately estimate travel costs and secure approval for a complex travel event. The Pre-Approval Form is no longer required to accompany a TAR Form. A TAR is required for the following travel conditions:
     * In-state travel with estimated expenditures exceeding $1,000
     * Out-of-state, 5 or more employees to the same destination
     * Out-of-state, overnight travel (excluding Washington DC metropolitan area)
     * Out-of-State, travel with expenditures to exceed $1,000
     * Out-of-State, travel with expenditures to exceed $3,000
     * Out-of-state, lodging at a high-end resort
     * Lodging costs (in or out-of-state) that is expected to exceed GSA rates
     * Alternative lodging authorization needed
     * Reimbursement for an unused hotel room 
     * International Travel
     * Business meal reimbursements up to 150% applicable per diem limits (Anything over 150% is not allowable)
     * Travel not funded by VDH
     * Exceptions to choosing the least expensive travel option (flying vs. driving) 
     * Traveler presenting at a conference
     * Event is hosted by government officials
Once approved, travelers should retain the Form for their records and should be submitted along with their ETERV/NTERV.</t>
  </si>
  <si>
    <r>
      <t xml:space="preserve">Step 1: </t>
    </r>
    <r>
      <rPr>
        <sz val="10"/>
        <rFont val="Verdana"/>
        <family val="2"/>
      </rPr>
      <t xml:space="preserve"> </t>
    </r>
    <r>
      <rPr>
        <i/>
        <sz val="10"/>
        <rFont val="Verdana"/>
        <family val="2"/>
      </rPr>
      <t>Please select all required checkboxes based on your travel condition (select all that apply). If no forms are required based on your travel situation, return back to the Travel Workbook to complete the Employee/ Non-Employee Travel and Expense Reimbursement Voucher (ETERV/NTERV)</t>
    </r>
    <r>
      <rPr>
        <b/>
        <i/>
        <sz val="10"/>
        <rFont val="Verdana"/>
        <family val="2"/>
      </rPr>
      <t xml:space="preserve"> </t>
    </r>
    <r>
      <rPr>
        <i/>
        <sz val="10"/>
        <rFont val="Verdana"/>
        <family val="2"/>
      </rPr>
      <t>once your travel has concluded.</t>
    </r>
  </si>
  <si>
    <t xml:space="preserve">Please Provide Explanation: </t>
  </si>
  <si>
    <t>Should we say "Central Office Based Traveler" instead?</t>
  </si>
  <si>
    <r>
      <t xml:space="preserve">SECTION 2: REASON FOR TRAVEL </t>
    </r>
    <r>
      <rPr>
        <i/>
        <sz val="10"/>
        <rFont val="Verdana"/>
        <family val="2"/>
      </rPr>
      <t>(Double click in cells to enter information)</t>
    </r>
  </si>
  <si>
    <r>
      <t>Name of Funding Source</t>
    </r>
    <r>
      <rPr>
        <sz val="9"/>
        <rFont val="Verdana"/>
        <family val="2"/>
      </rPr>
      <t xml:space="preserve"> (i.e., Grant Name, Funding Source)</t>
    </r>
  </si>
  <si>
    <r>
      <t xml:space="preserve">Private Entity </t>
    </r>
    <r>
      <rPr>
        <sz val="9"/>
        <rFont val="Verdana"/>
        <family val="2"/>
      </rPr>
      <t xml:space="preserve">(Name of and what they are providing): </t>
    </r>
  </si>
  <si>
    <t>C52: Can this be greyed out?</t>
  </si>
  <si>
    <t>The purpose of the Pre-Approval Form is to collect standardized information to accurately estimate travel costs and secure approval for a travel event. The Pre-Approval form is a stand-alone form and no longer required to complete when the Travel Authorization Request Form (TAR) is required. The Pre-Approval Form is required for:
 * In-state, overnight travel with expenditures estimated to be equal to or below $1000 (i.e., meal per diem, transportation costs, etc.)
 * Out-of-state (excluding Washington DC metropolitan area) day trips with 1-4 travelers to the same designation, with expenditures estimated to be equal or below $1,000 per traveler
Once approved, travelers should retain the Form for their records and should be submitted along with their ETERV/NTERV.</t>
  </si>
  <si>
    <t xml:space="preserve"> * No Pre-Approval Required through Travel Workbook *</t>
  </si>
  <si>
    <t>Output</t>
  </si>
  <si>
    <t>Vendor ID</t>
  </si>
  <si>
    <t>Supervisor's Printed Name</t>
  </si>
  <si>
    <t>Yes</t>
  </si>
  <si>
    <t>No</t>
  </si>
  <si>
    <t>Are you a board member?</t>
  </si>
  <si>
    <t xml:space="preserve">Business Manager / COO / Dep. Dir Signature </t>
  </si>
  <si>
    <t>Please follow the instructions below to complete the Travel Authorization Request (TAR) Form:</t>
  </si>
  <si>
    <t>VEHICLE USE STATEMENT</t>
  </si>
  <si>
    <t xml:space="preserve">STATE VEHICLE - AVAILABLE OR NOT REQUESTED - FLEET RATE                    </t>
  </si>
  <si>
    <t xml:space="preserve">FLEET /ENTERPRISE VEHICLE - NOT ELIGIBLE FOR MILEAGE REIMBURSEMENT                         </t>
  </si>
  <si>
    <r>
      <t xml:space="preserve">Base Point Address </t>
    </r>
    <r>
      <rPr>
        <sz val="12"/>
        <color rgb="FFFF0000"/>
        <rFont val="Verdana"/>
        <family val="2"/>
      </rPr>
      <t>(Must be completed by all travelers)</t>
    </r>
  </si>
  <si>
    <t>Net Fiscal Year Mileage (To Date)*</t>
  </si>
  <si>
    <t>This form must be completed for any business trip greater than 200 miles and attached to the traveler's reimbursement voucher.</t>
  </si>
  <si>
    <t xml:space="preserve">Cost Code Instructions: Cost center information (at minimum the "Cost Center," "COA," "Object Code," and "Amount" fields) must be populated prior to submission. Please coordinate with your Supervisor if you are unsure how to complete this section of the form. </t>
  </si>
  <si>
    <t xml:space="preserve">           
 Please Specify:</t>
  </si>
  <si>
    <r>
      <rPr>
        <sz val="10"/>
        <color theme="1"/>
        <rFont val="Verdana"/>
        <family val="2"/>
      </rPr>
      <t xml:space="preserve"> </t>
    </r>
    <r>
      <rPr>
        <b/>
        <sz val="10"/>
        <color theme="1"/>
        <rFont val="Verdana"/>
        <family val="2"/>
      </rPr>
      <t xml:space="preserve">SECTION 8:  </t>
    </r>
    <r>
      <rPr>
        <sz val="10"/>
        <color theme="1"/>
        <rFont val="Verdana"/>
        <family val="2"/>
      </rPr>
      <t xml:space="preserve"> </t>
    </r>
    <r>
      <rPr>
        <i/>
        <sz val="10"/>
        <color theme="1"/>
        <rFont val="Verdana"/>
        <family val="2"/>
      </rPr>
      <t xml:space="preserve"> </t>
    </r>
    <r>
      <rPr>
        <b/>
        <sz val="10"/>
        <color theme="1"/>
        <rFont val="Verdana"/>
        <family val="2"/>
      </rPr>
      <t>ETHICS APPROVAL:</t>
    </r>
    <r>
      <rPr>
        <i/>
        <sz val="10"/>
        <color theme="1"/>
        <rFont val="Verdana"/>
        <family val="2"/>
      </rPr>
      <t xml:space="preserve"> NOTE: Please complete the Ethic Council questionnaire based on your traveling conditions. If ALL conditions are met, the traveler needs to request additional approval through the ethics council. Include the approved form with your travel workbook submission prior to travel. Visit Ethics Council | Travel Waiver request (virginia.gov) for more information </t>
    </r>
    <r>
      <rPr>
        <u/>
        <sz val="10"/>
        <color theme="10"/>
        <rFont val="Verdana"/>
        <family val="2"/>
      </rPr>
      <t xml:space="preserve">(http://ethics.dls.virginia.gov/travel-waiver-request.asp). </t>
    </r>
  </si>
  <si>
    <r>
      <rPr>
        <b/>
        <sz val="9.5"/>
        <color rgb="FFFF0000"/>
        <rFont val="Verdana"/>
        <family val="2"/>
      </rPr>
      <t>Enter GSA Lodging Rate in cell H48</t>
    </r>
    <r>
      <rPr>
        <sz val="9.5"/>
        <color rgb="FFFF0000"/>
        <rFont val="Verdana"/>
        <family val="2"/>
      </rPr>
      <t xml:space="preserve">
 (for reference only - you must also enter your estimated lodging rate in cell H50)</t>
    </r>
  </si>
  <si>
    <t>Enter GSA Meal Per Diem Rate in cell J48</t>
  </si>
  <si>
    <t xml:space="preserve">                     | Is this event hosted by Federal Government Officials?</t>
  </si>
  <si>
    <r>
      <t xml:space="preserve">       If Yes, I certify I have received proper approval and authorization via Decision Brief from OSHHR </t>
    </r>
    <r>
      <rPr>
        <b/>
        <i/>
        <sz val="9"/>
        <rFont val="Verdana"/>
        <family val="2"/>
      </rPr>
      <t>and</t>
    </r>
    <r>
      <rPr>
        <i/>
        <sz val="9"/>
        <rFont val="Verdana"/>
        <family val="2"/>
      </rPr>
      <t xml:space="preserve"> Governor's Director of Intergovernmental Affairs</t>
    </r>
  </si>
  <si>
    <t xml:space="preserve">                     | Am I presenting to statewide or national external groups?</t>
  </si>
  <si>
    <r>
      <t xml:space="preserve">       If Yes, I certify I have received proper approval and authorization from OSHHR to register </t>
    </r>
    <r>
      <rPr>
        <b/>
        <i/>
        <sz val="9"/>
        <rFont val="Verdana"/>
        <family val="2"/>
      </rPr>
      <t>and</t>
    </r>
    <r>
      <rPr>
        <i/>
        <sz val="9"/>
        <rFont val="Verdana"/>
        <family val="2"/>
      </rPr>
      <t xml:space="preserve"> present at the event </t>
    </r>
  </si>
  <si>
    <t>1. Complete Sections 1-11.</t>
  </si>
  <si>
    <t>2. When completing Section 11: Certification/Approval, be sure to check ALL that apply in the top of the section. This will automatically populate the required approval(s) based on the designation of authority. The designation of authority table is located within the Travel Hub for reference.</t>
  </si>
  <si>
    <r>
      <t xml:space="preserve">3. Submit Travel Authorization Form (TAR) and any supporting documentations for approval prior to booking travel.
</t>
    </r>
    <r>
      <rPr>
        <b/>
        <sz val="10"/>
        <rFont val="Verdana"/>
        <family val="2"/>
      </rPr>
      <t>Submission Instructions:</t>
    </r>
    <r>
      <rPr>
        <sz val="10"/>
        <rFont val="Verdana"/>
        <family val="2"/>
      </rPr>
      <t xml:space="preserve"> Once the traveler has received all required signatures, they may begin booking their traveler. Staff should keep the TAR form and associated approvals for their records and submit along with their reimbursement request.</t>
    </r>
  </si>
  <si>
    <t>Point of Interest of Travel (To and From)</t>
  </si>
  <si>
    <r>
      <t xml:space="preserve">2. LOCATION AT WHICH EXPENSE WAS INCURRED. POINTS BETWEEN WHICH TRAVEL WAS NECESSARY, METHOD OF TRANSPORTATION USED AND MILEAGE RATE ALLOWED. EACH DAYS EXPENSES MUST BE SHOWN SEPARATELY.
</t>
    </r>
    <r>
      <rPr>
        <sz val="12"/>
        <color rgb="FFFF0000"/>
        <rFont val="Verdana"/>
        <family val="2"/>
      </rPr>
      <t xml:space="preserve">PII/PHI/address should not be used on TERV. Please use cross streets.  </t>
    </r>
  </si>
  <si>
    <r>
      <rPr>
        <b/>
        <sz val="10"/>
        <rFont val="Verdana"/>
        <family val="2"/>
      </rPr>
      <t>Section 10:</t>
    </r>
    <r>
      <rPr>
        <sz val="10"/>
        <rFont val="Verdana"/>
        <family val="2"/>
      </rPr>
      <t xml:space="preserve">    </t>
    </r>
    <r>
      <rPr>
        <b/>
        <i/>
        <sz val="10"/>
        <rFont val="Verdana"/>
        <family val="2"/>
      </rPr>
      <t>Presentations to Statewide and National External Groups:</t>
    </r>
    <r>
      <rPr>
        <i/>
        <sz val="10"/>
        <rFont val="Verdana"/>
        <family val="2"/>
      </rPr>
      <t xml:space="preserve"> VDH leadership (i.e. Commissioner’s Leadership Team, Office Directors, and District Directors) who have been invited to present to statewide or national groups must be approved by OSHHR prior to VDH staff registering for or committing to attend such an event. The invitation along with the presentation must be sent at least two weeks prior to the event via </t>
    </r>
    <r>
      <rPr>
        <i/>
        <sz val="10"/>
        <color rgb="FFFF0000"/>
        <rFont val="Verdana"/>
        <family val="2"/>
      </rPr>
      <t>Routing Slip for Office of the Commissioner Review/Approval or 'Green Sheet'</t>
    </r>
    <r>
      <rPr>
        <i/>
        <sz val="10"/>
        <rFont val="Verdana"/>
        <family val="2"/>
      </rPr>
      <t xml:space="preserve"> (</t>
    </r>
    <r>
      <rPr>
        <u/>
        <sz val="10"/>
        <color theme="10"/>
        <rFont val="Verdana"/>
        <family val="2"/>
      </rPr>
      <t>https://vdhweb.vdh.virginia.gov/administration/administration-forms/</t>
    </r>
    <r>
      <rPr>
        <i/>
        <sz val="10"/>
        <rFont val="Verdana"/>
        <family val="2"/>
      </rPr>
      <t xml:space="preserve">) to Joe Hilbert who will submit it to OSHHR for approval. Please include event dates and other deadline information with your request to present. Green Sheet' does not need to be included with the travel reimbursement submission and must be maintained by the traveler for audit purposes </t>
    </r>
  </si>
  <si>
    <t xml:space="preserve">I HEREBY CERTIFY THAT EXPENSES LISTED BELOW WERE INCURRED BY ME ON OFFICIAL BUSINESS OF THE COMMONWEALTH OF VIRGINIA AND INCLUDE ONLY SUCH EXPENSES AS WERE NECESSARY IN THE CONDUCT OF BUSINESS. ADDITIONALLY, ALL EXPENSE COMPUTATIONS INDICATED BELOW ARE CORRECT AND ALL NECESSARY AND REQUIRED RECEIPTS ARE ATTACHED. </t>
  </si>
  <si>
    <r>
      <t>I certify all computations are correct and that all necessary and required receipts are attached.  Initial: __</t>
    </r>
    <r>
      <rPr>
        <u/>
        <sz val="12"/>
        <color theme="0"/>
        <rFont val="Verdana"/>
        <family val="2"/>
      </rPr>
      <t xml:space="preserve"> </t>
    </r>
    <r>
      <rPr>
        <sz val="12"/>
        <color theme="0"/>
        <rFont val="Verdana"/>
        <family val="2"/>
      </rPr>
      <t xml:space="preserve"> </t>
    </r>
  </si>
  <si>
    <t xml:space="preserve">I certify all computations are correct and that all necessary and required receipts are attached.                            Initial _________    </t>
  </si>
  <si>
    <r>
      <rPr>
        <b/>
        <sz val="10"/>
        <rFont val="Verdana"/>
        <family val="2"/>
      </rPr>
      <t xml:space="preserve">Section 9:  </t>
    </r>
    <r>
      <rPr>
        <sz val="10"/>
        <rFont val="Verdana"/>
        <family val="2"/>
      </rPr>
      <t xml:space="preserve">  </t>
    </r>
    <r>
      <rPr>
        <b/>
        <i/>
        <sz val="10"/>
        <rFont val="Verdana"/>
        <family val="2"/>
      </rPr>
      <t xml:space="preserve">Invitations to Events Hosted by Federal Government Officials: </t>
    </r>
    <r>
      <rPr>
        <i/>
        <sz val="10"/>
        <rFont val="Verdana"/>
        <family val="2"/>
      </rPr>
      <t xml:space="preserve">VDH staff must request approval from OSHHR prior to responding to such invitations. This request should be submitted through your chain of command via the </t>
    </r>
    <r>
      <rPr>
        <i/>
        <sz val="10"/>
        <color rgb="FFFF0000"/>
        <rFont val="Verdana"/>
        <family val="2"/>
      </rPr>
      <t xml:space="preserve">Decision Memo Template </t>
    </r>
    <r>
      <rPr>
        <i/>
        <sz val="10"/>
        <rFont val="Verdana"/>
        <family val="2"/>
      </rPr>
      <t>(</t>
    </r>
    <r>
      <rPr>
        <u/>
        <sz val="10"/>
        <color theme="10"/>
        <rFont val="Verdana"/>
        <family val="2"/>
      </rPr>
      <t>https://vdhweb.vdh.virginia.gov/administration/administration-forms/</t>
    </r>
    <r>
      <rPr>
        <i/>
        <sz val="10"/>
        <rFont val="Verdana"/>
        <family val="2"/>
      </rPr>
      <t xml:space="preserve">) to OSHHR. If the Secretary approves the request, it is sent to the Governor’s Director of Intergovernmental Affairs for final approval. The Decision Memo does not need to be included with travel reimbursement submission and must be maintained by the traveler for audit purposes. For federally funded travel required by the federal government or grant, please answer 'No' for this section. This section only applies to fundraising activities, non-job specific travel, etc. </t>
    </r>
  </si>
  <si>
    <r>
      <rPr>
        <b/>
        <sz val="18"/>
        <rFont val="Arial"/>
        <family val="2"/>
      </rPr>
      <t>Effective 8/16/2023</t>
    </r>
    <r>
      <rPr>
        <i/>
        <sz val="14"/>
        <rFont val="Arial"/>
        <family val="2"/>
      </rPr>
      <t xml:space="preserve">
Rev: 05/13/2023</t>
    </r>
  </si>
  <si>
    <t>Signature Requirement:  Adobe Pro Signature, Box Limited, wet signature, or email approval must be used to obtain proper sign-off for the Pre-Approval form. When utilizing e-Signatures, the traveler must print using 'Print Active Sheets' under 'File', 'Print' prior to submitting through Adobe Pro or Box Limited for approval.</t>
  </si>
  <si>
    <t>Signature Requirement: Adobe Pro Signature, Box Limited, wet signature, or email approval must be used to obtain proper sign-off for the TAR form. When utilizing e-Signatures, the traveler must print using 'Print Active Sheets' under 'File', 'Print' prior to submitting through Adobe Pro or Box Limited for approval.</t>
  </si>
  <si>
    <t>Signature Requirement: Adobe Pro Signature, Box Limited, wet signature, or email approval must be used to obtain proper sign-off for the CBA tool. When utilizing e-Signatures, the traveler must print using 'Print Active Sheets' under 'File', 'Print' prior to submitting through Adobe Pro or Box Limited for approval.</t>
  </si>
  <si>
    <t>Signature Requirement: Adobe Pro Signature, Box Limited or wet signature must be used to obtain proper sign-off for the ETERV form. When utilizing e-Signatures, the traveler must print using 'Print Active Sheets' under 'File', 'Print' prior to submitting through Adobe Pro or Box Limited for approval.</t>
  </si>
  <si>
    <t>Signature Requirement: Adobe Pro Signature, Box Limited or wet signature must be used to obtain proper sign-off for the NTERV form. When utilizing e-Signatures, the traveler must print using 'Print Active Sheets' under 'File', 'Print' prior to submitting through Adobe Pro or Box Limited for approval.</t>
  </si>
  <si>
    <r>
      <t xml:space="preserve"> </t>
    </r>
    <r>
      <rPr>
        <b/>
        <sz val="10"/>
        <color rgb="FFFF0000"/>
        <rFont val="Verdana"/>
        <family val="2"/>
      </rPr>
      <t xml:space="preserve">SECTION 7:  CERTIFICATION/APPROVAL SECTION: NOTE: Approval of this form does not entitle the Traveler to cost reimbursements that exceed the state reimbursable rates in accordance to the Cardinal CAPP Manual Section 20335 and VDH policies and procedures. Adobe Pro Signature, Box Limited, wet signature, or email approval must be used to obtain proper sign-off. When utilizing e-Signatures, the traveler must print using 'Print Active Sheets' under 'File', 'Print' prior to submitting through Adobe Pro or Box Limited for approval.
If a TAR is required, the Pre-Approval Form does NOT need to be completed. </t>
    </r>
  </si>
  <si>
    <t xml:space="preserve"> SECTION 11:   CERTIFICATION/APPROVAL SECTION: NOTE: Approval of this form does not entitle the Traveler to Cost Reimbursements that exceed the state reimbursable rates in accordance to the Cardinal CAPP Manual Section 20335 and VDH policies and procedures.  Traveler and Supervisor signatures are required and signatures from either Business Managers/ COO/ Deputy Directors (only one is needed) are based on your office/LHD discretion when no additional traveling conditions are met. However, additional signatures may be needed based on your traveling situation. Please select all that apply to your current travel situation and obtain all required signature(s).  Adobe Pro Signature, Box Limited, wet signature, or email approval must be used to obtain proper sign-off. When utilizing e-Signatures, the traveler must print using 'Print Active Sheets' under 'File', 'Print' prior to submitting through Adobe Pro or Box Limited for approval.</t>
  </si>
  <si>
    <t>Adobe Pro, Box Limited or Wet Signature must be used to obtain proper sign-off.</t>
  </si>
  <si>
    <t>Adobe Pro, Box Limited, or Wet Signature must be used to obtain proper sign-off.</t>
  </si>
  <si>
    <r>
      <t xml:space="preserve">Virginia Department of Health
Pre-Approval Form
Effective 8/16/2023
</t>
    </r>
    <r>
      <rPr>
        <i/>
        <sz val="14"/>
        <rFont val="Verdana"/>
        <family val="2"/>
      </rPr>
      <t>Rev: 01/01/2025</t>
    </r>
  </si>
  <si>
    <r>
      <t xml:space="preserve">Virginia Department of Health
Travel Authorization Form (TAR)
Effective 8/16/2023
</t>
    </r>
    <r>
      <rPr>
        <i/>
        <sz val="14"/>
        <rFont val="Verdana"/>
        <family val="2"/>
      </rPr>
      <t>Rev: 01/01/2025</t>
    </r>
  </si>
  <si>
    <r>
      <t xml:space="preserve">Virginia Department of Health
Cost Benefit Analysis (CBA)
Effective 8/16/2023
</t>
    </r>
    <r>
      <rPr>
        <i/>
        <sz val="14"/>
        <rFont val="Arial"/>
        <family val="2"/>
      </rPr>
      <t>Rev: 01/01/2025</t>
    </r>
  </si>
  <si>
    <r>
      <rPr>
        <b/>
        <sz val="18"/>
        <rFont val="Verdana"/>
        <family val="2"/>
      </rPr>
      <t xml:space="preserve">Virginia Department of Health
Employee Travel and Expense Reimbursement Voucher (ETERV)
Effective 8/16/2023
</t>
    </r>
    <r>
      <rPr>
        <i/>
        <sz val="14"/>
        <rFont val="Verdana"/>
        <family val="2"/>
      </rPr>
      <t>Rev:  01/01/2025</t>
    </r>
  </si>
  <si>
    <r>
      <rPr>
        <b/>
        <sz val="14"/>
        <rFont val="Verdana"/>
        <family val="2"/>
      </rPr>
      <t xml:space="preserve">Virginia Department of Health
Travel Worksheet #1
Effective 8/16/2023
</t>
    </r>
    <r>
      <rPr>
        <i/>
        <sz val="11"/>
        <rFont val="Verdana"/>
        <family val="2"/>
      </rPr>
      <t>Rev: 01/01/2025</t>
    </r>
  </si>
  <si>
    <r>
      <rPr>
        <b/>
        <sz val="14"/>
        <rFont val="Verdana"/>
        <family val="2"/>
      </rPr>
      <t xml:space="preserve">Virginia Department of Health
Travel Worksheet #2
Effective 8/16/2023
</t>
    </r>
    <r>
      <rPr>
        <i/>
        <sz val="11"/>
        <rFont val="Verdana"/>
        <family val="2"/>
      </rPr>
      <t>Rev: 01/01/2025</t>
    </r>
  </si>
  <si>
    <r>
      <rPr>
        <b/>
        <sz val="14"/>
        <rFont val="Verdana"/>
        <family val="2"/>
      </rPr>
      <t xml:space="preserve">Virginia Department of Health
Travel Worksheet #3
Effective 8/16/2023
</t>
    </r>
    <r>
      <rPr>
        <i/>
        <sz val="11"/>
        <rFont val="Verdana"/>
        <family val="2"/>
      </rPr>
      <t>Rev: 01/01/2025</t>
    </r>
  </si>
  <si>
    <r>
      <rPr>
        <b/>
        <sz val="18"/>
        <rFont val="Verdana"/>
        <family val="2"/>
      </rPr>
      <t xml:space="preserve">Virginia Department of Health
Non-Employee Travel and Expense Reimbursement Voucher (NTERV)
Effective 8/16/2023
</t>
    </r>
    <r>
      <rPr>
        <i/>
        <sz val="14"/>
        <rFont val="Verdana"/>
        <family val="2"/>
      </rPr>
      <t>Rev: 01/01/2025</t>
    </r>
  </si>
  <si>
    <t>Virginia Doe</t>
  </si>
  <si>
    <t xml:space="preserve"> 2025 Virginia Public Health Preparedness Summit and  Field Epidemiology Seminar</t>
  </si>
  <si>
    <t>OEP</t>
  </si>
  <si>
    <t>2025 Virginia Public Health Preparedenss Seminar and Field Epidemiology Seminar, Theme is "Re-Imagining Public Health Preparedness for the Future". The Public Health Preparedness Academy and Virginia Epidemiology Seminar (VES) is an annual event dedicated to advancing public health emergency preparedness and response. In this year's summit, we will delve into addressing emergent public health emergency key challenges and vulnerabilities across the Commonwealth.</t>
  </si>
  <si>
    <t>Westin Richmond</t>
  </si>
  <si>
    <t>6631 W Broad St
Richmond, VA 23230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</si>
</sst>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164" formatCode="&quot;$&quot;#,##0.00"/>
    <numFmt numFmtId="165" formatCode="General_)"/>
    <numFmt numFmtId="166" formatCode="0_);[Red]\(0\)"/>
    <numFmt numFmtId="167" formatCode="#,##0.000_);[Red]\(#,##0.000\)"/>
    <numFmt numFmtId="168" formatCode="mm/dd/yy;@"/>
    <numFmt numFmtId="169" formatCode="0;0;;@"/>
    <numFmt numFmtId="170" formatCode="00000"/>
    <numFmt numFmtId="171" formatCode="0.0"/>
  </numFmts>
  <fonts count="108">
    <font>
      <sz val="11"/>
      <color theme="1"/>
      <name val="Calibri"/>
      <family val="2"/>
      <scheme val="minor"/>
    </font>
    <font>
      <b/>
      <sz val="10"/>
      <name val="Verdana"/>
      <family val="2"/>
    </font>
    <font>
      <sz val="10"/>
      <name val="Verdana"/>
      <family val="2"/>
    </font>
    <font>
      <b/>
      <sz val="8"/>
      <name val="Verdana"/>
      <family val="2"/>
    </font>
    <font>
      <sz val="8"/>
      <name val="Verdana"/>
      <family val="2"/>
    </font>
    <font>
      <b/>
      <sz val="9"/>
      <name val="Verdana"/>
      <family val="2"/>
    </font>
    <font>
      <sz val="9"/>
      <name val="Verdana"/>
      <family val="2"/>
    </font>
    <font>
      <b/>
      <i/>
      <sz val="8"/>
      <name val="Verdana"/>
      <family val="2"/>
    </font>
    <font>
      <i/>
      <sz val="8"/>
      <name val="Verdana"/>
      <family val="2"/>
    </font>
    <font>
      <sz val="7"/>
      <name val="Verdana"/>
      <family val="2"/>
    </font>
    <font>
      <sz val="10"/>
      <color indexed="8"/>
      <name val="Verdana"/>
      <family val="2"/>
    </font>
    <font>
      <b/>
      <u/>
      <sz val="10"/>
      <name val="Verdana"/>
      <family val="2"/>
    </font>
    <font>
      <sz val="11"/>
      <name val="Calibri"/>
      <family val="2"/>
      <scheme val="minor"/>
    </font>
    <font>
      <sz val="11"/>
      <color theme="1"/>
      <name val="Calibri"/>
      <family val="2"/>
      <scheme val="minor"/>
    </font>
    <font>
      <i/>
      <sz val="10"/>
      <name val="Verdana"/>
      <family val="2"/>
    </font>
    <font>
      <b/>
      <u/>
      <sz val="9"/>
      <name val="Verdana"/>
      <family val="2"/>
    </font>
    <font>
      <b/>
      <u/>
      <sz val="10"/>
      <color indexed="63"/>
      <name val="Verdana"/>
      <family val="2"/>
    </font>
    <font>
      <sz val="10"/>
      <name val="Arial"/>
      <family val="2"/>
    </font>
    <font>
      <b/>
      <sz val="9"/>
      <color indexed="63"/>
      <name val="Verdana"/>
      <family val="2"/>
    </font>
    <font>
      <b/>
      <i/>
      <sz val="9"/>
      <name val="Verdana"/>
      <family val="2"/>
    </font>
    <font>
      <sz val="9"/>
      <color indexed="63"/>
      <name val="Verdana"/>
      <family val="2"/>
    </font>
    <font>
      <u/>
      <sz val="10"/>
      <color theme="10"/>
      <name val="Arial"/>
      <family val="2"/>
    </font>
    <font>
      <b/>
      <sz val="10"/>
      <color indexed="8"/>
      <name val="Verdana"/>
      <family val="2"/>
    </font>
    <font>
      <u/>
      <sz val="9"/>
      <name val="Verdana"/>
      <family val="2"/>
    </font>
    <font>
      <sz val="10"/>
      <color theme="1"/>
      <name val="Verdana"/>
      <family val="2"/>
    </font>
    <font>
      <b/>
      <sz val="10"/>
      <color theme="1"/>
      <name val="Verdana"/>
      <family val="2"/>
    </font>
    <font>
      <b/>
      <sz val="9"/>
      <color rgb="FF0070C0"/>
      <name val="Verdana"/>
      <family val="2"/>
    </font>
    <font>
      <sz val="10"/>
      <name val="Courier"/>
    </font>
    <font>
      <sz val="10"/>
      <name val="Calibri"/>
      <family val="2"/>
      <scheme val="minor"/>
    </font>
    <font>
      <b/>
      <sz val="12"/>
      <name val="Arial"/>
      <family val="2"/>
    </font>
    <font>
      <sz val="12"/>
      <name val="Arial"/>
      <family val="2"/>
    </font>
    <font>
      <b/>
      <sz val="18"/>
      <name val="Arial"/>
      <family val="2"/>
    </font>
    <font>
      <b/>
      <sz val="14"/>
      <name val="Arial"/>
      <family val="2"/>
    </font>
    <font>
      <sz val="14"/>
      <name val="Arial"/>
      <family val="2"/>
    </font>
    <font>
      <b/>
      <i/>
      <sz val="10"/>
      <color rgb="FFFF0000"/>
      <name val="Arial"/>
      <family val="2"/>
    </font>
    <font>
      <b/>
      <sz val="10"/>
      <name val="Arial"/>
      <family val="2"/>
    </font>
    <font>
      <b/>
      <u/>
      <sz val="14"/>
      <name val="Arial"/>
      <family val="2"/>
    </font>
    <font>
      <b/>
      <u/>
      <sz val="10"/>
      <name val="Arial"/>
      <family val="2"/>
    </font>
    <font>
      <u/>
      <sz val="12"/>
      <color rgb="FF0070C0"/>
      <name val="Arial"/>
      <family val="2"/>
    </font>
    <font>
      <i/>
      <sz val="12"/>
      <color rgb="FFFF0000"/>
      <name val="Arial"/>
      <family val="2"/>
    </font>
    <font>
      <b/>
      <i/>
      <sz val="12"/>
      <name val="Arial"/>
      <family val="2"/>
    </font>
    <font>
      <b/>
      <sz val="16"/>
      <color rgb="FFFF0000"/>
      <name val="Arial"/>
      <family val="2"/>
    </font>
    <font>
      <i/>
      <sz val="10"/>
      <name val="Arial"/>
      <family val="2"/>
    </font>
    <font>
      <sz val="10"/>
      <color rgb="FFC00000"/>
      <name val="Verdana"/>
      <family val="2"/>
    </font>
    <font>
      <b/>
      <sz val="10"/>
      <color rgb="FFFFFF00"/>
      <name val="Verdana"/>
      <family val="2"/>
    </font>
    <font>
      <sz val="9"/>
      <color theme="8" tint="-0.249977111117893"/>
      <name val="Verdana"/>
      <family val="2"/>
    </font>
    <font>
      <b/>
      <sz val="9"/>
      <color theme="0"/>
      <name val="Verdana"/>
      <family val="2"/>
    </font>
    <font>
      <u/>
      <sz val="10"/>
      <color theme="0"/>
      <name val="Verdana"/>
      <family val="2"/>
    </font>
    <font>
      <sz val="10"/>
      <color theme="0"/>
      <name val="Verdana"/>
      <family val="2"/>
    </font>
    <font>
      <u/>
      <sz val="10"/>
      <color theme="10"/>
      <name val="Courier"/>
    </font>
    <font>
      <sz val="10"/>
      <name val="Courier"/>
      <family val="3"/>
    </font>
    <font>
      <sz val="9"/>
      <name val="Arial"/>
      <family val="2"/>
    </font>
    <font>
      <sz val="8"/>
      <name val="Arial"/>
      <family val="2"/>
    </font>
    <font>
      <i/>
      <sz val="8"/>
      <color theme="1"/>
      <name val="Verdana"/>
      <family val="2"/>
    </font>
    <font>
      <sz val="8"/>
      <color rgb="FF000000"/>
      <name val="Segoe UI"/>
      <family val="2"/>
    </font>
    <font>
      <sz val="8"/>
      <color rgb="FF000000"/>
      <name val="Tahoma"/>
      <family val="2"/>
    </font>
    <font>
      <b/>
      <sz val="9.5"/>
      <color rgb="FFFF0000"/>
      <name val="Verdana"/>
      <family val="2"/>
    </font>
    <font>
      <b/>
      <sz val="15"/>
      <color theme="3"/>
      <name val="Calibri"/>
      <family val="2"/>
      <scheme val="minor"/>
    </font>
    <font>
      <b/>
      <sz val="11"/>
      <color theme="3"/>
      <name val="Calibri"/>
      <family val="2"/>
      <scheme val="minor"/>
    </font>
    <font>
      <sz val="8"/>
      <color rgb="FFFF0000"/>
      <name val="Arial"/>
      <family val="2"/>
    </font>
    <font>
      <sz val="9.5"/>
      <color rgb="FFFF0000"/>
      <name val="Verdana"/>
      <family val="2"/>
    </font>
    <font>
      <sz val="10"/>
      <color rgb="FF0070C0"/>
      <name val="Verdana"/>
      <family val="2"/>
    </font>
    <font>
      <sz val="10"/>
      <color rgb="FFC00000"/>
      <name val="Calibri"/>
      <family val="2"/>
      <scheme val="minor"/>
    </font>
    <font>
      <sz val="10"/>
      <color rgb="FFFF0000"/>
      <name val="Calibri  "/>
    </font>
    <font>
      <b/>
      <i/>
      <sz val="10"/>
      <name val="Verdana"/>
      <family val="2"/>
    </font>
    <font>
      <sz val="11"/>
      <color theme="1"/>
      <name val="Verdana"/>
      <family val="2"/>
    </font>
    <font>
      <b/>
      <sz val="18"/>
      <name val="Verdana"/>
      <family val="2"/>
    </font>
    <font>
      <u/>
      <sz val="10"/>
      <color theme="10"/>
      <name val="Verdana"/>
      <family val="2"/>
    </font>
    <font>
      <sz val="11"/>
      <color rgb="FF0070C0"/>
      <name val="Verdana"/>
      <family val="2"/>
    </font>
    <font>
      <sz val="11"/>
      <color theme="4"/>
      <name val="Verdana"/>
      <family val="2"/>
    </font>
    <font>
      <sz val="11"/>
      <name val="Verdana"/>
      <family val="2"/>
    </font>
    <font>
      <sz val="11"/>
      <color theme="0"/>
      <name val="Verdana"/>
      <family val="2"/>
    </font>
    <font>
      <sz val="11"/>
      <color theme="8" tint="-0.249977111117893"/>
      <name val="Verdana"/>
      <family val="2"/>
    </font>
    <font>
      <b/>
      <sz val="16"/>
      <color rgb="FFC00000"/>
      <name val="Verdana"/>
      <family val="2"/>
    </font>
    <font>
      <sz val="11"/>
      <color theme="9"/>
      <name val="Verdana"/>
      <family val="2"/>
    </font>
    <font>
      <b/>
      <sz val="10"/>
      <color theme="0"/>
      <name val="Verdana"/>
      <family val="2"/>
    </font>
    <font>
      <sz val="10"/>
      <color rgb="FFFF0000"/>
      <name val="Arial"/>
      <family val="2"/>
    </font>
    <font>
      <b/>
      <sz val="16"/>
      <name val="Verdana"/>
      <family val="2"/>
    </font>
    <font>
      <sz val="14"/>
      <color theme="1"/>
      <name val="Verdana"/>
      <family val="2"/>
    </font>
    <font>
      <i/>
      <sz val="14"/>
      <name val="Verdana"/>
      <family val="2"/>
    </font>
    <font>
      <i/>
      <sz val="14"/>
      <name val="Arial"/>
      <family val="2"/>
    </font>
    <font>
      <b/>
      <sz val="11"/>
      <color rgb="FFFF0000"/>
      <name val="Calibri"/>
      <family val="2"/>
      <scheme val="minor"/>
    </font>
    <font>
      <sz val="11"/>
      <color theme="4"/>
      <name val="Calibri"/>
      <family val="2"/>
      <scheme val="minor"/>
    </font>
    <font>
      <b/>
      <sz val="11"/>
      <name val="Verdana"/>
      <family val="2"/>
    </font>
    <font>
      <b/>
      <sz val="12"/>
      <name val="Verdana"/>
      <family val="2"/>
    </font>
    <font>
      <b/>
      <sz val="14"/>
      <name val="Verdana"/>
      <family val="2"/>
    </font>
    <font>
      <i/>
      <sz val="11"/>
      <name val="Verdana"/>
      <family val="2"/>
    </font>
    <font>
      <i/>
      <sz val="12"/>
      <name val="Verdana"/>
      <family val="2"/>
    </font>
    <font>
      <sz val="12"/>
      <name val="Verdana"/>
      <family val="2"/>
    </font>
    <font>
      <b/>
      <i/>
      <sz val="12"/>
      <name val="Verdana"/>
      <family val="2"/>
    </font>
    <font>
      <u/>
      <sz val="12"/>
      <color theme="10"/>
      <name val="Verdana"/>
      <family val="2"/>
    </font>
    <font>
      <sz val="12"/>
      <color rgb="FFFF0000"/>
      <name val="Verdana"/>
      <family val="2"/>
    </font>
    <font>
      <b/>
      <sz val="12"/>
      <color rgb="FFFF0000"/>
      <name val="Verdana"/>
      <family val="2"/>
    </font>
    <font>
      <b/>
      <sz val="9"/>
      <color rgb="FFFF0000"/>
      <name val="Verdana"/>
      <family val="2"/>
    </font>
    <font>
      <sz val="9"/>
      <color theme="5"/>
      <name val="Verdana"/>
      <family val="2"/>
    </font>
    <font>
      <sz val="12"/>
      <color theme="0"/>
      <name val="Verdana"/>
      <family val="2"/>
    </font>
    <font>
      <u/>
      <sz val="12"/>
      <name val="Verdana"/>
      <family val="2"/>
    </font>
    <font>
      <b/>
      <u/>
      <sz val="12"/>
      <color theme="10"/>
      <name val="Verdana"/>
      <family val="2"/>
    </font>
    <font>
      <sz val="9"/>
      <color theme="1"/>
      <name val="Verdana"/>
      <family val="2"/>
    </font>
    <font>
      <sz val="8"/>
      <color theme="1"/>
      <name val="Verdana"/>
      <family val="2"/>
    </font>
    <font>
      <sz val="11"/>
      <color rgb="FFFF0000"/>
      <name val="Verdana"/>
      <family val="2"/>
    </font>
    <font>
      <sz val="14"/>
      <name val="Verdana"/>
      <family val="2"/>
    </font>
    <font>
      <b/>
      <sz val="12"/>
      <name val="Verdana"/>
      <family val="2"/>
    </font>
    <font>
      <i/>
      <sz val="10"/>
      <color theme="1"/>
      <name val="Verdana"/>
      <family val="2"/>
    </font>
    <font>
      <i/>
      <sz val="9"/>
      <name val="Verdana"/>
      <family val="2"/>
    </font>
    <font>
      <i/>
      <sz val="10"/>
      <color rgb="FFFF0000"/>
      <name val="Verdana"/>
      <family val="2"/>
    </font>
    <font>
      <u/>
      <sz val="12"/>
      <color theme="0"/>
      <name val="Verdana"/>
      <family val="2"/>
    </font>
    <font>
      <b/>
      <sz val="10"/>
      <color rgb="FFFF0000"/>
      <name val="Verdana"/>
      <family val="2"/>
    </font>
  </fonts>
  <fills count="1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gray0625"/>
    </fill>
    <fill>
      <patternFill patternType="solid">
        <fgColor theme="1"/>
        <bgColor indexed="64"/>
      </patternFill>
    </fill>
    <fill>
      <patternFill patternType="solid">
        <fgColor theme="0" tint="-0.499984740745262"/>
        <bgColor indexed="64"/>
      </patternFill>
    </fill>
    <fill>
      <patternFill patternType="solid">
        <fgColor rgb="FFFFFF99"/>
        <bgColor indexed="64"/>
      </patternFill>
    </fill>
    <fill>
      <patternFill patternType="solid">
        <fgColor rgb="FF92D050"/>
        <bgColor indexed="64"/>
      </patternFill>
    </fill>
    <fill>
      <patternFill patternType="solid">
        <fgColor indexed="43"/>
        <bgColor indexed="64"/>
      </patternFill>
    </fill>
    <fill>
      <patternFill patternType="solid">
        <fgColor rgb="FFE3E9F5"/>
        <bgColor indexed="64"/>
      </patternFill>
    </fill>
    <fill>
      <patternFill patternType="solid">
        <fgColor rgb="FFFFFF00"/>
        <bgColor indexed="64"/>
      </patternFill>
    </fill>
    <fill>
      <patternFill patternType="solid">
        <fgColor theme="7"/>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9"/>
        <bgColor indexed="64"/>
      </patternFill>
    </fill>
    <fill>
      <patternFill patternType="solid">
        <fgColor theme="4" tint="0.79998168889431442"/>
        <bgColor indexed="64"/>
      </patternFill>
    </fill>
  </fills>
  <borders count="7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top/>
      <bottom style="thick">
        <color theme="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12">
    <xf numFmtId="0" fontId="0" fillId="0" borderId="0"/>
    <xf numFmtId="44" fontId="13" fillId="0" borderId="0" applyFont="0" applyFill="0" applyBorder="0" applyAlignment="0" applyProtection="0"/>
    <xf numFmtId="0" fontId="21" fillId="0" borderId="0" applyNumberFormat="0" applyFill="0" applyBorder="0" applyAlignment="0" applyProtection="0"/>
    <xf numFmtId="0" fontId="2" fillId="0" borderId="0"/>
    <xf numFmtId="165" fontId="27" fillId="0" borderId="0"/>
    <xf numFmtId="0" fontId="17" fillId="0" borderId="0"/>
    <xf numFmtId="44" fontId="17" fillId="0" borderId="0" applyFont="0" applyFill="0" applyBorder="0" applyAlignment="0" applyProtection="0"/>
    <xf numFmtId="165" fontId="49" fillId="0" borderId="0" applyNumberFormat="0" applyFill="0" applyBorder="0" applyAlignment="0" applyProtection="0"/>
    <xf numFmtId="165" fontId="50" fillId="0" borderId="0"/>
    <xf numFmtId="0" fontId="57" fillId="0" borderId="68" applyNumberFormat="0" applyFill="0" applyAlignment="0" applyProtection="0"/>
    <xf numFmtId="0" fontId="58" fillId="0" borderId="0" applyNumberFormat="0" applyFill="0" applyBorder="0" applyAlignment="0" applyProtection="0"/>
    <xf numFmtId="9" fontId="13" fillId="0" borderId="0" applyFont="0" applyFill="0" applyBorder="0" applyAlignment="0" applyProtection="0"/>
  </cellStyleXfs>
  <cellXfs count="970">
    <xf numFmtId="0" fontId="0" fillId="0" borderId="0" xfId="0"/>
    <xf numFmtId="0" fontId="1" fillId="0" borderId="13" xfId="0" applyFont="1" applyBorder="1" applyAlignment="1">
      <alignment vertical="center"/>
    </xf>
    <xf numFmtId="0" fontId="1" fillId="0" borderId="17" xfId="0" applyFont="1" applyBorder="1" applyAlignment="1">
      <alignment vertical="center"/>
    </xf>
    <xf numFmtId="0" fontId="1" fillId="0" borderId="0" xfId="0" applyFont="1" applyAlignment="1" applyProtection="1">
      <alignment vertical="center"/>
      <protection locked="0"/>
    </xf>
    <xf numFmtId="0" fontId="2" fillId="0" borderId="0" xfId="0" applyFont="1" applyAlignment="1" applyProtection="1">
      <alignment vertical="center"/>
      <protection locked="0"/>
    </xf>
    <xf numFmtId="0" fontId="1" fillId="0" borderId="0" xfId="0" applyFont="1" applyAlignment="1">
      <alignment horizontal="right" vertical="center"/>
    </xf>
    <xf numFmtId="0" fontId="2" fillId="0" borderId="0" xfId="0" applyFont="1" applyAlignment="1" applyProtection="1">
      <alignment horizontal="center" vertical="center"/>
      <protection locked="0"/>
    </xf>
    <xf numFmtId="0" fontId="11" fillId="0" borderId="17" xfId="0" applyFont="1" applyBorder="1" applyAlignment="1">
      <alignment horizontal="center" vertical="center" wrapText="1"/>
    </xf>
    <xf numFmtId="0" fontId="16" fillId="0" borderId="17" xfId="0" applyFont="1" applyBorder="1" applyAlignment="1">
      <alignment horizontal="center" vertical="center"/>
    </xf>
    <xf numFmtId="0" fontId="16" fillId="0" borderId="50" xfId="0" applyFont="1" applyBorder="1" applyAlignment="1">
      <alignment horizontal="center" vertical="center"/>
    </xf>
    <xf numFmtId="0" fontId="18" fillId="0" borderId="51" xfId="0" applyFont="1" applyBorder="1" applyAlignment="1">
      <alignment vertical="center"/>
    </xf>
    <xf numFmtId="164" fontId="1" fillId="6" borderId="53" xfId="0" applyNumberFormat="1" applyFont="1" applyFill="1" applyBorder="1" applyAlignment="1" applyProtection="1">
      <alignment horizontal="center" vertical="center"/>
      <protection locked="0"/>
    </xf>
    <xf numFmtId="164" fontId="1" fillId="6" borderId="54" xfId="0" applyNumberFormat="1" applyFont="1" applyFill="1" applyBorder="1" applyAlignment="1" applyProtection="1">
      <alignment horizontal="center" vertical="center"/>
      <protection locked="0"/>
    </xf>
    <xf numFmtId="0" fontId="22" fillId="4" borderId="53" xfId="3" applyFont="1" applyFill="1" applyBorder="1" applyAlignment="1">
      <alignment horizontal="center" vertical="center" wrapText="1"/>
    </xf>
    <xf numFmtId="0" fontId="22" fillId="4" borderId="53" xfId="3" applyFont="1" applyFill="1" applyBorder="1" applyAlignment="1">
      <alignment horizontal="center" vertical="center"/>
    </xf>
    <xf numFmtId="0" fontId="1" fillId="0" borderId="0" xfId="3" applyFont="1" applyAlignment="1">
      <alignment vertical="center"/>
    </xf>
    <xf numFmtId="0" fontId="24" fillId="0" borderId="0" xfId="0" applyFont="1"/>
    <xf numFmtId="0" fontId="5" fillId="2" borderId="0" xfId="0" applyFont="1" applyFill="1" applyAlignment="1">
      <alignment horizontal="center"/>
    </xf>
    <xf numFmtId="0" fontId="5" fillId="2" borderId="0" xfId="0" applyFont="1" applyFill="1" applyAlignment="1">
      <alignment horizontal="right"/>
    </xf>
    <xf numFmtId="0" fontId="23" fillId="2" borderId="25" xfId="0" applyFont="1" applyFill="1" applyBorder="1"/>
    <xf numFmtId="0" fontId="26" fillId="2" borderId="0" xfId="0" applyFont="1" applyFill="1"/>
    <xf numFmtId="0" fontId="17" fillId="0" borderId="0" xfId="5"/>
    <xf numFmtId="0" fontId="29" fillId="0" borderId="0" xfId="5" applyFont="1"/>
    <xf numFmtId="0" fontId="32" fillId="0" borderId="0" xfId="5" applyFont="1"/>
    <xf numFmtId="0" fontId="33" fillId="0" borderId="0" xfId="5" applyFont="1"/>
    <xf numFmtId="0" fontId="32" fillId="0" borderId="0" xfId="5" applyFont="1" applyAlignment="1">
      <alignment wrapText="1"/>
    </xf>
    <xf numFmtId="0" fontId="34" fillId="0" borderId="0" xfId="5" applyFont="1" applyAlignment="1">
      <alignment horizontal="left" wrapText="1"/>
    </xf>
    <xf numFmtId="0" fontId="35" fillId="0" borderId="0" xfId="5" applyFont="1"/>
    <xf numFmtId="0" fontId="37" fillId="0" borderId="0" xfId="5" applyFont="1" applyAlignment="1">
      <alignment horizontal="center"/>
    </xf>
    <xf numFmtId="0" fontId="30" fillId="0" borderId="0" xfId="5" applyFont="1"/>
    <xf numFmtId="0" fontId="39" fillId="0" borderId="0" xfId="5" applyFont="1"/>
    <xf numFmtId="0" fontId="40" fillId="0" borderId="0" xfId="5" applyFont="1"/>
    <xf numFmtId="40" fontId="29" fillId="0" borderId="0" xfId="5" applyNumberFormat="1" applyFont="1"/>
    <xf numFmtId="167" fontId="30" fillId="0" borderId="30" xfId="5" applyNumberFormat="1" applyFont="1" applyBorder="1"/>
    <xf numFmtId="0" fontId="29" fillId="0" borderId="0" xfId="5" applyFont="1" applyAlignment="1">
      <alignment horizontal="left"/>
    </xf>
    <xf numFmtId="40" fontId="30" fillId="0" borderId="0" xfId="5" applyNumberFormat="1" applyFont="1"/>
    <xf numFmtId="8" fontId="29" fillId="9" borderId="0" xfId="5" applyNumberFormat="1" applyFont="1" applyFill="1"/>
    <xf numFmtId="40" fontId="17" fillId="0" borderId="0" xfId="5" applyNumberFormat="1"/>
    <xf numFmtId="0" fontId="30" fillId="0" borderId="0" xfId="5" applyFont="1" applyAlignment="1">
      <alignment horizontal="left"/>
    </xf>
    <xf numFmtId="38" fontId="30" fillId="0" borderId="0" xfId="5" applyNumberFormat="1" applyFont="1"/>
    <xf numFmtId="8" fontId="29" fillId="9" borderId="0" xfId="5" applyNumberFormat="1" applyFont="1" applyFill="1" applyAlignment="1">
      <alignment horizontal="right"/>
    </xf>
    <xf numFmtId="0" fontId="29" fillId="0" borderId="0" xfId="5" applyFont="1" applyAlignment="1">
      <alignment horizontal="right"/>
    </xf>
    <xf numFmtId="0" fontId="30" fillId="0" borderId="0" xfId="5" applyFont="1" applyAlignment="1">
      <alignment horizontal="right"/>
    </xf>
    <xf numFmtId="0" fontId="42" fillId="0" borderId="0" xfId="5" applyFont="1"/>
    <xf numFmtId="0" fontId="5" fillId="2" borderId="29" xfId="0" applyFont="1" applyFill="1" applyBorder="1"/>
    <xf numFmtId="0" fontId="1" fillId="2" borderId="30" xfId="0" applyFont="1" applyFill="1" applyBorder="1" applyAlignment="1">
      <alignment horizontal="right"/>
    </xf>
    <xf numFmtId="0" fontId="45" fillId="2" borderId="0" xfId="0" applyFont="1" applyFill="1"/>
    <xf numFmtId="0" fontId="46" fillId="2" borderId="0" xfId="0" applyFont="1" applyFill="1" applyAlignment="1">
      <alignment horizontal="center"/>
    </xf>
    <xf numFmtId="0" fontId="46" fillId="2" borderId="24" xfId="0" applyFont="1" applyFill="1" applyBorder="1" applyAlignment="1">
      <alignment horizontal="left"/>
    </xf>
    <xf numFmtId="0" fontId="46" fillId="2" borderId="24" xfId="0" applyFont="1" applyFill="1" applyBorder="1"/>
    <xf numFmtId="0" fontId="46" fillId="2" borderId="0" xfId="0" applyFont="1" applyFill="1"/>
    <xf numFmtId="0" fontId="47" fillId="2" borderId="0" xfId="0" applyFont="1" applyFill="1" applyAlignment="1">
      <alignment vertical="center"/>
    </xf>
    <xf numFmtId="0" fontId="47" fillId="2" borderId="25" xfId="0" applyFont="1" applyFill="1" applyBorder="1" applyAlignment="1">
      <alignment vertical="center"/>
    </xf>
    <xf numFmtId="0" fontId="29" fillId="0" borderId="0" xfId="5" applyFont="1" applyAlignment="1">
      <alignment horizontal="center"/>
    </xf>
    <xf numFmtId="0" fontId="50" fillId="0" borderId="0" xfId="8" applyNumberFormat="1"/>
    <xf numFmtId="0" fontId="29" fillId="0" borderId="59" xfId="8" applyNumberFormat="1" applyFont="1" applyBorder="1"/>
    <xf numFmtId="164" fontId="30" fillId="0" borderId="0" xfId="8" applyNumberFormat="1" applyFont="1"/>
    <xf numFmtId="0" fontId="30" fillId="0" borderId="0" xfId="8" applyNumberFormat="1" applyFont="1" applyAlignment="1">
      <alignment wrapText="1"/>
    </xf>
    <xf numFmtId="0" fontId="30" fillId="0" borderId="0" xfId="8" applyNumberFormat="1" applyFont="1"/>
    <xf numFmtId="0" fontId="29" fillId="0" borderId="61" xfId="8" applyNumberFormat="1" applyFont="1" applyBorder="1" applyAlignment="1">
      <alignment horizontal="center"/>
    </xf>
    <xf numFmtId="164" fontId="17" fillId="0" borderId="53" xfId="8" applyNumberFormat="1" applyFont="1" applyBorder="1"/>
    <xf numFmtId="1" fontId="17" fillId="0" borderId="0" xfId="8" applyNumberFormat="1" applyFont="1"/>
    <xf numFmtId="164" fontId="17" fillId="0" borderId="0" xfId="8" applyNumberFormat="1" applyFont="1"/>
    <xf numFmtId="0" fontId="52" fillId="0" borderId="0" xfId="8" applyNumberFormat="1" applyFont="1"/>
    <xf numFmtId="0" fontId="50" fillId="0" borderId="0" xfId="8" applyNumberFormat="1" applyAlignment="1">
      <alignment wrapText="1"/>
    </xf>
    <xf numFmtId="164" fontId="50" fillId="0" borderId="0" xfId="8" applyNumberFormat="1"/>
    <xf numFmtId="4" fontId="50" fillId="0" borderId="0" xfId="8" applyNumberFormat="1"/>
    <xf numFmtId="14" fontId="1" fillId="0" borderId="17" xfId="0" applyNumberFormat="1" applyFont="1" applyBorder="1" applyAlignment="1">
      <alignment horizontal="left" vertical="center"/>
    </xf>
    <xf numFmtId="0" fontId="1" fillId="0" borderId="12" xfId="0" applyFont="1" applyBorder="1" applyAlignment="1">
      <alignment horizontal="left" vertical="center"/>
    </xf>
    <xf numFmtId="0" fontId="1" fillId="0" borderId="57" xfId="0" applyFont="1" applyBorder="1" applyAlignment="1" applyProtection="1">
      <alignment vertical="center" wrapText="1"/>
      <protection locked="0"/>
    </xf>
    <xf numFmtId="0" fontId="50" fillId="0" borderId="59" xfId="8" applyNumberFormat="1" applyBorder="1"/>
    <xf numFmtId="0" fontId="22" fillId="4" borderId="65" xfId="3" applyFont="1" applyFill="1" applyBorder="1" applyAlignment="1">
      <alignment horizontal="center" vertical="center"/>
    </xf>
    <xf numFmtId="0" fontId="34" fillId="0" borderId="0" xfId="5" applyFont="1"/>
    <xf numFmtId="0" fontId="32" fillId="0" borderId="0" xfId="5" applyFont="1" applyAlignment="1">
      <alignment horizontal="center"/>
    </xf>
    <xf numFmtId="0" fontId="33" fillId="0" borderId="43" xfId="5" applyFont="1" applyBorder="1"/>
    <xf numFmtId="0" fontId="1" fillId="0" borderId="4" xfId="0" applyFont="1" applyBorder="1" applyAlignment="1">
      <alignment vertical="center"/>
    </xf>
    <xf numFmtId="0" fontId="1" fillId="2" borderId="5" xfId="0" applyFont="1" applyFill="1" applyBorder="1" applyAlignment="1">
      <alignment vertical="center"/>
    </xf>
    <xf numFmtId="0" fontId="1" fillId="0" borderId="11" xfId="0" applyFont="1" applyBorder="1" applyAlignment="1">
      <alignment vertical="center" wrapText="1"/>
    </xf>
    <xf numFmtId="0" fontId="1" fillId="0" borderId="12" xfId="0" applyFont="1" applyBorder="1" applyAlignment="1">
      <alignment vertical="center"/>
    </xf>
    <xf numFmtId="0" fontId="1" fillId="0" borderId="5" xfId="0" applyFont="1" applyBorder="1" applyAlignment="1">
      <alignment vertical="center"/>
    </xf>
    <xf numFmtId="0" fontId="1" fillId="0" borderId="48" xfId="0" applyFont="1" applyBorder="1" applyAlignment="1">
      <alignment vertical="center"/>
    </xf>
    <xf numFmtId="0" fontId="1" fillId="0" borderId="5" xfId="0" applyFont="1" applyBorder="1" applyAlignment="1">
      <alignment vertical="center" wrapText="1"/>
    </xf>
    <xf numFmtId="0" fontId="6" fillId="2" borderId="0" xfId="0" applyFont="1" applyFill="1" applyAlignment="1" applyProtection="1">
      <alignment horizontal="left" vertical="top" wrapText="1"/>
      <protection locked="0"/>
    </xf>
    <xf numFmtId="0" fontId="1" fillId="0" borderId="21" xfId="0" applyFont="1" applyBorder="1" applyAlignment="1" applyProtection="1">
      <alignment vertical="center" wrapText="1"/>
      <protection locked="0"/>
    </xf>
    <xf numFmtId="164" fontId="1" fillId="5" borderId="67" xfId="1" applyNumberFormat="1" applyFont="1" applyFill="1" applyBorder="1" applyAlignment="1">
      <alignment vertical="center"/>
    </xf>
    <xf numFmtId="0" fontId="56" fillId="0" borderId="30" xfId="0" applyFont="1" applyBorder="1" applyAlignment="1">
      <alignment horizontal="center" vertical="center" wrapText="1"/>
    </xf>
    <xf numFmtId="14" fontId="51" fillId="9" borderId="53" xfId="8" applyNumberFormat="1" applyFont="1" applyFill="1" applyBorder="1" applyProtection="1">
      <protection locked="0"/>
    </xf>
    <xf numFmtId="0" fontId="51" fillId="9" borderId="53" xfId="8" applyNumberFormat="1" applyFont="1" applyFill="1" applyBorder="1" applyAlignment="1" applyProtection="1">
      <alignment horizontal="left" wrapText="1"/>
      <protection locked="0"/>
    </xf>
    <xf numFmtId="14" fontId="51" fillId="9" borderId="5" xfId="8" applyNumberFormat="1" applyFont="1" applyFill="1" applyBorder="1" applyProtection="1">
      <protection locked="0"/>
    </xf>
    <xf numFmtId="0" fontId="51" fillId="9" borderId="5" xfId="8" applyNumberFormat="1" applyFont="1" applyFill="1" applyBorder="1" applyAlignment="1" applyProtection="1">
      <alignment horizontal="left" wrapText="1"/>
      <protection locked="0"/>
    </xf>
    <xf numFmtId="164" fontId="51" fillId="9" borderId="53" xfId="8" applyNumberFormat="1" applyFont="1" applyFill="1" applyBorder="1" applyProtection="1">
      <protection locked="0"/>
    </xf>
    <xf numFmtId="0" fontId="24" fillId="0" borderId="0" xfId="0" applyFont="1" applyProtection="1">
      <protection locked="0"/>
    </xf>
    <xf numFmtId="0" fontId="8" fillId="2" borderId="37" xfId="0" applyFont="1" applyFill="1" applyBorder="1" applyAlignment="1" applyProtection="1">
      <alignment vertical="top"/>
      <protection locked="0"/>
    </xf>
    <xf numFmtId="0" fontId="4" fillId="2" borderId="30" xfId="0" applyFont="1" applyFill="1" applyBorder="1" applyAlignment="1" applyProtection="1">
      <alignment vertical="center"/>
      <protection locked="0"/>
    </xf>
    <xf numFmtId="0" fontId="4" fillId="2" borderId="31" xfId="0" applyFont="1" applyFill="1" applyBorder="1" applyAlignment="1" applyProtection="1">
      <alignment vertical="center"/>
      <protection locked="0"/>
    </xf>
    <xf numFmtId="0" fontId="9" fillId="2" borderId="0" xfId="0" applyFont="1" applyFill="1" applyAlignment="1" applyProtection="1">
      <alignment vertical="center"/>
      <protection locked="0"/>
    </xf>
    <xf numFmtId="0" fontId="9" fillId="2" borderId="25" xfId="0" applyFont="1" applyFill="1" applyBorder="1" applyAlignment="1" applyProtection="1">
      <alignment vertical="center"/>
      <protection locked="0"/>
    </xf>
    <xf numFmtId="0" fontId="10" fillId="2" borderId="32" xfId="0" applyFont="1" applyFill="1" applyBorder="1" applyAlignment="1" applyProtection="1">
      <alignment vertical="center"/>
      <protection locked="0"/>
    </xf>
    <xf numFmtId="0" fontId="10" fillId="2" borderId="33" xfId="0" applyFont="1" applyFill="1" applyBorder="1" applyAlignment="1" applyProtection="1">
      <alignment vertical="center"/>
      <protection locked="0"/>
    </xf>
    <xf numFmtId="14" fontId="32" fillId="12" borderId="45" xfId="5" applyNumberFormat="1" applyFont="1" applyFill="1" applyBorder="1" applyAlignment="1">
      <alignment horizontal="left"/>
    </xf>
    <xf numFmtId="14" fontId="32" fillId="12" borderId="53" xfId="5" applyNumberFormat="1" applyFont="1" applyFill="1" applyBorder="1" applyAlignment="1">
      <alignment horizontal="left"/>
    </xf>
    <xf numFmtId="0" fontId="32" fillId="12" borderId="30" xfId="5" applyFont="1" applyFill="1" applyBorder="1" applyAlignment="1" applyProtection="1">
      <alignment horizontal="center"/>
      <protection locked="0"/>
    </xf>
    <xf numFmtId="164" fontId="29" fillId="12" borderId="59" xfId="5" applyNumberFormat="1" applyFont="1" applyFill="1" applyBorder="1" applyProtection="1">
      <protection locked="0"/>
    </xf>
    <xf numFmtId="166" fontId="29" fillId="12" borderId="59" xfId="5" applyNumberFormat="1" applyFont="1" applyFill="1" applyBorder="1" applyProtection="1">
      <protection locked="0"/>
    </xf>
    <xf numFmtId="168" fontId="29" fillId="4" borderId="59" xfId="8" applyNumberFormat="1" applyFont="1" applyFill="1" applyBorder="1" applyAlignment="1" applyProtection="1">
      <alignment horizontal="center"/>
      <protection locked="0"/>
    </xf>
    <xf numFmtId="0" fontId="17" fillId="0" borderId="53" xfId="8" applyNumberFormat="1" applyFont="1" applyBorder="1"/>
    <xf numFmtId="14" fontId="2" fillId="0" borderId="7" xfId="0" applyNumberFormat="1" applyFont="1" applyBorder="1" applyAlignment="1" applyProtection="1">
      <alignment horizontal="left" vertical="center"/>
      <protection locked="0"/>
    </xf>
    <xf numFmtId="0" fontId="2" fillId="0" borderId="10" xfId="0" applyFont="1" applyBorder="1" applyAlignment="1" applyProtection="1">
      <alignment horizontal="left" vertical="center"/>
      <protection locked="0"/>
    </xf>
    <xf numFmtId="14" fontId="2" fillId="0" borderId="21" xfId="0" applyNumberFormat="1" applyFont="1" applyBorder="1" applyAlignment="1" applyProtection="1">
      <alignment horizontal="left" vertical="center" wrapText="1"/>
      <protection locked="0"/>
    </xf>
    <xf numFmtId="14" fontId="2" fillId="0" borderId="22" xfId="0" applyNumberFormat="1"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44" fontId="2" fillId="0" borderId="60" xfId="1" applyFont="1" applyBorder="1" applyAlignment="1" applyProtection="1">
      <alignment horizontal="center" vertical="center"/>
      <protection locked="0"/>
    </xf>
    <xf numFmtId="14" fontId="32" fillId="12" borderId="30" xfId="5" applyNumberFormat="1" applyFont="1" applyFill="1" applyBorder="1" applyAlignment="1" applyProtection="1">
      <alignment horizontal="left"/>
      <protection locked="0"/>
    </xf>
    <xf numFmtId="14" fontId="32" fillId="12" borderId="37" xfId="5" applyNumberFormat="1" applyFont="1" applyFill="1" applyBorder="1" applyAlignment="1" applyProtection="1">
      <alignment horizontal="left"/>
      <protection locked="0"/>
    </xf>
    <xf numFmtId="0" fontId="24" fillId="0" borderId="24" xfId="0" applyFont="1" applyBorder="1" applyProtection="1">
      <protection locked="0"/>
    </xf>
    <xf numFmtId="0" fontId="2" fillId="0" borderId="0" xfId="0" applyFont="1" applyProtection="1">
      <protection locked="0"/>
    </xf>
    <xf numFmtId="0" fontId="2" fillId="0" borderId="25" xfId="0" applyFont="1" applyBorder="1" applyProtection="1">
      <protection locked="0"/>
    </xf>
    <xf numFmtId="0" fontId="24" fillId="0" borderId="25" xfId="0" applyFont="1" applyBorder="1" applyProtection="1">
      <protection locked="0"/>
    </xf>
    <xf numFmtId="0" fontId="43" fillId="0" borderId="24" xfId="0" applyFont="1" applyBorder="1"/>
    <xf numFmtId="0" fontId="43" fillId="0" borderId="32" xfId="0" applyFont="1" applyBorder="1"/>
    <xf numFmtId="0" fontId="2" fillId="0" borderId="0" xfId="0" applyFont="1"/>
    <xf numFmtId="0" fontId="61" fillId="0" borderId="0" xfId="0" applyFont="1"/>
    <xf numFmtId="0" fontId="2" fillId="0" borderId="25" xfId="0" applyFont="1" applyBorder="1"/>
    <xf numFmtId="0" fontId="24" fillId="0" borderId="25" xfId="0" applyFont="1" applyBorder="1"/>
    <xf numFmtId="0" fontId="24" fillId="0" borderId="33" xfId="0" applyFont="1" applyBorder="1"/>
    <xf numFmtId="0" fontId="24" fillId="0" borderId="34" xfId="0" applyFont="1" applyBorder="1"/>
    <xf numFmtId="165" fontId="62" fillId="0" borderId="0" xfId="4" applyFont="1" applyAlignment="1">
      <alignment vertical="top"/>
    </xf>
    <xf numFmtId="164" fontId="51" fillId="9" borderId="5" xfId="8" applyNumberFormat="1" applyFont="1" applyFill="1" applyBorder="1" applyProtection="1">
      <protection locked="0"/>
    </xf>
    <xf numFmtId="0" fontId="30" fillId="12" borderId="30" xfId="5" applyFont="1" applyFill="1" applyBorder="1" applyAlignment="1" applyProtection="1">
      <alignment horizontal="center"/>
      <protection locked="0"/>
    </xf>
    <xf numFmtId="0" fontId="30" fillId="12" borderId="30" xfId="5" applyFont="1" applyFill="1" applyBorder="1" applyAlignment="1" applyProtection="1">
      <alignment horizontal="left"/>
      <protection locked="0"/>
    </xf>
    <xf numFmtId="0" fontId="38" fillId="0" borderId="0" xfId="2" applyFont="1" applyProtection="1">
      <protection locked="0"/>
    </xf>
    <xf numFmtId="171" fontId="17" fillId="0" borderId="0" xfId="8" applyNumberFormat="1" applyFont="1"/>
    <xf numFmtId="0" fontId="2" fillId="0" borderId="60" xfId="0" applyFont="1" applyBorder="1" applyAlignment="1" applyProtection="1">
      <alignment horizontal="left" vertical="center" wrapText="1"/>
      <protection locked="0"/>
    </xf>
    <xf numFmtId="0" fontId="2" fillId="0" borderId="49" xfId="0" applyFont="1" applyBorder="1" applyAlignment="1" applyProtection="1">
      <alignment horizontal="left" vertical="center" wrapText="1"/>
      <protection locked="0"/>
    </xf>
    <xf numFmtId="0" fontId="5" fillId="2" borderId="24" xfId="0" applyFont="1" applyFill="1" applyBorder="1"/>
    <xf numFmtId="0" fontId="65" fillId="0" borderId="0" xfId="0" applyFont="1"/>
    <xf numFmtId="0" fontId="65" fillId="0" borderId="24" xfId="0" applyFont="1" applyBorder="1"/>
    <xf numFmtId="0" fontId="65" fillId="3" borderId="0" xfId="0" applyFont="1" applyFill="1"/>
    <xf numFmtId="164" fontId="2" fillId="5" borderId="22" xfId="3" applyNumberFormat="1" applyFill="1" applyBorder="1" applyAlignment="1">
      <alignment vertical="center"/>
    </xf>
    <xf numFmtId="164" fontId="2" fillId="5" borderId="5" xfId="3" applyNumberFormat="1" applyFill="1" applyBorder="1" applyAlignment="1">
      <alignment horizontal="center" vertical="center"/>
    </xf>
    <xf numFmtId="164" fontId="2" fillId="5" borderId="54" xfId="3" applyNumberFormat="1" applyFill="1" applyBorder="1" applyAlignment="1">
      <alignment horizontal="right" vertical="center"/>
    </xf>
    <xf numFmtId="164" fontId="2" fillId="5" borderId="22" xfId="3" applyNumberFormat="1" applyFill="1" applyBorder="1" applyAlignment="1">
      <alignment horizontal="right" vertical="center"/>
    </xf>
    <xf numFmtId="0" fontId="2" fillId="0" borderId="56" xfId="3" applyBorder="1" applyAlignment="1" applyProtection="1">
      <alignment horizontal="center" vertical="center"/>
      <protection locked="0"/>
    </xf>
    <xf numFmtId="164" fontId="2" fillId="5" borderId="55" xfId="3" applyNumberFormat="1" applyFill="1" applyBorder="1" applyAlignment="1">
      <alignment horizontal="right" vertical="center"/>
    </xf>
    <xf numFmtId="164" fontId="2" fillId="5" borderId="54" xfId="3" applyNumberFormat="1" applyFill="1" applyBorder="1" applyAlignment="1">
      <alignment vertical="center"/>
    </xf>
    <xf numFmtId="164" fontId="2" fillId="5" borderId="55" xfId="3" applyNumberFormat="1" applyFill="1" applyBorder="1" applyAlignment="1">
      <alignment vertical="center"/>
    </xf>
    <xf numFmtId="0" fontId="65" fillId="0" borderId="6" xfId="0" applyFont="1" applyBorder="1"/>
    <xf numFmtId="0" fontId="65" fillId="0" borderId="8" xfId="0" applyFont="1" applyBorder="1"/>
    <xf numFmtId="0" fontId="65" fillId="0" borderId="21" xfId="0" applyFont="1" applyBorder="1"/>
    <xf numFmtId="0" fontId="65" fillId="0" borderId="26" xfId="0" applyFont="1" applyBorder="1"/>
    <xf numFmtId="0" fontId="65" fillId="0" borderId="27" xfId="0" applyFont="1" applyBorder="1"/>
    <xf numFmtId="0" fontId="65" fillId="0" borderId="28" xfId="0" applyFont="1" applyBorder="1"/>
    <xf numFmtId="0" fontId="65" fillId="0" borderId="25" xfId="0" applyFont="1" applyBorder="1"/>
    <xf numFmtId="0" fontId="65" fillId="0" borderId="32" xfId="0" applyFont="1" applyBorder="1"/>
    <xf numFmtId="0" fontId="65" fillId="0" borderId="33" xfId="0" applyFont="1" applyBorder="1"/>
    <xf numFmtId="0" fontId="65" fillId="0" borderId="34" xfId="0" applyFont="1" applyBorder="1"/>
    <xf numFmtId="0" fontId="65" fillId="0" borderId="0" xfId="0" applyFont="1" applyProtection="1">
      <protection locked="0"/>
    </xf>
    <xf numFmtId="0" fontId="68" fillId="0" borderId="0" xfId="0" applyFont="1" applyProtection="1">
      <protection locked="0"/>
    </xf>
    <xf numFmtId="0" fontId="69" fillId="0" borderId="0" xfId="0" applyFont="1" applyProtection="1">
      <protection locked="0"/>
    </xf>
    <xf numFmtId="0" fontId="65" fillId="2" borderId="25" xfId="0" applyFont="1" applyFill="1" applyBorder="1" applyAlignment="1">
      <alignment vertical="center"/>
    </xf>
    <xf numFmtId="0" fontId="68" fillId="0" borderId="0" xfId="0" applyFont="1"/>
    <xf numFmtId="0" fontId="70" fillId="0" borderId="0" xfId="0" applyFont="1"/>
    <xf numFmtId="0" fontId="70" fillId="2" borderId="25" xfId="0" applyFont="1" applyFill="1" applyBorder="1" applyAlignment="1">
      <alignment vertical="center"/>
    </xf>
    <xf numFmtId="0" fontId="71" fillId="0" borderId="0" xfId="0" applyFont="1"/>
    <xf numFmtId="0" fontId="71" fillId="2" borderId="25" xfId="0" applyFont="1" applyFill="1" applyBorder="1" applyAlignment="1">
      <alignment vertical="center"/>
    </xf>
    <xf numFmtId="0" fontId="72" fillId="0" borderId="0" xfId="0" applyFont="1"/>
    <xf numFmtId="0" fontId="71" fillId="0" borderId="25" xfId="0" applyFont="1" applyBorder="1"/>
    <xf numFmtId="0" fontId="71" fillId="0" borderId="24" xfId="0" applyFont="1" applyBorder="1"/>
    <xf numFmtId="0" fontId="70" fillId="2" borderId="30" xfId="0" applyFont="1" applyFill="1" applyBorder="1"/>
    <xf numFmtId="0" fontId="70" fillId="2" borderId="30" xfId="0" applyFont="1" applyFill="1" applyBorder="1" applyAlignment="1">
      <alignment vertical="center"/>
    </xf>
    <xf numFmtId="0" fontId="70" fillId="0" borderId="30" xfId="0" applyFont="1" applyBorder="1" applyAlignment="1">
      <alignment vertical="center"/>
    </xf>
    <xf numFmtId="0" fontId="70" fillId="2" borderId="31" xfId="0" applyFont="1" applyFill="1" applyBorder="1" applyAlignment="1">
      <alignment vertical="center"/>
    </xf>
    <xf numFmtId="0" fontId="65" fillId="10" borderId="0" xfId="0" applyFont="1" applyFill="1"/>
    <xf numFmtId="0" fontId="69" fillId="0" borderId="0" xfId="0" applyFont="1"/>
    <xf numFmtId="0" fontId="73" fillId="0" borderId="0" xfId="0" applyFont="1"/>
    <xf numFmtId="0" fontId="65" fillId="0" borderId="0" xfId="0" applyFont="1" applyAlignment="1" applyProtection="1">
      <alignment vertical="center"/>
      <protection locked="0"/>
    </xf>
    <xf numFmtId="0" fontId="65" fillId="3" borderId="0" xfId="0" applyFont="1" applyFill="1" applyProtection="1">
      <protection locked="0"/>
    </xf>
    <xf numFmtId="0" fontId="65" fillId="3" borderId="35" xfId="0" applyFont="1" applyFill="1" applyBorder="1" applyProtection="1">
      <protection locked="0"/>
    </xf>
    <xf numFmtId="0" fontId="65" fillId="0" borderId="24" xfId="0" applyFont="1" applyBorder="1" applyProtection="1">
      <protection locked="0"/>
    </xf>
    <xf numFmtId="0" fontId="65" fillId="3" borderId="36" xfId="0" applyFont="1" applyFill="1" applyBorder="1" applyProtection="1">
      <protection locked="0"/>
    </xf>
    <xf numFmtId="0" fontId="65" fillId="0" borderId="24" xfId="0" applyFont="1" applyBorder="1" applyAlignment="1" applyProtection="1">
      <alignment horizontal="center"/>
      <protection locked="0"/>
    </xf>
    <xf numFmtId="0" fontId="65" fillId="0" borderId="0" xfId="0" applyFont="1" applyAlignment="1" applyProtection="1">
      <alignment horizontal="center"/>
      <protection locked="0"/>
    </xf>
    <xf numFmtId="0" fontId="65" fillId="3" borderId="33" xfId="0" applyFont="1" applyFill="1" applyBorder="1" applyProtection="1">
      <protection locked="0"/>
    </xf>
    <xf numFmtId="0" fontId="65" fillId="3" borderId="58" xfId="0" applyFont="1" applyFill="1" applyBorder="1" applyProtection="1">
      <protection locked="0"/>
    </xf>
    <xf numFmtId="0" fontId="65" fillId="2" borderId="24" xfId="0" applyFont="1" applyFill="1" applyBorder="1" applyAlignment="1" applyProtection="1">
      <alignment vertical="center"/>
      <protection locked="0"/>
    </xf>
    <xf numFmtId="0" fontId="65" fillId="2" borderId="0" xfId="0" applyFont="1" applyFill="1" applyAlignment="1" applyProtection="1">
      <alignment vertical="center"/>
      <protection locked="0"/>
    </xf>
    <xf numFmtId="0" fontId="65" fillId="2" borderId="0" xfId="0" applyFont="1" applyFill="1" applyAlignment="1" applyProtection="1">
      <alignment horizontal="center" vertical="center"/>
      <protection locked="0"/>
    </xf>
    <xf numFmtId="0" fontId="65" fillId="2" borderId="33" xfId="0" applyFont="1" applyFill="1" applyBorder="1" applyAlignment="1" applyProtection="1">
      <alignment horizontal="center" vertical="center"/>
      <protection locked="0"/>
    </xf>
    <xf numFmtId="0" fontId="65" fillId="2" borderId="33" xfId="0" applyFont="1" applyFill="1" applyBorder="1" applyAlignment="1" applyProtection="1">
      <alignment vertical="center"/>
      <protection locked="0"/>
    </xf>
    <xf numFmtId="0" fontId="74" fillId="0" borderId="0" xfId="0" applyFont="1"/>
    <xf numFmtId="0" fontId="65" fillId="0" borderId="26" xfId="0" applyFont="1" applyBorder="1" applyProtection="1">
      <protection locked="0"/>
    </xf>
    <xf numFmtId="0" fontId="65" fillId="0" borderId="27" xfId="0" applyFont="1" applyBorder="1" applyProtection="1">
      <protection locked="0"/>
    </xf>
    <xf numFmtId="0" fontId="65" fillId="0" borderId="28" xfId="0" applyFont="1" applyBorder="1" applyProtection="1">
      <protection locked="0"/>
    </xf>
    <xf numFmtId="0" fontId="65" fillId="0" borderId="25" xfId="0" applyFont="1" applyBorder="1" applyProtection="1">
      <protection locked="0"/>
    </xf>
    <xf numFmtId="0" fontId="65" fillId="0" borderId="32" xfId="0" applyFont="1" applyBorder="1" applyProtection="1">
      <protection locked="0"/>
    </xf>
    <xf numFmtId="0" fontId="65" fillId="0" borderId="33" xfId="0" applyFont="1" applyBorder="1" applyProtection="1">
      <protection locked="0"/>
    </xf>
    <xf numFmtId="0" fontId="65" fillId="0" borderId="34" xfId="0" applyFont="1" applyBorder="1" applyProtection="1">
      <protection locked="0"/>
    </xf>
    <xf numFmtId="165" fontId="2" fillId="0" borderId="0" xfId="4" applyFont="1" applyAlignment="1">
      <alignment vertical="center" wrapText="1"/>
    </xf>
    <xf numFmtId="165" fontId="2" fillId="0" borderId="0" xfId="4" applyFont="1" applyAlignment="1">
      <alignment horizontal="left" vertical="center"/>
    </xf>
    <xf numFmtId="165" fontId="2" fillId="0" borderId="0" xfId="4" applyFont="1" applyAlignment="1">
      <alignment horizontal="left" vertical="center" wrapText="1"/>
    </xf>
    <xf numFmtId="165" fontId="2" fillId="0" borderId="0" xfId="4" applyFont="1" applyAlignment="1">
      <alignment horizontal="left" vertical="top" wrapText="1"/>
    </xf>
    <xf numFmtId="0" fontId="2" fillId="0" borderId="0" xfId="0" applyFont="1" applyAlignment="1">
      <alignment vertical="center" wrapText="1"/>
    </xf>
    <xf numFmtId="0" fontId="1" fillId="0" borderId="0" xfId="0" applyFont="1" applyAlignment="1">
      <alignment vertical="center" wrapText="1"/>
    </xf>
    <xf numFmtId="0" fontId="11" fillId="0" borderId="0" xfId="0" applyFont="1" applyAlignment="1">
      <alignment horizontal="left" vertical="center"/>
    </xf>
    <xf numFmtId="165" fontId="1" fillId="0" borderId="0" xfId="4" applyFont="1" applyAlignment="1">
      <alignment horizontal="left" vertical="center"/>
    </xf>
    <xf numFmtId="0" fontId="1" fillId="0" borderId="0" xfId="0" applyFont="1" applyAlignment="1">
      <alignment vertical="center"/>
    </xf>
    <xf numFmtId="0" fontId="2" fillId="0" borderId="0" xfId="0" applyFont="1" applyAlignment="1">
      <alignment horizontal="left" vertical="center" wrapText="1"/>
    </xf>
    <xf numFmtId="0" fontId="2" fillId="0" borderId="0" xfId="0" applyFont="1" applyAlignment="1">
      <alignment horizontal="left" vertical="center"/>
    </xf>
    <xf numFmtId="165" fontId="14" fillId="0" borderId="0" xfId="4" applyFont="1" applyAlignment="1">
      <alignment horizontal="left" vertical="center" wrapText="1"/>
    </xf>
    <xf numFmtId="165" fontId="1" fillId="0" borderId="0" xfId="4" applyFont="1" applyAlignment="1">
      <alignment horizontal="left" vertical="center" wrapText="1"/>
    </xf>
    <xf numFmtId="165" fontId="2" fillId="0" borderId="0" xfId="4" applyFont="1" applyAlignment="1">
      <alignment vertical="center"/>
    </xf>
    <xf numFmtId="0" fontId="2" fillId="0" borderId="0" xfId="0" applyFont="1" applyAlignment="1">
      <alignment vertical="center"/>
    </xf>
    <xf numFmtId="165" fontId="1" fillId="0" borderId="0" xfId="4" applyFont="1" applyAlignment="1">
      <alignment vertical="center" wrapText="1"/>
    </xf>
    <xf numFmtId="165" fontId="75" fillId="8" borderId="68" xfId="9" applyNumberFormat="1" applyFont="1" applyFill="1" applyAlignment="1">
      <alignment vertical="center" wrapText="1"/>
    </xf>
    <xf numFmtId="165" fontId="75" fillId="8" borderId="68" xfId="9" applyNumberFormat="1" applyFont="1" applyFill="1" applyAlignment="1">
      <alignment vertical="center"/>
    </xf>
    <xf numFmtId="0" fontId="77" fillId="12" borderId="0" xfId="10" applyFont="1" applyFill="1" applyAlignment="1">
      <alignment horizontal="left" vertical="top"/>
    </xf>
    <xf numFmtId="0" fontId="65" fillId="0" borderId="0" xfId="0" applyFont="1" applyAlignment="1">
      <alignment horizontal="left" vertical="top"/>
    </xf>
    <xf numFmtId="0" fontId="78" fillId="0" borderId="0" xfId="0" applyFont="1" applyAlignment="1">
      <alignment horizontal="left" vertical="top" wrapText="1"/>
    </xf>
    <xf numFmtId="0" fontId="65" fillId="0" borderId="0" xfId="0" applyFont="1" applyAlignment="1">
      <alignment horizontal="left" vertical="top" wrapText="1"/>
    </xf>
    <xf numFmtId="165" fontId="76" fillId="0" borderId="0" xfId="4" applyFont="1" applyAlignment="1">
      <alignment vertical="top"/>
    </xf>
    <xf numFmtId="0" fontId="72" fillId="0" borderId="0" xfId="0" applyFont="1" applyProtection="1">
      <protection locked="0"/>
    </xf>
    <xf numFmtId="0" fontId="69" fillId="0" borderId="0" xfId="0" applyFont="1" applyAlignment="1" applyProtection="1">
      <alignment wrapText="1"/>
      <protection locked="0"/>
    </xf>
    <xf numFmtId="0" fontId="5" fillId="2" borderId="24" xfId="0" applyFont="1" applyFill="1" applyBorder="1" applyAlignment="1">
      <alignment horizontal="left"/>
    </xf>
    <xf numFmtId="164" fontId="2" fillId="0" borderId="60" xfId="3" applyNumberFormat="1" applyBorder="1" applyAlignment="1" applyProtection="1">
      <alignment horizontal="center" vertical="center"/>
      <protection locked="0"/>
    </xf>
    <xf numFmtId="0" fontId="2" fillId="0" borderId="60" xfId="3" applyBorder="1" applyAlignment="1" applyProtection="1">
      <alignment horizontal="center" vertical="center"/>
      <protection locked="0"/>
    </xf>
    <xf numFmtId="165" fontId="28" fillId="0" borderId="0" xfId="4" applyFont="1" applyAlignment="1">
      <alignment horizontal="left" vertical="top" wrapText="1"/>
    </xf>
    <xf numFmtId="0" fontId="31" fillId="0" borderId="0" xfId="5" applyFont="1"/>
    <xf numFmtId="0" fontId="81" fillId="0" borderId="0" xfId="0" applyFont="1" applyAlignment="1">
      <alignment horizontal="center"/>
    </xf>
    <xf numFmtId="0" fontId="82" fillId="0" borderId="0" xfId="0" applyFont="1"/>
    <xf numFmtId="0" fontId="31" fillId="0" borderId="0" xfId="5" applyFont="1" applyAlignment="1">
      <alignment horizontal="center"/>
    </xf>
    <xf numFmtId="0" fontId="12" fillId="0" borderId="0" xfId="0" applyFont="1"/>
    <xf numFmtId="0" fontId="81" fillId="0" borderId="0" xfId="0" applyFont="1"/>
    <xf numFmtId="0" fontId="25" fillId="0" borderId="0" xfId="0" applyFont="1" applyAlignment="1">
      <alignment horizontal="left" vertical="center"/>
    </xf>
    <xf numFmtId="44" fontId="24" fillId="0" borderId="0" xfId="0" applyNumberFormat="1" applyFont="1" applyAlignment="1">
      <alignment vertical="center"/>
    </xf>
    <xf numFmtId="0" fontId="43" fillId="0" borderId="0" xfId="0" applyFont="1" applyAlignment="1">
      <alignment horizontal="left" vertical="center" wrapText="1"/>
    </xf>
    <xf numFmtId="164" fontId="2" fillId="5" borderId="66" xfId="3" applyNumberFormat="1" applyFill="1" applyBorder="1" applyAlignment="1">
      <alignment vertical="center"/>
    </xf>
    <xf numFmtId="164" fontId="1" fillId="5" borderId="42" xfId="1" applyNumberFormat="1" applyFont="1" applyFill="1" applyBorder="1" applyAlignment="1">
      <alignment vertical="center"/>
    </xf>
    <xf numFmtId="0" fontId="69" fillId="0" borderId="0" xfId="0" applyFont="1" applyAlignment="1" applyProtection="1">
      <alignment vertical="top"/>
      <protection locked="0"/>
    </xf>
    <xf numFmtId="0" fontId="72" fillId="0" borderId="0" xfId="0" applyFont="1" applyAlignment="1" applyProtection="1">
      <alignment vertical="top"/>
      <protection locked="0"/>
    </xf>
    <xf numFmtId="0" fontId="69" fillId="0" borderId="0" xfId="0" applyFont="1" applyAlignment="1" applyProtection="1">
      <alignment vertical="top" wrapText="1"/>
      <protection locked="0"/>
    </xf>
    <xf numFmtId="165" fontId="75" fillId="7" borderId="68" xfId="9" applyNumberFormat="1" applyFont="1" applyFill="1" applyAlignment="1">
      <alignment horizontal="left" vertical="center" wrapText="1"/>
    </xf>
    <xf numFmtId="0" fontId="6" fillId="0" borderId="23" xfId="3" applyFont="1" applyBorder="1" applyAlignment="1">
      <alignment vertical="center" wrapText="1"/>
    </xf>
    <xf numFmtId="0" fontId="6" fillId="0" borderId="46" xfId="3" applyFont="1" applyBorder="1" applyAlignment="1">
      <alignment vertical="center" wrapText="1"/>
    </xf>
    <xf numFmtId="0" fontId="20" fillId="0" borderId="51" xfId="0" applyFont="1" applyBorder="1" applyAlignment="1" applyProtection="1">
      <alignment vertical="center"/>
      <protection locked="0"/>
    </xf>
    <xf numFmtId="165" fontId="88" fillId="0" borderId="0" xfId="4" applyFont="1"/>
    <xf numFmtId="165" fontId="95" fillId="0" borderId="0" xfId="4" applyFont="1"/>
    <xf numFmtId="165" fontId="88" fillId="11" borderId="30" xfId="4" applyFont="1" applyFill="1" applyBorder="1" applyProtection="1">
      <protection locked="0"/>
    </xf>
    <xf numFmtId="165" fontId="88" fillId="0" borderId="0" xfId="4" applyFont="1" applyAlignment="1">
      <alignment shrinkToFit="1"/>
    </xf>
    <xf numFmtId="165" fontId="88" fillId="11" borderId="8" xfId="4" applyFont="1" applyFill="1" applyBorder="1" applyProtection="1">
      <protection locked="0"/>
    </xf>
    <xf numFmtId="165" fontId="88" fillId="0" borderId="5" xfId="4" applyFont="1" applyBorder="1" applyAlignment="1">
      <alignment horizontal="center" vertical="center"/>
    </xf>
    <xf numFmtId="165" fontId="88" fillId="0" borderId="53" xfId="4" quotePrefix="1" applyFont="1" applyBorder="1"/>
    <xf numFmtId="165" fontId="88" fillId="0" borderId="0" xfId="4" applyFont="1" applyAlignment="1">
      <alignment horizontal="left" wrapText="1"/>
    </xf>
    <xf numFmtId="168" fontId="84" fillId="0" borderId="0" xfId="4" applyNumberFormat="1" applyFont="1" applyAlignment="1" applyProtection="1">
      <alignment horizontal="center"/>
      <protection locked="0"/>
    </xf>
    <xf numFmtId="165" fontId="88" fillId="0" borderId="0" xfId="4" applyFont="1" applyAlignment="1">
      <alignment horizontal="center" wrapText="1"/>
    </xf>
    <xf numFmtId="165" fontId="88" fillId="11" borderId="5" xfId="4" applyFont="1" applyFill="1" applyBorder="1" applyAlignment="1" applyProtection="1">
      <alignment horizontal="center" vertical="center" shrinkToFit="1"/>
      <protection locked="0"/>
    </xf>
    <xf numFmtId="165" fontId="88" fillId="0" borderId="5" xfId="4" applyFont="1" applyBorder="1" applyAlignment="1">
      <alignment horizontal="center" vertical="center" shrinkToFit="1"/>
    </xf>
    <xf numFmtId="165" fontId="88" fillId="0" borderId="0" xfId="4" applyFont="1" applyAlignment="1">
      <alignment horizontal="left"/>
    </xf>
    <xf numFmtId="165" fontId="87" fillId="0" borderId="0" xfId="4" applyFont="1"/>
    <xf numFmtId="165" fontId="88" fillId="11" borderId="30" xfId="4" applyFont="1" applyFill="1" applyBorder="1" applyAlignment="1" applyProtection="1">
      <alignment horizontal="center"/>
      <protection locked="0"/>
    </xf>
    <xf numFmtId="165" fontId="88" fillId="0" borderId="43" xfId="4" applyFont="1" applyBorder="1" applyAlignment="1" applyProtection="1">
      <alignment horizontal="center"/>
      <protection locked="0"/>
    </xf>
    <xf numFmtId="165" fontId="96" fillId="0" borderId="0" xfId="4" applyFont="1" applyAlignment="1" applyProtection="1">
      <alignment horizontal="center"/>
      <protection locked="0"/>
    </xf>
    <xf numFmtId="165" fontId="88" fillId="0" borderId="0" xfId="4" applyFont="1" applyAlignment="1" applyProtection="1">
      <alignment horizontal="left"/>
      <protection locked="0"/>
    </xf>
    <xf numFmtId="165" fontId="84" fillId="0" borderId="0" xfId="4" applyFont="1" applyAlignment="1">
      <alignment horizontal="center" vertical="center" shrinkToFit="1"/>
    </xf>
    <xf numFmtId="8" fontId="88" fillId="0" borderId="0" xfId="4" applyNumberFormat="1" applyFont="1" applyAlignment="1">
      <alignment shrinkToFit="1"/>
    </xf>
    <xf numFmtId="44" fontId="88" fillId="0" borderId="0" xfId="1" applyFont="1"/>
    <xf numFmtId="165" fontId="88" fillId="0" borderId="0" xfId="4" applyFont="1" applyAlignment="1">
      <alignment horizontal="centerContinuous"/>
    </xf>
    <xf numFmtId="165" fontId="88" fillId="0" borderId="0" xfId="4" applyFont="1" applyAlignment="1">
      <alignment vertical="center" shrinkToFit="1"/>
    </xf>
    <xf numFmtId="0" fontId="84" fillId="0" borderId="0" xfId="4" applyNumberFormat="1" applyFont="1" applyAlignment="1" applyProtection="1">
      <alignment horizontal="center" vertical="center"/>
      <protection locked="0"/>
    </xf>
    <xf numFmtId="165" fontId="88" fillId="0" borderId="0" xfId="4" applyFont="1" applyAlignment="1">
      <alignment horizontal="left" vertical="center"/>
    </xf>
    <xf numFmtId="165" fontId="88" fillId="0" borderId="0" xfId="4" applyFont="1" applyAlignment="1">
      <alignment vertical="center"/>
    </xf>
    <xf numFmtId="165" fontId="92" fillId="0" borderId="0" xfId="4" applyFont="1" applyAlignment="1">
      <alignment horizontal="center" vertical="center" shrinkToFit="1"/>
    </xf>
    <xf numFmtId="40" fontId="95" fillId="0" borderId="0" xfId="4" applyNumberFormat="1" applyFont="1"/>
    <xf numFmtId="40" fontId="88" fillId="0" borderId="0" xfId="4" applyNumberFormat="1" applyFont="1"/>
    <xf numFmtId="165" fontId="88" fillId="0" borderId="38" xfId="4" applyFont="1" applyBorder="1" applyAlignment="1">
      <alignment vertical="center" wrapText="1"/>
    </xf>
    <xf numFmtId="165" fontId="88" fillId="0" borderId="0" xfId="4" applyFont="1" applyAlignment="1">
      <alignment wrapText="1"/>
    </xf>
    <xf numFmtId="165" fontId="88" fillId="0" borderId="53" xfId="4" quotePrefix="1" applyFont="1" applyBorder="1" applyAlignment="1">
      <alignment horizontal="center" vertical="center"/>
    </xf>
    <xf numFmtId="0" fontId="65" fillId="13" borderId="0" xfId="0" applyFont="1" applyFill="1" applyProtection="1">
      <protection locked="0"/>
    </xf>
    <xf numFmtId="0" fontId="65" fillId="13" borderId="0" xfId="0" applyFont="1" applyFill="1"/>
    <xf numFmtId="0" fontId="2" fillId="0" borderId="10" xfId="0" applyFont="1" applyBorder="1" applyAlignment="1" applyProtection="1">
      <alignment horizontal="left" vertical="center" wrapText="1"/>
      <protection locked="0"/>
    </xf>
    <xf numFmtId="165" fontId="84" fillId="0" borderId="0" xfId="4" applyFont="1" applyAlignment="1">
      <alignment horizontal="center" wrapText="1"/>
    </xf>
    <xf numFmtId="0" fontId="70" fillId="0" borderId="0" xfId="0" applyFont="1" applyProtection="1">
      <protection locked="0"/>
    </xf>
    <xf numFmtId="0" fontId="65" fillId="3" borderId="0" xfId="0" applyFont="1" applyFill="1" applyAlignment="1" applyProtection="1">
      <alignment vertical="top" wrapText="1"/>
      <protection locked="0"/>
    </xf>
    <xf numFmtId="0" fontId="65" fillId="3" borderId="33" xfId="0" applyFont="1" applyFill="1" applyBorder="1" applyAlignment="1" applyProtection="1">
      <alignment vertical="top" wrapText="1"/>
      <protection locked="0"/>
    </xf>
    <xf numFmtId="14" fontId="2" fillId="0" borderId="7" xfId="0" applyNumberFormat="1" applyFont="1" applyBorder="1" applyAlignment="1" applyProtection="1">
      <alignment horizontal="left" vertical="center" wrapText="1"/>
      <protection locked="0"/>
    </xf>
    <xf numFmtId="165" fontId="84" fillId="0" borderId="0" xfId="4" applyFont="1" applyAlignment="1">
      <alignment horizontal="center" vertical="center" wrapText="1"/>
    </xf>
    <xf numFmtId="0" fontId="69" fillId="13" borderId="0" xfId="0" applyFont="1" applyFill="1" applyProtection="1">
      <protection locked="0"/>
    </xf>
    <xf numFmtId="0" fontId="69" fillId="14" borderId="0" xfId="0" applyFont="1" applyFill="1" applyProtection="1">
      <protection locked="0"/>
    </xf>
    <xf numFmtId="0" fontId="72" fillId="15" borderId="0" xfId="0" applyFont="1" applyFill="1" applyProtection="1">
      <protection locked="0"/>
    </xf>
    <xf numFmtId="0" fontId="8" fillId="0" borderId="24" xfId="0" applyFont="1" applyBorder="1" applyAlignment="1">
      <alignment horizontal="left" vertical="top" wrapText="1"/>
    </xf>
    <xf numFmtId="0" fontId="8" fillId="0" borderId="25" xfId="0" applyFont="1" applyBorder="1" applyAlignment="1">
      <alignment horizontal="left" vertical="top" wrapText="1"/>
    </xf>
    <xf numFmtId="165" fontId="89" fillId="0" borderId="0" xfId="4" applyFont="1" applyAlignment="1">
      <alignment horizontal="center" vertical="center" wrapText="1"/>
    </xf>
    <xf numFmtId="0" fontId="68" fillId="16" borderId="0" xfId="0" applyFont="1" applyFill="1" applyProtection="1">
      <protection locked="0"/>
    </xf>
    <xf numFmtId="0" fontId="65" fillId="16" borderId="0" xfId="0" applyFont="1" applyFill="1" applyProtection="1">
      <protection locked="0"/>
    </xf>
    <xf numFmtId="0" fontId="68" fillId="17" borderId="0" xfId="0" applyFont="1" applyFill="1" applyProtection="1">
      <protection locked="0"/>
    </xf>
    <xf numFmtId="0" fontId="69" fillId="17" borderId="0" xfId="0" applyFont="1" applyFill="1" applyProtection="1">
      <protection locked="0"/>
    </xf>
    <xf numFmtId="0" fontId="8" fillId="0" borderId="0" xfId="0" applyFont="1" applyAlignment="1">
      <alignment horizontal="left" vertical="top" wrapText="1"/>
    </xf>
    <xf numFmtId="0" fontId="14" fillId="0" borderId="0" xfId="0" applyFont="1" applyAlignment="1">
      <alignment horizontal="left" vertical="top" wrapText="1"/>
    </xf>
    <xf numFmtId="0" fontId="70" fillId="0" borderId="24" xfId="0" applyFont="1" applyBorder="1"/>
    <xf numFmtId="0" fontId="100" fillId="17" borderId="0" xfId="0" applyFont="1" applyFill="1" applyProtection="1">
      <protection locked="0"/>
    </xf>
    <xf numFmtId="0" fontId="0" fillId="0" borderId="0" xfId="0" applyProtection="1">
      <protection locked="0"/>
    </xf>
    <xf numFmtId="165" fontId="88" fillId="0" borderId="8" xfId="4" applyFont="1" applyBorder="1" applyAlignment="1">
      <alignment vertical="center"/>
    </xf>
    <xf numFmtId="165" fontId="88" fillId="0" borderId="21" xfId="4" applyFont="1" applyBorder="1" applyAlignment="1">
      <alignment vertical="center"/>
    </xf>
    <xf numFmtId="44" fontId="6" fillId="5" borderId="5" xfId="0" applyNumberFormat="1" applyFont="1" applyFill="1" applyBorder="1" applyAlignment="1">
      <alignment vertical="center"/>
    </xf>
    <xf numFmtId="0" fontId="20" fillId="0" borderId="5" xfId="0" applyFont="1" applyBorder="1" applyAlignment="1" applyProtection="1">
      <alignment horizontal="center" vertical="center"/>
      <protection locked="0"/>
    </xf>
    <xf numFmtId="0" fontId="20" fillId="0" borderId="22" xfId="0" applyFont="1" applyBorder="1" applyAlignment="1" applyProtection="1">
      <alignment horizontal="center" vertical="center"/>
      <protection locked="0"/>
    </xf>
    <xf numFmtId="164" fontId="20" fillId="5" borderId="5" xfId="1" applyNumberFormat="1" applyFont="1" applyFill="1" applyBorder="1" applyAlignment="1" applyProtection="1">
      <alignment vertical="center"/>
    </xf>
    <xf numFmtId="0" fontId="20" fillId="5" borderId="22" xfId="0" applyFont="1" applyFill="1" applyBorder="1" applyAlignment="1">
      <alignment horizontal="center" vertical="center"/>
    </xf>
    <xf numFmtId="0" fontId="20" fillId="0" borderId="4" xfId="0" applyFont="1" applyBorder="1" applyAlignment="1" applyProtection="1">
      <alignment vertical="center"/>
      <protection locked="0"/>
    </xf>
    <xf numFmtId="0" fontId="71" fillId="0" borderId="0" xfId="0" applyFont="1" applyAlignment="1">
      <alignment horizontal="left"/>
    </xf>
    <xf numFmtId="0" fontId="1" fillId="3" borderId="24" xfId="0" applyFont="1" applyFill="1" applyBorder="1" applyAlignment="1" applyProtection="1">
      <alignment vertical="center" wrapText="1"/>
      <protection locked="0"/>
    </xf>
    <xf numFmtId="0" fontId="1" fillId="3" borderId="0" xfId="0" applyFont="1" applyFill="1" applyAlignment="1" applyProtection="1">
      <alignment vertical="center" wrapText="1"/>
      <protection locked="0"/>
    </xf>
    <xf numFmtId="0" fontId="1" fillId="3" borderId="25" xfId="0" applyFont="1" applyFill="1" applyBorder="1" applyAlignment="1" applyProtection="1">
      <alignment vertical="center" wrapText="1"/>
      <protection locked="0"/>
    </xf>
    <xf numFmtId="0" fontId="1" fillId="3" borderId="32" xfId="0" applyFont="1" applyFill="1" applyBorder="1" applyAlignment="1" applyProtection="1">
      <alignment vertical="center" wrapText="1"/>
      <protection locked="0"/>
    </xf>
    <xf numFmtId="0" fontId="1" fillId="3" borderId="33" xfId="0" applyFont="1" applyFill="1" applyBorder="1" applyAlignment="1" applyProtection="1">
      <alignment vertical="center" wrapText="1"/>
      <protection locked="0"/>
    </xf>
    <xf numFmtId="0" fontId="1" fillId="3" borderId="34" xfId="0" applyFont="1" applyFill="1" applyBorder="1" applyAlignment="1" applyProtection="1">
      <alignment vertical="center" wrapText="1"/>
      <protection locked="0"/>
    </xf>
    <xf numFmtId="0" fontId="2" fillId="0" borderId="0" xfId="0" applyFont="1" applyAlignment="1">
      <alignment horizontal="left" vertical="center"/>
    </xf>
    <xf numFmtId="0" fontId="1" fillId="12" borderId="1" xfId="0" applyFont="1" applyFill="1" applyBorder="1" applyAlignment="1">
      <alignment vertical="center"/>
    </xf>
    <xf numFmtId="0" fontId="1" fillId="12" borderId="2" xfId="0" applyFont="1" applyFill="1" applyBorder="1" applyAlignment="1">
      <alignment vertical="center"/>
    </xf>
    <xf numFmtId="0" fontId="1" fillId="12" borderId="3" xfId="0" applyFont="1" applyFill="1" applyBorder="1" applyAlignment="1">
      <alignment vertical="center"/>
    </xf>
    <xf numFmtId="0" fontId="1" fillId="12" borderId="1" xfId="0" applyFont="1" applyFill="1" applyBorder="1" applyAlignment="1">
      <alignment vertical="center" wrapText="1"/>
    </xf>
    <xf numFmtId="0" fontId="1" fillId="12" borderId="2" xfId="0" applyFont="1" applyFill="1" applyBorder="1" applyAlignment="1">
      <alignment vertical="center" wrapText="1"/>
    </xf>
    <xf numFmtId="0" fontId="1" fillId="12" borderId="3" xfId="0" applyFont="1" applyFill="1" applyBorder="1" applyAlignment="1">
      <alignment vertical="center" wrapText="1"/>
    </xf>
    <xf numFmtId="0" fontId="31" fillId="0" borderId="0" xfId="5" applyFont="1" applyAlignment="1">
      <alignment horizontal="center" wrapText="1"/>
    </xf>
    <xf numFmtId="0" fontId="31" fillId="0" borderId="0" xfId="5" applyFont="1" applyAlignment="1">
      <alignment horizontal="center"/>
    </xf>
    <xf numFmtId="0" fontId="81" fillId="0" borderId="0" xfId="0" applyFont="1" applyAlignment="1">
      <alignment horizontal="center"/>
    </xf>
    <xf numFmtId="0" fontId="80" fillId="0" borderId="0" xfId="5" applyFont="1" applyAlignment="1">
      <alignment horizontal="center" wrapText="1"/>
    </xf>
    <xf numFmtId="0" fontId="65" fillId="0" borderId="0" xfId="0" applyFont="1" applyAlignment="1">
      <alignment horizontal="left" wrapText="1"/>
    </xf>
    <xf numFmtId="0" fontId="53" fillId="2" borderId="0" xfId="0" applyFont="1" applyFill="1" applyAlignment="1" applyProtection="1">
      <alignment horizontal="left" vertical="top" wrapText="1" indent="2"/>
      <protection locked="0"/>
    </xf>
    <xf numFmtId="0" fontId="53" fillId="2" borderId="38" xfId="0" applyFont="1" applyFill="1" applyBorder="1" applyAlignment="1" applyProtection="1">
      <alignment horizontal="left" vertical="top" wrapText="1" indent="2"/>
      <protection locked="0"/>
    </xf>
    <xf numFmtId="0" fontId="53" fillId="2" borderId="33" xfId="0" applyFont="1" applyFill="1" applyBorder="1" applyAlignment="1" applyProtection="1">
      <alignment horizontal="left" vertical="top" wrapText="1" indent="2"/>
      <protection locked="0"/>
    </xf>
    <xf numFmtId="0" fontId="53" fillId="2" borderId="39" xfId="0" applyFont="1" applyFill="1" applyBorder="1" applyAlignment="1" applyProtection="1">
      <alignment horizontal="left" vertical="top" wrapText="1" indent="2"/>
      <protection locked="0"/>
    </xf>
    <xf numFmtId="0" fontId="1" fillId="0" borderId="57"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10" fillId="2" borderId="33" xfId="0" applyFont="1" applyFill="1" applyBorder="1" applyAlignment="1" applyProtection="1">
      <alignment horizontal="center"/>
      <protection locked="0"/>
    </xf>
    <xf numFmtId="0" fontId="10" fillId="2" borderId="34" xfId="0" applyFont="1" applyFill="1" applyBorder="1" applyAlignment="1" applyProtection="1">
      <alignment horizontal="center"/>
      <protection locked="0"/>
    </xf>
    <xf numFmtId="0" fontId="2" fillId="0" borderId="43" xfId="0" applyFont="1" applyBorder="1" applyAlignment="1" applyProtection="1">
      <alignment horizontal="left" vertical="center" wrapText="1"/>
      <protection locked="0"/>
    </xf>
    <xf numFmtId="0" fontId="2" fillId="0" borderId="49" xfId="0" applyFont="1" applyBorder="1" applyAlignment="1" applyProtection="1">
      <alignment horizontal="left" vertical="center" wrapText="1"/>
      <protection locked="0"/>
    </xf>
    <xf numFmtId="0" fontId="6" fillId="0" borderId="24" xfId="0" applyFont="1" applyBorder="1" applyAlignment="1">
      <alignment horizontal="left" vertical="top" wrapText="1"/>
    </xf>
    <xf numFmtId="0" fontId="6" fillId="0" borderId="0" xfId="0" applyFont="1" applyAlignment="1">
      <alignment horizontal="left" vertical="top" wrapText="1"/>
    </xf>
    <xf numFmtId="0" fontId="6" fillId="0" borderId="25" xfId="0" applyFont="1" applyBorder="1" applyAlignment="1">
      <alignment horizontal="left" vertical="top" wrapText="1"/>
    </xf>
    <xf numFmtId="0" fontId="6" fillId="0" borderId="32" xfId="0" applyFont="1" applyBorder="1" applyAlignment="1">
      <alignment horizontal="left" vertical="top" wrapText="1"/>
    </xf>
    <xf numFmtId="0" fontId="6" fillId="0" borderId="33" xfId="0" applyFont="1" applyBorder="1" applyAlignment="1">
      <alignment horizontal="left" vertical="top" wrapText="1"/>
    </xf>
    <xf numFmtId="0" fontId="6" fillId="0" borderId="34" xfId="0" applyFont="1" applyBorder="1" applyAlignment="1">
      <alignment horizontal="left" vertical="top" wrapText="1"/>
    </xf>
    <xf numFmtId="0" fontId="5" fillId="2" borderId="26" xfId="0" applyFont="1" applyFill="1" applyBorder="1" applyAlignment="1">
      <alignment horizontal="left"/>
    </xf>
    <xf numFmtId="0" fontId="5" fillId="2" borderId="27" xfId="0" applyFont="1" applyFill="1" applyBorder="1" applyAlignment="1">
      <alignment horizontal="left"/>
    </xf>
    <xf numFmtId="0" fontId="2" fillId="2" borderId="15" xfId="0" applyFont="1" applyFill="1" applyBorder="1" applyAlignment="1" applyProtection="1">
      <alignment horizontal="left"/>
      <protection locked="0"/>
    </xf>
    <xf numFmtId="14" fontId="2" fillId="2" borderId="15" xfId="0" applyNumberFormat="1" applyFont="1" applyFill="1" applyBorder="1" applyAlignment="1" applyProtection="1">
      <alignment horizontal="center"/>
      <protection locked="0"/>
    </xf>
    <xf numFmtId="0" fontId="5" fillId="2" borderId="24" xfId="0" applyFont="1" applyFill="1" applyBorder="1" applyAlignment="1">
      <alignment horizontal="left"/>
    </xf>
    <xf numFmtId="0" fontId="5" fillId="2" borderId="0" xfId="0" applyFont="1" applyFill="1" applyAlignment="1">
      <alignment horizontal="left"/>
    </xf>
    <xf numFmtId="0" fontId="2" fillId="2" borderId="30" xfId="0" applyFont="1" applyFill="1" applyBorder="1" applyAlignment="1" applyProtection="1">
      <alignment horizontal="left"/>
      <protection locked="0"/>
    </xf>
    <xf numFmtId="14" fontId="2" fillId="2" borderId="30" xfId="0" applyNumberFormat="1" applyFont="1" applyFill="1" applyBorder="1" applyAlignment="1" applyProtection="1">
      <alignment horizontal="center"/>
      <protection locked="0"/>
    </xf>
    <xf numFmtId="0" fontId="2" fillId="0" borderId="0" xfId="0" applyFont="1" applyAlignment="1" applyProtection="1">
      <alignment horizontal="left" wrapText="1"/>
      <protection locked="0"/>
    </xf>
    <xf numFmtId="0" fontId="65" fillId="0" borderId="24" xfId="0" applyFont="1" applyBorder="1" applyAlignment="1" applyProtection="1">
      <alignment horizontal="center"/>
      <protection locked="0"/>
    </xf>
    <xf numFmtId="0" fontId="65" fillId="0" borderId="0" xfId="0" applyFont="1" applyAlignment="1" applyProtection="1">
      <alignment horizontal="center"/>
      <protection locked="0"/>
    </xf>
    <xf numFmtId="0" fontId="1" fillId="12" borderId="1" xfId="0" applyFont="1" applyFill="1" applyBorder="1" applyAlignment="1">
      <alignment horizontal="left" vertical="center" wrapText="1"/>
    </xf>
    <xf numFmtId="0" fontId="1" fillId="12" borderId="2" xfId="0" applyFont="1" applyFill="1" applyBorder="1" applyAlignment="1">
      <alignment horizontal="left" vertical="center" wrapText="1"/>
    </xf>
    <xf numFmtId="0" fontId="1" fillId="12" borderId="3" xfId="0" applyFont="1" applyFill="1" applyBorder="1" applyAlignment="1">
      <alignment horizontal="left" vertical="center" wrapText="1"/>
    </xf>
    <xf numFmtId="0" fontId="99" fillId="0" borderId="0" xfId="0" applyFont="1" applyAlignment="1" applyProtection="1">
      <alignment horizontal="left" vertical="top" wrapText="1"/>
      <protection locked="0"/>
    </xf>
    <xf numFmtId="0" fontId="99" fillId="0" borderId="38" xfId="0" applyFont="1" applyBorder="1" applyAlignment="1" applyProtection="1">
      <alignment horizontal="left" vertical="top" wrapText="1"/>
      <protection locked="0"/>
    </xf>
    <xf numFmtId="0" fontId="99" fillId="0" borderId="33" xfId="0" applyFont="1" applyBorder="1" applyAlignment="1" applyProtection="1">
      <alignment horizontal="left" vertical="top" wrapText="1"/>
      <protection locked="0"/>
    </xf>
    <xf numFmtId="0" fontId="99" fillId="0" borderId="39" xfId="0" applyFont="1" applyBorder="1" applyAlignment="1" applyProtection="1">
      <alignment horizontal="left" vertical="top" wrapText="1"/>
      <protection locked="0"/>
    </xf>
    <xf numFmtId="0" fontId="99" fillId="0" borderId="25" xfId="0" applyFont="1" applyBorder="1" applyAlignment="1" applyProtection="1">
      <alignment vertical="top"/>
      <protection locked="0"/>
    </xf>
    <xf numFmtId="0" fontId="65" fillId="0" borderId="32" xfId="0" applyFont="1" applyBorder="1" applyAlignment="1" applyProtection="1">
      <alignment horizontal="center"/>
      <protection locked="0"/>
    </xf>
    <xf numFmtId="0" fontId="65" fillId="0" borderId="33" xfId="0" applyFont="1" applyBorder="1" applyAlignment="1" applyProtection="1">
      <alignment horizontal="center"/>
      <protection locked="0"/>
    </xf>
    <xf numFmtId="0" fontId="65" fillId="0" borderId="34" xfId="0" applyFont="1" applyBorder="1" applyAlignment="1" applyProtection="1">
      <alignment horizontal="center"/>
      <protection locked="0"/>
    </xf>
    <xf numFmtId="0" fontId="65" fillId="0" borderId="25" xfId="0" applyFont="1" applyBorder="1" applyAlignment="1" applyProtection="1">
      <alignment horizontal="center"/>
      <protection locked="0"/>
    </xf>
    <xf numFmtId="0" fontId="1" fillId="12" borderId="40" xfId="0" applyFont="1" applyFill="1" applyBorder="1" applyAlignment="1">
      <alignment vertical="center"/>
    </xf>
    <xf numFmtId="0" fontId="1" fillId="12" borderId="41" xfId="0" applyFont="1" applyFill="1" applyBorder="1" applyAlignment="1">
      <alignment vertical="center"/>
    </xf>
    <xf numFmtId="0" fontId="1" fillId="12" borderId="42" xfId="0" applyFont="1" applyFill="1" applyBorder="1" applyAlignment="1">
      <alignment vertical="center"/>
    </xf>
    <xf numFmtId="0" fontId="11" fillId="0" borderId="1" xfId="0" applyFont="1" applyBorder="1" applyAlignment="1">
      <alignment horizontal="center"/>
    </xf>
    <xf numFmtId="0" fontId="11" fillId="0" borderId="2" xfId="0" applyFont="1" applyBorder="1" applyAlignment="1">
      <alignment horizontal="center"/>
    </xf>
    <xf numFmtId="0" fontId="11" fillId="0" borderId="3" xfId="0" applyFont="1" applyBorder="1" applyAlignment="1">
      <alignment horizontal="center"/>
    </xf>
    <xf numFmtId="0" fontId="66" fillId="0" borderId="0" xfId="5" applyFont="1" applyAlignment="1">
      <alignment horizontal="center" vertical="center" wrapText="1"/>
    </xf>
    <xf numFmtId="0" fontId="66" fillId="0" borderId="0" xfId="5" applyFont="1" applyAlignment="1">
      <alignment horizontal="center" vertical="center"/>
    </xf>
    <xf numFmtId="0" fontId="2" fillId="0" borderId="6"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21"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52"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4" fillId="2" borderId="14" xfId="0" applyFont="1" applyFill="1" applyBorder="1" applyAlignment="1" applyProtection="1">
      <alignment horizontal="left" vertical="center" wrapText="1"/>
      <protection locked="0"/>
    </xf>
    <xf numFmtId="0" fontId="24" fillId="2" borderId="16" xfId="0" applyFont="1" applyFill="1" applyBorder="1" applyAlignment="1" applyProtection="1">
      <alignment horizontal="left" vertical="center" wrapText="1"/>
      <protection locked="0"/>
    </xf>
    <xf numFmtId="0" fontId="2" fillId="2" borderId="8" xfId="0" applyFont="1" applyFill="1" applyBorder="1" applyAlignment="1" applyProtection="1">
      <alignment horizontal="left" vertical="center" wrapText="1"/>
      <protection locked="0"/>
    </xf>
    <xf numFmtId="0" fontId="2" fillId="2" borderId="7" xfId="0" applyFont="1" applyFill="1" applyBorder="1" applyAlignment="1" applyProtection="1">
      <alignment horizontal="left" vertical="center" wrapText="1"/>
      <protection locked="0"/>
    </xf>
    <xf numFmtId="0" fontId="24" fillId="0" borderId="9" xfId="0" applyFont="1" applyBorder="1" applyAlignment="1" applyProtection="1">
      <alignment horizontal="left" vertical="center" wrapText="1"/>
      <protection locked="0"/>
    </xf>
    <xf numFmtId="0" fontId="24" fillId="0" borderId="52" xfId="0" applyFont="1" applyBorder="1" applyAlignment="1" applyProtection="1">
      <alignment horizontal="left" vertical="center" wrapText="1"/>
      <protection locked="0"/>
    </xf>
    <xf numFmtId="0" fontId="14" fillId="0" borderId="43" xfId="0" applyFont="1" applyBorder="1" applyAlignment="1">
      <alignment horizontal="center" vertical="top" wrapText="1"/>
    </xf>
    <xf numFmtId="0" fontId="14" fillId="0" borderId="30" xfId="0" applyFont="1" applyBorder="1" applyAlignment="1" applyProtection="1">
      <alignment horizontal="center" wrapText="1"/>
      <protection locked="0"/>
    </xf>
    <xf numFmtId="0" fontId="6" fillId="0" borderId="51" xfId="3" applyFont="1" applyBorder="1" applyAlignment="1">
      <alignment vertical="center"/>
    </xf>
    <xf numFmtId="0" fontId="6" fillId="0" borderId="46" xfId="3" applyFont="1" applyBorder="1" applyAlignment="1">
      <alignment horizontal="left" vertical="center" wrapText="1"/>
    </xf>
    <xf numFmtId="0" fontId="1" fillId="4" borderId="1" xfId="3" applyFont="1" applyFill="1" applyBorder="1" applyAlignment="1">
      <alignment horizontal="center" vertical="center"/>
    </xf>
    <xf numFmtId="0" fontId="1" fillId="4" borderId="2" xfId="3" applyFont="1" applyFill="1" applyBorder="1" applyAlignment="1">
      <alignment horizontal="center" vertical="center"/>
    </xf>
    <xf numFmtId="0" fontId="1" fillId="4" borderId="3" xfId="3" applyFont="1" applyFill="1" applyBorder="1" applyAlignment="1">
      <alignment horizontal="center" vertical="center"/>
    </xf>
    <xf numFmtId="0" fontId="6" fillId="0" borderId="29" xfId="3" applyFont="1" applyBorder="1" applyAlignment="1">
      <alignment horizontal="left" vertical="center" wrapText="1"/>
    </xf>
    <xf numFmtId="164" fontId="2" fillId="0" borderId="37" xfId="3" applyNumberFormat="1" applyBorder="1" applyAlignment="1" applyProtection="1">
      <alignment horizontal="center" vertical="center"/>
      <protection locked="0"/>
    </xf>
    <xf numFmtId="164" fontId="2" fillId="0" borderId="45" xfId="3" applyNumberFormat="1" applyBorder="1" applyAlignment="1" applyProtection="1">
      <alignment horizontal="center" vertical="center"/>
      <protection locked="0"/>
    </xf>
    <xf numFmtId="0" fontId="2" fillId="0" borderId="60" xfId="3" applyBorder="1" applyAlignment="1" applyProtection="1">
      <alignment horizontal="center" vertical="center"/>
      <protection locked="0"/>
    </xf>
    <xf numFmtId="0" fontId="2" fillId="0" borderId="44" xfId="3" applyBorder="1" applyAlignment="1" applyProtection="1">
      <alignment horizontal="center" vertical="center"/>
      <protection locked="0"/>
    </xf>
    <xf numFmtId="0" fontId="6" fillId="0" borderId="24" xfId="3" applyFont="1" applyBorder="1" applyAlignment="1">
      <alignment vertical="center" wrapText="1"/>
    </xf>
    <xf numFmtId="0" fontId="21" fillId="4" borderId="1" xfId="2" applyFill="1" applyBorder="1" applyAlignment="1" applyProtection="1">
      <alignment horizontal="center" vertical="center"/>
      <protection locked="0"/>
    </xf>
    <xf numFmtId="0" fontId="21" fillId="4" borderId="2" xfId="2" applyFill="1" applyBorder="1" applyAlignment="1" applyProtection="1">
      <alignment horizontal="center" vertical="center"/>
      <protection locked="0"/>
    </xf>
    <xf numFmtId="0" fontId="21" fillId="4" borderId="3" xfId="2" applyFill="1" applyBorder="1" applyAlignment="1" applyProtection="1">
      <alignment horizontal="center" vertical="center"/>
      <protection locked="0"/>
    </xf>
    <xf numFmtId="0" fontId="6" fillId="0" borderId="29" xfId="3" applyFont="1" applyBorder="1" applyAlignment="1">
      <alignment vertical="center" wrapText="1"/>
    </xf>
    <xf numFmtId="0" fontId="6" fillId="0" borderId="64" xfId="3" applyFont="1" applyBorder="1" applyAlignment="1">
      <alignment vertical="center" wrapText="1"/>
    </xf>
    <xf numFmtId="0" fontId="2" fillId="0" borderId="37" xfId="3" applyBorder="1" applyAlignment="1" applyProtection="1">
      <alignment horizontal="center" vertical="center"/>
      <protection locked="0"/>
    </xf>
    <xf numFmtId="0" fontId="2" fillId="0" borderId="45" xfId="3" applyBorder="1" applyAlignment="1" applyProtection="1">
      <alignment horizontal="center" vertical="center"/>
      <protection locked="0"/>
    </xf>
    <xf numFmtId="0" fontId="44" fillId="12" borderId="2" xfId="0" applyFont="1" applyFill="1" applyBorder="1" applyAlignment="1">
      <alignment vertical="center"/>
    </xf>
    <xf numFmtId="0" fontId="44" fillId="12" borderId="3" xfId="0" applyFont="1" applyFill="1" applyBorder="1" applyAlignment="1">
      <alignment vertical="center"/>
    </xf>
    <xf numFmtId="0" fontId="5" fillId="2" borderId="20"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18" xfId="0" applyFont="1" applyFill="1" applyBorder="1" applyAlignment="1">
      <alignment horizontal="left" vertical="top" wrapText="1"/>
    </xf>
    <xf numFmtId="0" fontId="2" fillId="0" borderId="32" xfId="0" applyFont="1" applyBorder="1" applyAlignment="1" applyProtection="1">
      <alignment horizontal="left" vertical="top" wrapText="1"/>
      <protection locked="0"/>
    </xf>
    <xf numFmtId="0" fontId="2" fillId="0" borderId="33" xfId="0" applyFont="1" applyBorder="1" applyAlignment="1" applyProtection="1">
      <alignment horizontal="left" vertical="top" wrapText="1"/>
      <protection locked="0"/>
    </xf>
    <xf numFmtId="0" fontId="2" fillId="0" borderId="34" xfId="0" applyFont="1" applyBorder="1" applyAlignment="1" applyProtection="1">
      <alignment horizontal="left" vertical="top" wrapText="1"/>
      <protection locked="0"/>
    </xf>
    <xf numFmtId="0" fontId="6" fillId="0" borderId="51" xfId="3" applyFont="1" applyBorder="1" applyAlignment="1">
      <alignment horizontal="left" vertical="center"/>
    </xf>
    <xf numFmtId="0" fontId="6" fillId="0" borderId="9" xfId="3" applyFont="1" applyBorder="1" applyAlignment="1" applyProtection="1">
      <alignment horizontal="center" vertical="center" wrapText="1"/>
      <protection locked="0"/>
    </xf>
    <xf numFmtId="164" fontId="2" fillId="0" borderId="9" xfId="3" applyNumberFormat="1" applyBorder="1" applyAlignment="1" applyProtection="1">
      <alignment horizontal="center" vertical="center" wrapText="1"/>
      <protection locked="0"/>
    </xf>
    <xf numFmtId="164" fontId="2" fillId="0" borderId="52" xfId="3" applyNumberFormat="1" applyBorder="1" applyAlignment="1" applyProtection="1">
      <alignment horizontal="center" vertical="center" wrapText="1"/>
      <protection locked="0"/>
    </xf>
    <xf numFmtId="164" fontId="2" fillId="0" borderId="6" xfId="3" applyNumberFormat="1" applyBorder="1" applyAlignment="1" applyProtection="1">
      <alignment horizontal="center" vertical="center"/>
      <protection locked="0"/>
    </xf>
    <xf numFmtId="164" fontId="2" fillId="0" borderId="21" xfId="3" applyNumberFormat="1" applyBorder="1" applyAlignment="1" applyProtection="1">
      <alignment horizontal="center" vertical="center"/>
      <protection locked="0"/>
    </xf>
    <xf numFmtId="0" fontId="5" fillId="2" borderId="51" xfId="0" applyFont="1" applyFill="1" applyBorder="1" applyAlignment="1" applyProtection="1">
      <alignment horizontal="left" vertical="top" wrapText="1"/>
      <protection locked="0"/>
    </xf>
    <xf numFmtId="0" fontId="5" fillId="2" borderId="8" xfId="0" applyFont="1" applyFill="1" applyBorder="1" applyAlignment="1" applyProtection="1">
      <alignment horizontal="left" vertical="top" wrapText="1"/>
      <protection locked="0"/>
    </xf>
    <xf numFmtId="0" fontId="5" fillId="2" borderId="7" xfId="0" applyFont="1" applyFill="1" applyBorder="1" applyAlignment="1" applyProtection="1">
      <alignment horizontal="left" vertical="top" wrapText="1"/>
      <protection locked="0"/>
    </xf>
    <xf numFmtId="0" fontId="5" fillId="2" borderId="4" xfId="0" applyFont="1" applyFill="1" applyBorder="1" applyAlignment="1">
      <alignment horizontal="left" vertical="top"/>
    </xf>
    <xf numFmtId="0" fontId="5" fillId="2" borderId="5" xfId="0" applyFont="1" applyFill="1" applyBorder="1" applyAlignment="1">
      <alignment horizontal="left" vertical="top"/>
    </xf>
    <xf numFmtId="0" fontId="5" fillId="2" borderId="22" xfId="0" applyFont="1" applyFill="1" applyBorder="1" applyAlignment="1">
      <alignment horizontal="left" vertical="top"/>
    </xf>
    <xf numFmtId="0" fontId="1" fillId="0" borderId="1" xfId="3" applyFont="1" applyBorder="1" applyAlignment="1">
      <alignment vertical="center"/>
    </xf>
    <xf numFmtId="44" fontId="2" fillId="4" borderId="69" xfId="1" applyFont="1" applyFill="1" applyBorder="1" applyAlignment="1">
      <alignment horizontal="center" vertical="center"/>
    </xf>
    <xf numFmtId="44" fontId="2" fillId="4" borderId="70" xfId="1" applyFont="1" applyFill="1" applyBorder="1" applyAlignment="1">
      <alignment horizontal="center" vertical="center"/>
    </xf>
    <xf numFmtId="0" fontId="6" fillId="0" borderId="51" xfId="3" applyFont="1" applyBorder="1" applyAlignment="1">
      <alignment vertical="center" wrapText="1"/>
    </xf>
    <xf numFmtId="164" fontId="2" fillId="0" borderId="60" xfId="3" applyNumberFormat="1" applyBorder="1" applyAlignment="1" applyProtection="1">
      <alignment horizontal="center" vertical="center"/>
      <protection locked="0"/>
    </xf>
    <xf numFmtId="164" fontId="2" fillId="0" borderId="44" xfId="3" applyNumberFormat="1" applyBorder="1" applyAlignment="1" applyProtection="1">
      <alignment horizontal="center" vertical="center"/>
      <protection locked="0"/>
    </xf>
    <xf numFmtId="0" fontId="1" fillId="0" borderId="6" xfId="0" applyFont="1" applyBorder="1" applyAlignment="1">
      <alignment vertical="center"/>
    </xf>
    <xf numFmtId="0" fontId="1" fillId="0" borderId="21" xfId="0" applyFont="1" applyBorder="1" applyAlignment="1">
      <alignment vertical="center"/>
    </xf>
    <xf numFmtId="0" fontId="1" fillId="0" borderId="47" xfId="0" applyFont="1" applyBorder="1" applyAlignment="1" applyProtection="1">
      <alignment horizontal="left" vertical="center" wrapText="1"/>
      <protection locked="0"/>
    </xf>
    <xf numFmtId="0" fontId="2" fillId="0" borderId="60" xfId="0" applyFont="1" applyBorder="1" applyAlignment="1" applyProtection="1">
      <alignment horizontal="left" vertical="center" wrapText="1"/>
      <protection locked="0"/>
    </xf>
    <xf numFmtId="0" fontId="2" fillId="0" borderId="44" xfId="0" applyFont="1" applyBorder="1" applyAlignment="1" applyProtection="1">
      <alignment horizontal="left" vertical="center" wrapText="1"/>
      <protection locked="0"/>
    </xf>
    <xf numFmtId="0" fontId="2" fillId="0" borderId="58" xfId="0" applyFont="1" applyBorder="1" applyAlignment="1" applyProtection="1">
      <alignment horizontal="left" vertical="center" wrapText="1"/>
      <protection locked="0"/>
    </xf>
    <xf numFmtId="0" fontId="2" fillId="0" borderId="33" xfId="0" applyFont="1" applyBorder="1" applyAlignment="1" applyProtection="1">
      <alignment horizontal="left" vertical="center" wrapText="1"/>
      <protection locked="0"/>
    </xf>
    <xf numFmtId="0" fontId="2" fillId="0" borderId="39" xfId="0" applyFont="1" applyBorder="1" applyAlignment="1" applyProtection="1">
      <alignment horizontal="left" vertical="center" wrapText="1"/>
      <protection locked="0"/>
    </xf>
    <xf numFmtId="0" fontId="2" fillId="0" borderId="18"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2" fillId="0" borderId="45"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1" fillId="0" borderId="6" xfId="0" applyFont="1" applyBorder="1" applyAlignment="1">
      <alignment horizontal="left" vertical="center"/>
    </xf>
    <xf numFmtId="0" fontId="1" fillId="0" borderId="21" xfId="0" applyFont="1" applyBorder="1" applyAlignment="1">
      <alignment horizontal="left" vertical="center"/>
    </xf>
    <xf numFmtId="0" fontId="65" fillId="2" borderId="0" xfId="0" applyFont="1" applyFill="1" applyAlignment="1" applyProtection="1">
      <alignment vertical="center"/>
      <protection locked="0"/>
    </xf>
    <xf numFmtId="0" fontId="65" fillId="2" borderId="38" xfId="0" applyFont="1" applyFill="1" applyBorder="1" applyAlignment="1" applyProtection="1">
      <alignment vertical="center"/>
      <protection locked="0"/>
    </xf>
    <xf numFmtId="0" fontId="1" fillId="2" borderId="36" xfId="0" applyFont="1" applyFill="1" applyBorder="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1" fillId="2" borderId="25" xfId="0" applyFont="1" applyFill="1" applyBorder="1" applyAlignment="1" applyProtection="1">
      <alignment horizontal="center" vertical="center"/>
      <protection locked="0"/>
    </xf>
    <xf numFmtId="0" fontId="2" fillId="0" borderId="10" xfId="0" applyFont="1" applyBorder="1" applyAlignment="1" applyProtection="1">
      <alignment horizontal="left" vertical="center" wrapText="1"/>
      <protection locked="0"/>
    </xf>
    <xf numFmtId="0" fontId="1" fillId="2" borderId="26" xfId="0" applyFont="1" applyFill="1" applyBorder="1" applyAlignment="1" applyProtection="1">
      <alignment horizontal="center" vertical="center"/>
      <protection locked="0"/>
    </xf>
    <xf numFmtId="0" fontId="1" fillId="2" borderId="27" xfId="0" applyFont="1" applyFill="1" applyBorder="1" applyAlignment="1" applyProtection="1">
      <alignment horizontal="center" vertical="center"/>
      <protection locked="0"/>
    </xf>
    <xf numFmtId="0" fontId="1" fillId="2" borderId="35" xfId="0" applyFont="1" applyFill="1" applyBorder="1" applyAlignment="1" applyProtection="1">
      <alignment horizontal="center" vertical="center"/>
      <protection locked="0"/>
    </xf>
    <xf numFmtId="0" fontId="1" fillId="2" borderId="28" xfId="0" applyFont="1" applyFill="1" applyBorder="1" applyAlignment="1" applyProtection="1">
      <alignment horizontal="center" vertical="center"/>
      <protection locked="0"/>
    </xf>
    <xf numFmtId="0" fontId="8" fillId="2" borderId="36" xfId="0" applyFont="1" applyFill="1" applyBorder="1" applyProtection="1">
      <protection locked="0"/>
    </xf>
    <xf numFmtId="0" fontId="8" fillId="2" borderId="0" xfId="0" applyFont="1" applyFill="1" applyProtection="1">
      <protection locked="0"/>
    </xf>
    <xf numFmtId="0" fontId="8" fillId="2" borderId="25" xfId="0" applyFont="1" applyFill="1" applyBorder="1" applyProtection="1">
      <protection locked="0"/>
    </xf>
    <xf numFmtId="0" fontId="1" fillId="12" borderId="1" xfId="0" applyFont="1" applyFill="1" applyBorder="1" applyAlignment="1">
      <alignment horizontal="left" vertical="center"/>
    </xf>
    <xf numFmtId="0" fontId="1" fillId="12" borderId="2" xfId="0" applyFont="1" applyFill="1" applyBorder="1" applyAlignment="1">
      <alignment horizontal="left" vertical="center"/>
    </xf>
    <xf numFmtId="0" fontId="1" fillId="12" borderId="3" xfId="0" applyFont="1" applyFill="1" applyBorder="1" applyAlignment="1">
      <alignment horizontal="left" vertical="center"/>
    </xf>
    <xf numFmtId="0" fontId="67" fillId="0" borderId="29" xfId="2" applyFont="1" applyFill="1" applyBorder="1" applyAlignment="1" applyProtection="1">
      <alignment horizontal="center" vertical="center"/>
      <protection locked="0"/>
    </xf>
    <xf numFmtId="0" fontId="60" fillId="0" borderId="53" xfId="0" applyFont="1" applyBorder="1" applyAlignment="1">
      <alignment horizontal="center" vertical="center" wrapText="1"/>
    </xf>
    <xf numFmtId="0" fontId="5" fillId="5" borderId="51" xfId="3" applyFont="1" applyFill="1" applyBorder="1" applyAlignment="1">
      <alignment horizontal="left" vertical="center"/>
    </xf>
    <xf numFmtId="0" fontId="6" fillId="0" borderId="51" xfId="3" applyFont="1" applyBorder="1" applyAlignment="1">
      <alignment horizontal="left" vertical="center" wrapText="1"/>
    </xf>
    <xf numFmtId="0" fontId="6" fillId="0" borderId="8" xfId="3" applyFont="1" applyBorder="1" applyAlignment="1">
      <alignment horizontal="left" vertical="center" wrapText="1"/>
    </xf>
    <xf numFmtId="0" fontId="6" fillId="0" borderId="21" xfId="3" applyFont="1" applyBorder="1" applyAlignment="1">
      <alignment horizontal="left" vertical="center" wrapText="1"/>
    </xf>
    <xf numFmtId="0" fontId="98" fillId="2" borderId="0" xfId="0" applyFont="1" applyFill="1" applyAlignment="1" applyProtection="1">
      <alignment horizontal="left" vertical="top" wrapText="1"/>
      <protection locked="0"/>
    </xf>
    <xf numFmtId="0" fontId="98" fillId="2" borderId="38" xfId="0" applyFont="1" applyFill="1" applyBorder="1" applyAlignment="1" applyProtection="1">
      <alignment horizontal="left" vertical="top" wrapText="1"/>
      <protection locked="0"/>
    </xf>
    <xf numFmtId="0" fontId="98" fillId="2" borderId="33" xfId="0" applyFont="1" applyFill="1" applyBorder="1" applyAlignment="1" applyProtection="1">
      <alignment horizontal="left" vertical="top" wrapText="1"/>
      <protection locked="0"/>
    </xf>
    <xf numFmtId="0" fontId="98" fillId="2" borderId="39" xfId="0" applyFont="1" applyFill="1" applyBorder="1" applyAlignment="1" applyProtection="1">
      <alignment horizontal="left" vertical="top" wrapText="1"/>
      <protection locked="0"/>
    </xf>
    <xf numFmtId="0" fontId="53" fillId="0" borderId="24" xfId="0" applyFont="1" applyBorder="1" applyAlignment="1">
      <alignment vertical="top" wrapText="1"/>
    </xf>
    <xf numFmtId="0" fontId="53" fillId="0" borderId="0" xfId="0" applyFont="1" applyAlignment="1">
      <alignment vertical="top" wrapText="1"/>
    </xf>
    <xf numFmtId="0" fontId="53" fillId="0" borderId="25" xfId="0" applyFont="1" applyBorder="1" applyAlignment="1">
      <alignment vertical="top" wrapText="1"/>
    </xf>
    <xf numFmtId="0" fontId="6" fillId="2" borderId="30" xfId="0" applyFont="1" applyFill="1" applyBorder="1" applyAlignment="1" applyProtection="1">
      <alignment horizontal="left"/>
      <protection locked="0"/>
    </xf>
    <xf numFmtId="0" fontId="23" fillId="2" borderId="30" xfId="0" applyFont="1" applyFill="1" applyBorder="1" applyAlignment="1" applyProtection="1">
      <alignment horizontal="center"/>
      <protection locked="0"/>
    </xf>
    <xf numFmtId="0" fontId="1" fillId="2" borderId="0" xfId="0" applyFont="1" applyFill="1" applyAlignment="1">
      <alignment horizontal="right"/>
    </xf>
    <xf numFmtId="0" fontId="71" fillId="0" borderId="8" xfId="0" applyFont="1" applyBorder="1" applyAlignment="1">
      <alignment horizontal="left"/>
    </xf>
    <xf numFmtId="0" fontId="71" fillId="0" borderId="8" xfId="0" applyFont="1" applyBorder="1" applyAlignment="1">
      <alignment horizontal="center"/>
    </xf>
    <xf numFmtId="0" fontId="71" fillId="2" borderId="8" xfId="0" applyFont="1" applyFill="1" applyBorder="1" applyAlignment="1" applyProtection="1">
      <alignment horizontal="left"/>
      <protection locked="0"/>
    </xf>
    <xf numFmtId="0" fontId="48" fillId="2" borderId="8" xfId="0" applyFont="1" applyFill="1" applyBorder="1" applyAlignment="1" applyProtection="1">
      <alignment horizontal="center"/>
      <protection locked="0"/>
    </xf>
    <xf numFmtId="0" fontId="46" fillId="2" borderId="8" xfId="0" applyFont="1" applyFill="1" applyBorder="1" applyAlignment="1">
      <alignment horizontal="left"/>
    </xf>
    <xf numFmtId="0" fontId="46" fillId="2" borderId="8" xfId="0" applyFont="1" applyFill="1" applyBorder="1" applyAlignment="1">
      <alignment horizontal="center"/>
    </xf>
    <xf numFmtId="0" fontId="8" fillId="2" borderId="29" xfId="0" applyFont="1" applyFill="1" applyBorder="1" applyAlignment="1">
      <alignment vertical="top"/>
    </xf>
    <xf numFmtId="0" fontId="8" fillId="2" borderId="30" xfId="0" applyFont="1" applyFill="1" applyBorder="1" applyAlignment="1">
      <alignment vertical="top"/>
    </xf>
    <xf numFmtId="0" fontId="8" fillId="2" borderId="31" xfId="0" applyFont="1" applyFill="1" applyBorder="1" applyAlignment="1">
      <alignment vertical="top"/>
    </xf>
    <xf numFmtId="0" fontId="71" fillId="2" borderId="30" xfId="0" applyFont="1" applyFill="1" applyBorder="1" applyAlignment="1" applyProtection="1">
      <alignment horizontal="left"/>
      <protection locked="0"/>
    </xf>
    <xf numFmtId="0" fontId="47" fillId="2" borderId="30" xfId="0" applyFont="1" applyFill="1" applyBorder="1" applyAlignment="1" applyProtection="1">
      <alignment horizontal="center"/>
      <protection locked="0"/>
    </xf>
    <xf numFmtId="0" fontId="8" fillId="0" borderId="24" xfId="0" applyFont="1" applyBorder="1" applyAlignment="1">
      <alignment horizontal="left" vertical="top" wrapText="1"/>
    </xf>
    <xf numFmtId="0" fontId="8" fillId="0" borderId="0" xfId="0" applyFont="1" applyAlignment="1">
      <alignment horizontal="left" vertical="top" wrapText="1"/>
    </xf>
    <xf numFmtId="0" fontId="8" fillId="0" borderId="25" xfId="0" applyFont="1" applyBorder="1" applyAlignment="1">
      <alignment horizontal="left" vertical="top" wrapText="1"/>
    </xf>
    <xf numFmtId="0" fontId="99" fillId="0" borderId="0" xfId="0" applyFont="1" applyAlignment="1" applyProtection="1">
      <alignment horizontal="left" vertical="top" wrapText="1" indent="1"/>
      <protection locked="0"/>
    </xf>
    <xf numFmtId="0" fontId="99" fillId="0" borderId="38" xfId="0" applyFont="1" applyBorder="1" applyAlignment="1" applyProtection="1">
      <alignment horizontal="left" vertical="top" wrapText="1" indent="1"/>
      <protection locked="0"/>
    </xf>
    <xf numFmtId="0" fontId="99" fillId="0" borderId="33" xfId="0" applyFont="1" applyBorder="1" applyAlignment="1" applyProtection="1">
      <alignment horizontal="left" vertical="top" wrapText="1" indent="1"/>
      <protection locked="0"/>
    </xf>
    <xf numFmtId="0" fontId="99" fillId="0" borderId="39" xfId="0" applyFont="1" applyBorder="1" applyAlignment="1" applyProtection="1">
      <alignment horizontal="left" vertical="top" wrapText="1" indent="1"/>
      <protection locked="0"/>
    </xf>
    <xf numFmtId="0" fontId="99" fillId="0" borderId="25" xfId="0" applyFont="1" applyBorder="1" applyAlignment="1" applyProtection="1">
      <alignment vertical="top" wrapText="1"/>
      <protection locked="0"/>
    </xf>
    <xf numFmtId="0" fontId="6" fillId="2" borderId="24" xfId="0" applyFont="1" applyFill="1" applyBorder="1" applyAlignment="1" applyProtection="1">
      <alignment horizontal="center" vertical="top"/>
      <protection locked="0"/>
    </xf>
    <xf numFmtId="0" fontId="6" fillId="2" borderId="0" xfId="0" applyFont="1" applyFill="1" applyAlignment="1" applyProtection="1">
      <alignment horizontal="center" vertical="top"/>
      <protection locked="0"/>
    </xf>
    <xf numFmtId="0" fontId="6" fillId="2" borderId="32" xfId="0" applyFont="1" applyFill="1" applyBorder="1" applyAlignment="1" applyProtection="1">
      <alignment horizontal="center" vertical="top"/>
      <protection locked="0"/>
    </xf>
    <xf numFmtId="0" fontId="6" fillId="2" borderId="33" xfId="0" applyFont="1" applyFill="1" applyBorder="1" applyAlignment="1" applyProtection="1">
      <alignment horizontal="center" vertical="top"/>
      <protection locked="0"/>
    </xf>
    <xf numFmtId="0" fontId="6" fillId="2" borderId="0" xfId="0" applyFont="1" applyFill="1" applyAlignment="1" applyProtection="1">
      <alignment horizontal="center" vertical="top" wrapText="1"/>
      <protection locked="0"/>
    </xf>
    <xf numFmtId="0" fontId="6" fillId="2" borderId="25" xfId="0" applyFont="1" applyFill="1" applyBorder="1" applyAlignment="1" applyProtection="1">
      <alignment horizontal="center" vertical="top" wrapText="1"/>
      <protection locked="0"/>
    </xf>
    <xf numFmtId="0" fontId="6" fillId="2" borderId="33" xfId="0" applyFont="1" applyFill="1" applyBorder="1" applyAlignment="1" applyProtection="1">
      <alignment horizontal="center" vertical="top" wrapText="1"/>
      <protection locked="0"/>
    </xf>
    <xf numFmtId="0" fontId="6" fillId="2" borderId="34" xfId="0" applyFont="1" applyFill="1" applyBorder="1" applyAlignment="1" applyProtection="1">
      <alignment horizontal="center" vertical="top" wrapText="1"/>
      <protection locked="0"/>
    </xf>
    <xf numFmtId="0" fontId="47" fillId="2" borderId="30" xfId="0" applyFont="1" applyFill="1" applyBorder="1" applyAlignment="1" applyProtection="1">
      <alignment horizontal="left"/>
      <protection locked="0"/>
    </xf>
    <xf numFmtId="0" fontId="48" fillId="2" borderId="30" xfId="0" applyFont="1" applyFill="1" applyBorder="1" applyAlignment="1" applyProtection="1">
      <alignment horizontal="center"/>
      <protection locked="0"/>
    </xf>
    <xf numFmtId="0" fontId="65" fillId="2" borderId="30" xfId="0" applyFont="1" applyFill="1" applyBorder="1" applyAlignment="1" applyProtection="1">
      <alignment horizontal="left"/>
      <protection locked="0"/>
    </xf>
    <xf numFmtId="0" fontId="70" fillId="2" borderId="30" xfId="0" applyFont="1" applyFill="1" applyBorder="1" applyAlignment="1" applyProtection="1">
      <alignment horizontal="left"/>
      <protection locked="0"/>
    </xf>
    <xf numFmtId="0" fontId="1" fillId="12" borderId="20" xfId="0" applyFont="1" applyFill="1" applyBorder="1" applyAlignment="1">
      <alignment vertical="center" wrapText="1"/>
    </xf>
    <xf numFmtId="0" fontId="1" fillId="12" borderId="15" xfId="0" applyFont="1" applyFill="1" applyBorder="1" applyAlignment="1">
      <alignment vertical="center" wrapText="1"/>
    </xf>
    <xf numFmtId="0" fontId="1" fillId="12" borderId="18" xfId="0" applyFont="1" applyFill="1" applyBorder="1" applyAlignment="1">
      <alignment vertical="center" wrapText="1"/>
    </xf>
    <xf numFmtId="0" fontId="1" fillId="3" borderId="46" xfId="0" applyFont="1" applyFill="1" applyBorder="1" applyAlignment="1" applyProtection="1">
      <alignment horizontal="left" vertical="center" wrapText="1"/>
      <protection locked="0"/>
    </xf>
    <xf numFmtId="0" fontId="1" fillId="3" borderId="43" xfId="0" applyFont="1" applyFill="1" applyBorder="1" applyAlignment="1" applyProtection="1">
      <alignment horizontal="left" vertical="center" wrapText="1"/>
      <protection locked="0"/>
    </xf>
    <xf numFmtId="0" fontId="1" fillId="3" borderId="49" xfId="0" applyFont="1" applyFill="1" applyBorder="1" applyAlignment="1" applyProtection="1">
      <alignment horizontal="left" vertical="center" wrapText="1"/>
      <protection locked="0"/>
    </xf>
    <xf numFmtId="0" fontId="71" fillId="0" borderId="1" xfId="0" applyFont="1" applyBorder="1" applyAlignment="1">
      <alignment horizontal="left"/>
    </xf>
    <xf numFmtId="0" fontId="71" fillId="0" borderId="2" xfId="0" applyFont="1" applyBorder="1" applyAlignment="1">
      <alignment horizontal="left"/>
    </xf>
    <xf numFmtId="0" fontId="71" fillId="0" borderId="3" xfId="0" applyFont="1" applyBorder="1" applyAlignment="1">
      <alignment horizontal="left"/>
    </xf>
    <xf numFmtId="0" fontId="67" fillId="12" borderId="1" xfId="2" applyFont="1" applyFill="1" applyBorder="1" applyAlignment="1">
      <alignment vertical="center" wrapText="1"/>
    </xf>
    <xf numFmtId="0" fontId="67" fillId="12" borderId="2" xfId="2" applyFont="1" applyFill="1" applyBorder="1" applyAlignment="1">
      <alignment vertical="center" wrapText="1"/>
    </xf>
    <xf numFmtId="0" fontId="67" fillId="12" borderId="3" xfId="2" applyFont="1" applyFill="1" applyBorder="1" applyAlignment="1">
      <alignment vertical="center" wrapText="1"/>
    </xf>
    <xf numFmtId="0" fontId="104" fillId="0" borderId="20" xfId="0" applyFont="1" applyBorder="1" applyAlignment="1">
      <alignment horizontal="left" vertical="center"/>
    </xf>
    <xf numFmtId="0" fontId="104" fillId="0" borderId="15" xfId="0" applyFont="1" applyBorder="1" applyAlignment="1">
      <alignment horizontal="left" vertical="center"/>
    </xf>
    <xf numFmtId="0" fontId="104" fillId="0" borderId="18" xfId="0" applyFont="1" applyBorder="1" applyAlignment="1">
      <alignment horizontal="left" vertical="center"/>
    </xf>
    <xf numFmtId="0" fontId="104" fillId="0" borderId="32" xfId="0" applyFont="1" applyBorder="1" applyAlignment="1">
      <alignment horizontal="left"/>
    </xf>
    <xf numFmtId="0" fontId="104" fillId="0" borderId="33" xfId="0" applyFont="1" applyBorder="1" applyAlignment="1">
      <alignment horizontal="left"/>
    </xf>
    <xf numFmtId="0" fontId="104" fillId="0" borderId="34" xfId="0" applyFont="1" applyBorder="1" applyAlignment="1">
      <alignment horizontal="left"/>
    </xf>
    <xf numFmtId="0" fontId="5" fillId="2" borderId="51" xfId="0" applyFont="1" applyFill="1" applyBorder="1" applyAlignment="1">
      <alignment horizontal="left" vertical="center"/>
    </xf>
    <xf numFmtId="0" fontId="19" fillId="2" borderId="8" xfId="0" applyFont="1" applyFill="1" applyBorder="1" applyAlignment="1">
      <alignment horizontal="left" vertical="center"/>
    </xf>
    <xf numFmtId="0" fontId="19" fillId="2" borderId="7" xfId="0" applyFont="1" applyFill="1" applyBorder="1" applyAlignment="1">
      <alignment horizontal="left" vertical="center"/>
    </xf>
    <xf numFmtId="0" fontId="6" fillId="2" borderId="24" xfId="0" applyFont="1" applyFill="1" applyBorder="1" applyAlignment="1" applyProtection="1">
      <alignment horizontal="left" vertical="top" wrapText="1"/>
      <protection locked="0"/>
    </xf>
    <xf numFmtId="0" fontId="6" fillId="2" borderId="0" xfId="0" applyFont="1" applyFill="1" applyAlignment="1" applyProtection="1">
      <alignment horizontal="left" vertical="top" wrapText="1"/>
      <protection locked="0"/>
    </xf>
    <xf numFmtId="0" fontId="6" fillId="2" borderId="25" xfId="0" applyFont="1" applyFill="1" applyBorder="1" applyAlignment="1" applyProtection="1">
      <alignment horizontal="left" vertical="top" wrapText="1"/>
      <protection locked="0"/>
    </xf>
    <xf numFmtId="0" fontId="5" fillId="0" borderId="51" xfId="0" applyFont="1" applyBorder="1" applyAlignment="1">
      <alignment horizontal="left" vertical="center"/>
    </xf>
    <xf numFmtId="0" fontId="5" fillId="0" borderId="8" xfId="0" applyFont="1" applyBorder="1" applyAlignment="1">
      <alignment horizontal="left" vertical="center"/>
    </xf>
    <xf numFmtId="0" fontId="5" fillId="0" borderId="7" xfId="0" applyFont="1" applyBorder="1" applyAlignment="1">
      <alignment horizontal="left" vertical="center"/>
    </xf>
    <xf numFmtId="0" fontId="6" fillId="2" borderId="32" xfId="0" applyFont="1" applyFill="1" applyBorder="1" applyAlignment="1" applyProtection="1">
      <alignment horizontal="left" vertical="top" wrapText="1"/>
      <protection locked="0"/>
    </xf>
    <xf numFmtId="0" fontId="6" fillId="2" borderId="33" xfId="0" applyFont="1" applyFill="1" applyBorder="1" applyAlignment="1" applyProtection="1">
      <alignment horizontal="left" vertical="top" wrapText="1"/>
      <protection locked="0"/>
    </xf>
    <xf numFmtId="0" fontId="6" fillId="2" borderId="34" xfId="0" applyFont="1" applyFill="1" applyBorder="1" applyAlignment="1" applyProtection="1">
      <alignment horizontal="left" vertical="top" wrapText="1"/>
      <protection locked="0"/>
    </xf>
    <xf numFmtId="0" fontId="1" fillId="0" borderId="32" xfId="3" applyFont="1" applyBorder="1" applyAlignment="1">
      <alignment vertical="center"/>
    </xf>
    <xf numFmtId="44" fontId="2" fillId="4" borderId="58" xfId="1" applyFont="1" applyFill="1" applyBorder="1" applyAlignment="1">
      <alignment horizontal="center" vertical="center"/>
    </xf>
    <xf numFmtId="44" fontId="2" fillId="4" borderId="39" xfId="1" applyFont="1" applyFill="1" applyBorder="1" applyAlignment="1">
      <alignment horizontal="center" vertical="center"/>
    </xf>
    <xf numFmtId="0" fontId="5" fillId="2" borderId="51"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7" xfId="0" applyFont="1" applyFill="1" applyBorder="1" applyAlignment="1">
      <alignment horizontal="left" vertical="top" wrapText="1"/>
    </xf>
    <xf numFmtId="0" fontId="6" fillId="0" borderId="60" xfId="3" applyFont="1" applyBorder="1" applyAlignment="1" applyProtection="1">
      <alignment horizontal="center" vertical="center" wrapText="1"/>
      <protection locked="0"/>
    </xf>
    <xf numFmtId="164" fontId="2" fillId="0" borderId="60" xfId="3" applyNumberFormat="1" applyBorder="1" applyAlignment="1" applyProtection="1">
      <alignment horizontal="center" vertical="center" wrapText="1"/>
      <protection locked="0"/>
    </xf>
    <xf numFmtId="164" fontId="2" fillId="0" borderId="44" xfId="3" applyNumberFormat="1" applyBorder="1" applyAlignment="1" applyProtection="1">
      <alignment horizontal="center" vertical="center" wrapText="1"/>
      <protection locked="0"/>
    </xf>
    <xf numFmtId="9" fontId="98" fillId="0" borderId="5" xfId="11" applyFont="1" applyBorder="1" applyAlignment="1" applyProtection="1">
      <alignment horizontal="center"/>
      <protection locked="0"/>
    </xf>
    <xf numFmtId="0" fontId="98" fillId="0" borderId="6" xfId="0" applyFont="1" applyBorder="1" applyAlignment="1" applyProtection="1">
      <alignment horizontal="center"/>
      <protection locked="0"/>
    </xf>
    <xf numFmtId="0" fontId="98" fillId="0" borderId="8" xfId="0" applyFont="1" applyBorder="1" applyAlignment="1" applyProtection="1">
      <alignment horizontal="center"/>
      <protection locked="0"/>
    </xf>
    <xf numFmtId="0" fontId="98" fillId="0" borderId="21" xfId="0" applyFont="1" applyBorder="1" applyAlignment="1" applyProtection="1">
      <alignment horizontal="center"/>
      <protection locked="0"/>
    </xf>
    <xf numFmtId="9" fontId="20" fillId="0" borderId="6" xfId="11" applyFont="1" applyBorder="1" applyAlignment="1" applyProtection="1">
      <alignment horizontal="center" vertical="center"/>
      <protection locked="0"/>
    </xf>
    <xf numFmtId="0" fontId="20" fillId="0" borderId="6" xfId="0" applyFont="1" applyBorder="1" applyAlignment="1" applyProtection="1">
      <alignment horizontal="center" vertical="center" wrapText="1"/>
      <protection locked="0"/>
    </xf>
    <xf numFmtId="0" fontId="20" fillId="5" borderId="6" xfId="0" applyFont="1" applyFill="1" applyBorder="1" applyAlignment="1">
      <alignment horizontal="center" vertical="center"/>
    </xf>
    <xf numFmtId="0" fontId="5" fillId="0" borderId="23" xfId="0" applyFont="1" applyBorder="1" applyAlignment="1">
      <alignment vertical="center"/>
    </xf>
    <xf numFmtId="0" fontId="20" fillId="0" borderId="9" xfId="0" applyFont="1" applyBorder="1" applyAlignment="1" applyProtection="1">
      <alignment horizontal="left" vertical="center" wrapText="1"/>
      <protection locked="0"/>
    </xf>
    <xf numFmtId="0" fontId="20" fillId="0" borderId="66" xfId="0" applyFont="1" applyBorder="1" applyAlignment="1" applyProtection="1">
      <alignment horizontal="left" vertical="center" wrapText="1"/>
      <protection locked="0"/>
    </xf>
    <xf numFmtId="0" fontId="66" fillId="0" borderId="33" xfId="5" applyFont="1" applyBorder="1" applyAlignment="1">
      <alignment horizontal="center" vertical="center"/>
    </xf>
    <xf numFmtId="0" fontId="25" fillId="12" borderId="1" xfId="0" applyFont="1" applyFill="1" applyBorder="1" applyAlignment="1">
      <alignment horizontal="left"/>
    </xf>
    <xf numFmtId="0" fontId="25" fillId="12" borderId="2" xfId="0" applyFont="1" applyFill="1" applyBorder="1" applyAlignment="1">
      <alignment horizontal="left"/>
    </xf>
    <xf numFmtId="0" fontId="25" fillId="12" borderId="3" xfId="0" applyFont="1" applyFill="1" applyBorder="1" applyAlignment="1">
      <alignment horizontal="left"/>
    </xf>
    <xf numFmtId="0" fontId="1" fillId="12" borderId="59" xfId="0" applyFont="1" applyFill="1" applyBorder="1" applyAlignment="1">
      <alignment vertical="center"/>
    </xf>
    <xf numFmtId="0" fontId="11" fillId="0" borderId="20" xfId="0" applyFont="1" applyBorder="1" applyAlignment="1">
      <alignment horizontal="center" vertical="center"/>
    </xf>
    <xf numFmtId="0" fontId="15" fillId="0" borderId="14" xfId="0" applyFont="1" applyBorder="1" applyAlignment="1">
      <alignment horizontal="center" vertical="center" wrapText="1"/>
    </xf>
    <xf numFmtId="0" fontId="31" fillId="0" borderId="0" xfId="5" applyFont="1" applyAlignment="1">
      <alignment horizontal="center" vertical="center" wrapText="1"/>
    </xf>
    <xf numFmtId="0" fontId="31" fillId="0" borderId="0" xfId="5" applyFont="1" applyAlignment="1">
      <alignment horizontal="center" vertical="center"/>
    </xf>
    <xf numFmtId="0" fontId="41" fillId="0" borderId="0" xfId="5" applyFont="1" applyAlignment="1">
      <alignment horizontal="center" vertical="center" wrapText="1"/>
    </xf>
    <xf numFmtId="0" fontId="36" fillId="0" borderId="0" xfId="5" applyFont="1" applyAlignment="1">
      <alignment horizontal="center"/>
    </xf>
    <xf numFmtId="0" fontId="41" fillId="0" borderId="0" xfId="5" applyFont="1" applyAlignment="1">
      <alignment horizontal="center" vertical="top" wrapText="1"/>
    </xf>
    <xf numFmtId="169" fontId="32" fillId="12" borderId="30" xfId="5" applyNumberFormat="1" applyFont="1" applyFill="1" applyBorder="1" applyAlignment="1" applyProtection="1">
      <alignment horizontal="center"/>
      <protection locked="0"/>
    </xf>
    <xf numFmtId="3" fontId="32" fillId="12" borderId="30" xfId="5" applyNumberFormat="1" applyFont="1" applyFill="1" applyBorder="1" applyAlignment="1" applyProtection="1">
      <alignment horizontal="center"/>
      <protection locked="0"/>
    </xf>
    <xf numFmtId="0" fontId="29" fillId="0" borderId="60" xfId="5" applyFont="1" applyBorder="1" applyAlignment="1" applyProtection="1">
      <alignment horizontal="left" vertical="top"/>
      <protection locked="0"/>
    </xf>
    <xf numFmtId="0" fontId="29" fillId="0" borderId="43" xfId="5" applyFont="1" applyBorder="1" applyAlignment="1" applyProtection="1">
      <alignment horizontal="left" vertical="top"/>
      <protection locked="0"/>
    </xf>
    <xf numFmtId="0" fontId="29" fillId="0" borderId="44" xfId="5" applyFont="1" applyBorder="1" applyAlignment="1" applyProtection="1">
      <alignment horizontal="left" vertical="top"/>
      <protection locked="0"/>
    </xf>
    <xf numFmtId="0" fontId="29" fillId="0" borderId="36" xfId="5" applyFont="1" applyBorder="1" applyAlignment="1" applyProtection="1">
      <alignment horizontal="left" vertical="top"/>
      <protection locked="0"/>
    </xf>
    <xf numFmtId="0" fontId="29" fillId="0" borderId="0" xfId="5" applyFont="1" applyAlignment="1" applyProtection="1">
      <alignment horizontal="left" vertical="top"/>
      <protection locked="0"/>
    </xf>
    <xf numFmtId="0" fontId="29" fillId="0" borderId="38" xfId="5" applyFont="1" applyBorder="1" applyAlignment="1" applyProtection="1">
      <alignment horizontal="left" vertical="top"/>
      <protection locked="0"/>
    </xf>
    <xf numFmtId="0" fontId="29" fillId="0" borderId="37" xfId="5" applyFont="1" applyBorder="1" applyAlignment="1" applyProtection="1">
      <alignment horizontal="left" vertical="top"/>
      <protection locked="0"/>
    </xf>
    <xf numFmtId="0" fontId="29" fillId="0" borderId="30" xfId="5" applyFont="1" applyBorder="1" applyAlignment="1" applyProtection="1">
      <alignment horizontal="left" vertical="top"/>
      <protection locked="0"/>
    </xf>
    <xf numFmtId="0" fontId="29" fillId="0" borderId="45" xfId="5" applyFont="1" applyBorder="1" applyAlignment="1" applyProtection="1">
      <alignment horizontal="left" vertical="top"/>
      <protection locked="0"/>
    </xf>
    <xf numFmtId="165" fontId="88" fillId="9" borderId="43" xfId="4" applyFont="1" applyFill="1" applyBorder="1" applyAlignment="1" applyProtection="1">
      <alignment horizontal="left"/>
      <protection locked="0"/>
    </xf>
    <xf numFmtId="165" fontId="88" fillId="9" borderId="30" xfId="4" applyFont="1" applyFill="1" applyBorder="1" applyAlignment="1" applyProtection="1">
      <alignment horizontal="left"/>
      <protection locked="0"/>
    </xf>
    <xf numFmtId="165" fontId="88" fillId="0" borderId="0" xfId="4" applyFont="1" applyAlignment="1">
      <alignment horizontal="left"/>
    </xf>
    <xf numFmtId="165" fontId="84" fillId="0" borderId="60" xfId="4" applyFont="1" applyBorder="1" applyAlignment="1">
      <alignment horizontal="center" vertical="center" wrapText="1" shrinkToFit="1"/>
    </xf>
    <xf numFmtId="165" fontId="84" fillId="0" borderId="43" xfId="4" applyFont="1" applyBorder="1" applyAlignment="1">
      <alignment horizontal="center" vertical="center" wrapText="1" shrinkToFit="1"/>
    </xf>
    <xf numFmtId="165" fontId="84" fillId="0" borderId="44" xfId="4" applyFont="1" applyBorder="1" applyAlignment="1">
      <alignment horizontal="center" vertical="center" wrapText="1" shrinkToFit="1"/>
    </xf>
    <xf numFmtId="165" fontId="84" fillId="0" borderId="37" xfId="4" applyFont="1" applyBorder="1" applyAlignment="1">
      <alignment horizontal="center" vertical="center" wrapText="1" shrinkToFit="1"/>
    </xf>
    <xf numFmtId="165" fontId="84" fillId="0" borderId="30" xfId="4" applyFont="1" applyBorder="1" applyAlignment="1">
      <alignment horizontal="center" vertical="center" wrapText="1" shrinkToFit="1"/>
    </xf>
    <xf numFmtId="165" fontId="84" fillId="0" borderId="45" xfId="4" applyFont="1" applyBorder="1" applyAlignment="1">
      <alignment horizontal="center" vertical="center" wrapText="1" shrinkToFit="1"/>
    </xf>
    <xf numFmtId="165" fontId="84" fillId="18" borderId="60" xfId="4" applyFont="1" applyFill="1" applyBorder="1" applyAlignment="1">
      <alignment horizontal="center" vertical="center" wrapText="1" shrinkToFit="1"/>
    </xf>
    <xf numFmtId="165" fontId="84" fillId="18" borderId="43" xfId="4" applyFont="1" applyFill="1" applyBorder="1" applyAlignment="1">
      <alignment horizontal="center" vertical="center" wrapText="1" shrinkToFit="1"/>
    </xf>
    <xf numFmtId="165" fontId="84" fillId="18" borderId="44" xfId="4" applyFont="1" applyFill="1" applyBorder="1" applyAlignment="1">
      <alignment horizontal="center" vertical="center" wrapText="1" shrinkToFit="1"/>
    </xf>
    <xf numFmtId="165" fontId="84" fillId="18" borderId="37" xfId="4" applyFont="1" applyFill="1" applyBorder="1" applyAlignment="1">
      <alignment horizontal="center" vertical="center" wrapText="1" shrinkToFit="1"/>
    </xf>
    <xf numFmtId="165" fontId="84" fillId="18" borderId="30" xfId="4" applyFont="1" applyFill="1" applyBorder="1" applyAlignment="1">
      <alignment horizontal="center" vertical="center" wrapText="1" shrinkToFit="1"/>
    </xf>
    <xf numFmtId="165" fontId="84" fillId="18" borderId="45" xfId="4" applyFont="1" applyFill="1" applyBorder="1" applyAlignment="1">
      <alignment horizontal="center" vertical="center" wrapText="1" shrinkToFit="1"/>
    </xf>
    <xf numFmtId="165" fontId="84" fillId="18" borderId="5" xfId="4" applyFont="1" applyFill="1" applyBorder="1" applyAlignment="1">
      <alignment horizontal="center" vertical="center" wrapText="1" shrinkToFit="1"/>
    </xf>
    <xf numFmtId="165" fontId="88" fillId="9" borderId="43" xfId="4" applyFont="1" applyFill="1" applyBorder="1" applyAlignment="1" applyProtection="1">
      <alignment horizontal="center"/>
      <protection locked="0"/>
    </xf>
    <xf numFmtId="165" fontId="88" fillId="9" borderId="0" xfId="4" applyFont="1" applyFill="1" applyAlignment="1" applyProtection="1">
      <alignment horizontal="center"/>
      <protection locked="0"/>
    </xf>
    <xf numFmtId="165" fontId="96" fillId="9" borderId="43" xfId="4" applyFont="1" applyFill="1" applyBorder="1" applyAlignment="1" applyProtection="1">
      <alignment horizontal="center"/>
      <protection locked="0"/>
    </xf>
    <xf numFmtId="165" fontId="96" fillId="9" borderId="30" xfId="4" applyFont="1" applyFill="1" applyBorder="1" applyAlignment="1" applyProtection="1">
      <alignment horizontal="center"/>
      <protection locked="0"/>
    </xf>
    <xf numFmtId="165" fontId="84" fillId="0" borderId="60" xfId="4" applyFont="1" applyBorder="1" applyAlignment="1">
      <alignment horizontal="center" vertical="center"/>
    </xf>
    <xf numFmtId="165" fontId="84" fillId="0" borderId="43" xfId="4" applyFont="1" applyBorder="1" applyAlignment="1">
      <alignment horizontal="center" vertical="center"/>
    </xf>
    <xf numFmtId="165" fontId="84" fillId="0" borderId="44" xfId="4" applyFont="1" applyBorder="1" applyAlignment="1">
      <alignment horizontal="center" vertical="center"/>
    </xf>
    <xf numFmtId="165" fontId="84" fillId="0" borderId="37" xfId="4" applyFont="1" applyBorder="1" applyAlignment="1">
      <alignment horizontal="center" vertical="center"/>
    </xf>
    <xf numFmtId="165" fontId="84" fillId="0" borderId="30" xfId="4" applyFont="1" applyBorder="1" applyAlignment="1">
      <alignment horizontal="center" vertical="center"/>
    </xf>
    <xf numFmtId="165" fontId="84" fillId="0" borderId="45" xfId="4" applyFont="1" applyBorder="1" applyAlignment="1">
      <alignment horizontal="center" vertical="center"/>
    </xf>
    <xf numFmtId="165" fontId="102" fillId="0" borderId="0" xfId="4" applyFont="1" applyAlignment="1">
      <alignment horizontal="left" vertical="top" wrapText="1"/>
    </xf>
    <xf numFmtId="165" fontId="102" fillId="0" borderId="30" xfId="4" applyFont="1" applyBorder="1" applyAlignment="1">
      <alignment horizontal="left" vertical="top" wrapText="1"/>
    </xf>
    <xf numFmtId="165" fontId="97" fillId="18" borderId="5" xfId="2" applyNumberFormat="1" applyFont="1" applyFill="1" applyBorder="1" applyAlignment="1" applyProtection="1">
      <alignment horizontal="center" vertical="center" wrapText="1"/>
      <protection locked="0"/>
    </xf>
    <xf numFmtId="165" fontId="84" fillId="18" borderId="5" xfId="4" applyFont="1" applyFill="1" applyBorder="1" applyAlignment="1">
      <alignment horizontal="center" vertical="center" wrapText="1"/>
    </xf>
    <xf numFmtId="165" fontId="84" fillId="0" borderId="5" xfId="4" applyFont="1" applyBorder="1" applyAlignment="1">
      <alignment horizontal="center" vertical="center" wrapText="1" shrinkToFit="1"/>
    </xf>
    <xf numFmtId="165" fontId="84" fillId="0" borderId="5" xfId="4" applyFont="1" applyBorder="1" applyAlignment="1">
      <alignment horizontal="center" vertical="center" shrinkToFit="1"/>
    </xf>
    <xf numFmtId="165" fontId="84" fillId="0" borderId="60" xfId="4" applyFont="1" applyBorder="1" applyAlignment="1">
      <alignment horizontal="center" vertical="center" shrinkToFit="1"/>
    </xf>
    <xf numFmtId="165" fontId="84" fillId="0" borderId="43" xfId="4" applyFont="1" applyBorder="1" applyAlignment="1">
      <alignment horizontal="center" vertical="center" shrinkToFit="1"/>
    </xf>
    <xf numFmtId="165" fontId="84" fillId="0" borderId="44" xfId="4" applyFont="1" applyBorder="1" applyAlignment="1">
      <alignment horizontal="center" vertical="center" shrinkToFit="1"/>
    </xf>
    <xf numFmtId="165" fontId="84" fillId="0" borderId="37" xfId="4" applyFont="1" applyBorder="1" applyAlignment="1">
      <alignment horizontal="center" vertical="center" shrinkToFit="1"/>
    </xf>
    <xf numFmtId="165" fontId="84" fillId="0" borderId="30" xfId="4" applyFont="1" applyBorder="1" applyAlignment="1">
      <alignment horizontal="center" vertical="center" shrinkToFit="1"/>
    </xf>
    <xf numFmtId="165" fontId="84" fillId="0" borderId="45" xfId="4" applyFont="1" applyBorder="1" applyAlignment="1">
      <alignment horizontal="center" vertical="center" shrinkToFit="1"/>
    </xf>
    <xf numFmtId="8" fontId="88" fillId="0" borderId="5" xfId="4" applyNumberFormat="1" applyFont="1" applyBorder="1" applyAlignment="1">
      <alignment shrinkToFit="1"/>
    </xf>
    <xf numFmtId="165" fontId="88" fillId="0" borderId="0" xfId="4" applyFont="1" applyAlignment="1" applyProtection="1">
      <alignment horizontal="left"/>
      <protection locked="0"/>
    </xf>
    <xf numFmtId="165" fontId="88" fillId="9" borderId="5" xfId="4" applyFont="1" applyFill="1" applyBorder="1" applyAlignment="1" applyProtection="1">
      <alignment horizontal="center" vertical="center" wrapText="1" shrinkToFit="1"/>
      <protection locked="0"/>
    </xf>
    <xf numFmtId="49" fontId="88" fillId="9" borderId="5" xfId="4" applyNumberFormat="1" applyFont="1" applyFill="1" applyBorder="1" applyAlignment="1" applyProtection="1">
      <alignment horizontal="center" vertical="center" wrapText="1" shrinkToFit="1"/>
      <protection locked="0"/>
    </xf>
    <xf numFmtId="165" fontId="88" fillId="0" borderId="5" xfId="4" applyFont="1" applyBorder="1" applyAlignment="1">
      <alignment horizontal="center" vertical="center" shrinkToFit="1"/>
    </xf>
    <xf numFmtId="165" fontId="88" fillId="0" borderId="0" xfId="4" applyFont="1" applyAlignment="1">
      <alignment horizontal="center" vertical="center"/>
    </xf>
    <xf numFmtId="165" fontId="91" fillId="0" borderId="43" xfId="4" applyFont="1" applyBorder="1" applyAlignment="1">
      <alignment horizontal="center" vertical="top"/>
    </xf>
    <xf numFmtId="165" fontId="88" fillId="0" borderId="0" xfId="4" applyFont="1" applyAlignment="1">
      <alignment horizontal="left" vertical="center" wrapText="1"/>
    </xf>
    <xf numFmtId="165" fontId="88" fillId="9" borderId="60" xfId="4" applyFont="1" applyFill="1" applyBorder="1" applyAlignment="1" applyProtection="1">
      <alignment horizontal="center" vertical="top" wrapText="1" readingOrder="1"/>
      <protection locked="0"/>
    </xf>
    <xf numFmtId="165" fontId="88" fillId="9" borderId="43" xfId="4" applyFont="1" applyFill="1" applyBorder="1" applyAlignment="1" applyProtection="1">
      <alignment horizontal="center" vertical="top" wrapText="1" readingOrder="1"/>
      <protection locked="0"/>
    </xf>
    <xf numFmtId="165" fontId="88" fillId="9" borderId="44" xfId="4" applyFont="1" applyFill="1" applyBorder="1" applyAlignment="1" applyProtection="1">
      <alignment horizontal="center" vertical="top" wrapText="1" readingOrder="1"/>
      <protection locked="0"/>
    </xf>
    <xf numFmtId="165" fontId="88" fillId="9" borderId="36" xfId="4" applyFont="1" applyFill="1" applyBorder="1" applyAlignment="1" applyProtection="1">
      <alignment horizontal="center" vertical="top" wrapText="1" readingOrder="1"/>
      <protection locked="0"/>
    </xf>
    <xf numFmtId="165" fontId="88" fillId="9" borderId="0" xfId="4" applyFont="1" applyFill="1" applyAlignment="1" applyProtection="1">
      <alignment horizontal="center" vertical="top" wrapText="1" readingOrder="1"/>
      <protection locked="0"/>
    </xf>
    <xf numFmtId="165" fontId="88" fillId="9" borderId="38" xfId="4" applyFont="1" applyFill="1" applyBorder="1" applyAlignment="1" applyProtection="1">
      <alignment horizontal="center" vertical="top" wrapText="1" readingOrder="1"/>
      <protection locked="0"/>
    </xf>
    <xf numFmtId="165" fontId="88" fillId="9" borderId="37" xfId="4" applyFont="1" applyFill="1" applyBorder="1" applyAlignment="1" applyProtection="1">
      <alignment horizontal="center" vertical="top" wrapText="1" readingOrder="1"/>
      <protection locked="0"/>
    </xf>
    <xf numFmtId="165" fontId="88" fillId="9" borderId="30" xfId="4" applyFont="1" applyFill="1" applyBorder="1" applyAlignment="1" applyProtection="1">
      <alignment horizontal="center" vertical="top" wrapText="1" readingOrder="1"/>
      <protection locked="0"/>
    </xf>
    <xf numFmtId="165" fontId="88" fillId="9" borderId="45" xfId="4" applyFont="1" applyFill="1" applyBorder="1" applyAlignment="1" applyProtection="1">
      <alignment horizontal="center" vertical="top" wrapText="1" readingOrder="1"/>
      <protection locked="0"/>
    </xf>
    <xf numFmtId="165" fontId="88" fillId="0" borderId="5" xfId="4" applyFont="1" applyBorder="1" applyAlignment="1">
      <alignment horizontal="left" vertical="center" wrapText="1"/>
    </xf>
    <xf numFmtId="165" fontId="88" fillId="9" borderId="6" xfId="4" applyFont="1" applyFill="1" applyBorder="1" applyAlignment="1" applyProtection="1">
      <alignment horizontal="center" vertical="center" shrinkToFit="1"/>
      <protection locked="0"/>
    </xf>
    <xf numFmtId="165" fontId="88" fillId="9" borderId="8" xfId="4" applyFont="1" applyFill="1" applyBorder="1" applyAlignment="1" applyProtection="1">
      <alignment horizontal="center" vertical="center" shrinkToFit="1"/>
      <protection locked="0"/>
    </xf>
    <xf numFmtId="165" fontId="88" fillId="9" borderId="21" xfId="4" applyFont="1" applyFill="1" applyBorder="1" applyAlignment="1" applyProtection="1">
      <alignment horizontal="center" vertical="center" shrinkToFit="1"/>
      <protection locked="0"/>
    </xf>
    <xf numFmtId="40" fontId="88" fillId="9" borderId="5" xfId="4" applyNumberFormat="1" applyFont="1" applyFill="1" applyBorder="1" applyAlignment="1" applyProtection="1">
      <alignment horizontal="right" vertical="center" wrapText="1" shrinkToFit="1"/>
      <protection locked="0"/>
    </xf>
    <xf numFmtId="165" fontId="92" fillId="0" borderId="43" xfId="4" applyFont="1" applyBorder="1" applyAlignment="1">
      <alignment horizontal="center" vertical="center" shrinkToFit="1"/>
    </xf>
    <xf numFmtId="165" fontId="88" fillId="0" borderId="0" xfId="4" applyFont="1" applyAlignment="1">
      <alignment horizontal="left" wrapText="1"/>
    </xf>
    <xf numFmtId="165" fontId="84" fillId="0" borderId="0" xfId="4" applyFont="1" applyAlignment="1">
      <alignment horizontal="center" vertical="center" shrinkToFit="1"/>
    </xf>
    <xf numFmtId="0" fontId="84" fillId="0" borderId="43" xfId="4" applyNumberFormat="1" applyFont="1" applyBorder="1" applyAlignment="1">
      <alignment horizontal="center" vertical="center"/>
    </xf>
    <xf numFmtId="0" fontId="84" fillId="0" borderId="44" xfId="4" applyNumberFormat="1" applyFont="1" applyBorder="1" applyAlignment="1">
      <alignment horizontal="center" vertical="center"/>
    </xf>
    <xf numFmtId="0" fontId="84" fillId="0" borderId="36" xfId="4" applyNumberFormat="1" applyFont="1" applyBorder="1" applyAlignment="1">
      <alignment horizontal="center" vertical="center"/>
    </xf>
    <xf numFmtId="0" fontId="84" fillId="0" borderId="0" xfId="4" applyNumberFormat="1" applyFont="1" applyAlignment="1">
      <alignment horizontal="center" vertical="center"/>
    </xf>
    <xf numFmtId="0" fontId="84" fillId="0" borderId="38" xfId="4" applyNumberFormat="1" applyFont="1" applyBorder="1" applyAlignment="1">
      <alignment horizontal="center" vertical="center"/>
    </xf>
    <xf numFmtId="0" fontId="84" fillId="0" borderId="37" xfId="4" applyNumberFormat="1" applyFont="1" applyBorder="1" applyAlignment="1">
      <alignment horizontal="center" vertical="center"/>
    </xf>
    <xf numFmtId="0" fontId="84" fillId="0" borderId="30" xfId="4" applyNumberFormat="1" applyFont="1" applyBorder="1" applyAlignment="1">
      <alignment horizontal="center" vertical="center"/>
    </xf>
    <xf numFmtId="0" fontId="84" fillId="0" borderId="45" xfId="4" applyNumberFormat="1" applyFont="1" applyBorder="1" applyAlignment="1">
      <alignment horizontal="center" vertical="center"/>
    </xf>
    <xf numFmtId="165" fontId="88" fillId="9" borderId="60" xfId="4" applyFont="1" applyFill="1" applyBorder="1" applyAlignment="1" applyProtection="1">
      <alignment horizontal="left" vertical="top" wrapText="1" shrinkToFit="1"/>
      <protection locked="0"/>
    </xf>
    <xf numFmtId="165" fontId="88" fillId="9" borderId="43" xfId="4" applyFont="1" applyFill="1" applyBorder="1" applyAlignment="1" applyProtection="1">
      <alignment horizontal="left" vertical="top" wrapText="1" shrinkToFit="1"/>
      <protection locked="0"/>
    </xf>
    <xf numFmtId="165" fontId="88" fillId="9" borderId="44" xfId="4" applyFont="1" applyFill="1" applyBorder="1" applyAlignment="1" applyProtection="1">
      <alignment horizontal="left" vertical="top" wrapText="1" shrinkToFit="1"/>
      <protection locked="0"/>
    </xf>
    <xf numFmtId="165" fontId="88" fillId="9" borderId="36" xfId="4" applyFont="1" applyFill="1" applyBorder="1" applyAlignment="1" applyProtection="1">
      <alignment horizontal="left" vertical="top" wrapText="1" shrinkToFit="1"/>
      <protection locked="0"/>
    </xf>
    <xf numFmtId="165" fontId="88" fillId="9" borderId="0" xfId="4" applyFont="1" applyFill="1" applyAlignment="1" applyProtection="1">
      <alignment horizontal="left" vertical="top" wrapText="1" shrinkToFit="1"/>
      <protection locked="0"/>
    </xf>
    <xf numFmtId="165" fontId="88" fillId="9" borderId="38" xfId="4" applyFont="1" applyFill="1" applyBorder="1" applyAlignment="1" applyProtection="1">
      <alignment horizontal="left" vertical="top" wrapText="1" shrinkToFit="1"/>
      <protection locked="0"/>
    </xf>
    <xf numFmtId="165" fontId="88" fillId="9" borderId="37" xfId="4" applyFont="1" applyFill="1" applyBorder="1" applyAlignment="1" applyProtection="1">
      <alignment horizontal="left" vertical="top" wrapText="1" shrinkToFit="1"/>
      <protection locked="0"/>
    </xf>
    <xf numFmtId="165" fontId="88" fillId="9" borderId="30" xfId="4" applyFont="1" applyFill="1" applyBorder="1" applyAlignment="1" applyProtection="1">
      <alignment horizontal="left" vertical="top" wrapText="1" shrinkToFit="1"/>
      <protection locked="0"/>
    </xf>
    <xf numFmtId="165" fontId="88" fillId="9" borderId="45" xfId="4" applyFont="1" applyFill="1" applyBorder="1" applyAlignment="1" applyProtection="1">
      <alignment horizontal="left" vertical="top" wrapText="1" shrinkToFit="1"/>
      <protection locked="0"/>
    </xf>
    <xf numFmtId="165" fontId="88" fillId="0" borderId="38" xfId="4" applyFont="1" applyBorder="1" applyAlignment="1">
      <alignment horizontal="left" vertical="center" wrapText="1"/>
    </xf>
    <xf numFmtId="165" fontId="88" fillId="9" borderId="5" xfId="4" applyFont="1" applyFill="1" applyBorder="1" applyAlignment="1" applyProtection="1">
      <alignment horizontal="center"/>
      <protection locked="0"/>
    </xf>
    <xf numFmtId="40" fontId="88" fillId="9" borderId="6" xfId="4" applyNumberFormat="1" applyFont="1" applyFill="1" applyBorder="1" applyAlignment="1" applyProtection="1">
      <alignment horizontal="right" vertical="center" wrapText="1" shrinkToFit="1"/>
      <protection locked="0"/>
    </xf>
    <xf numFmtId="40" fontId="88" fillId="9" borderId="8" xfId="4" applyNumberFormat="1" applyFont="1" applyFill="1" applyBorder="1" applyAlignment="1" applyProtection="1">
      <alignment horizontal="right" vertical="center" wrapText="1" shrinkToFit="1"/>
      <protection locked="0"/>
    </xf>
    <xf numFmtId="40" fontId="88" fillId="9" borderId="21" xfId="4" applyNumberFormat="1" applyFont="1" applyFill="1" applyBorder="1" applyAlignment="1" applyProtection="1">
      <alignment horizontal="right" vertical="center" wrapText="1" shrinkToFit="1"/>
      <protection locked="0"/>
    </xf>
    <xf numFmtId="165" fontId="88" fillId="9" borderId="6" xfId="4" applyFont="1" applyFill="1" applyBorder="1" applyAlignment="1" applyProtection="1">
      <alignment horizontal="center" vertical="center" wrapText="1" shrinkToFit="1"/>
      <protection locked="0"/>
    </xf>
    <xf numFmtId="165" fontId="88" fillId="9" borderId="8" xfId="4" applyFont="1" applyFill="1" applyBorder="1" applyAlignment="1" applyProtection="1">
      <alignment horizontal="center" vertical="center" wrapText="1" shrinkToFit="1"/>
      <protection locked="0"/>
    </xf>
    <xf numFmtId="165" fontId="88" fillId="9" borderId="21" xfId="4" applyFont="1" applyFill="1" applyBorder="1" applyAlignment="1" applyProtection="1">
      <alignment horizontal="center" vertical="center" wrapText="1" shrinkToFit="1"/>
      <protection locked="0"/>
    </xf>
    <xf numFmtId="49" fontId="88" fillId="9" borderId="6" xfId="4" applyNumberFormat="1" applyFont="1" applyFill="1" applyBorder="1" applyAlignment="1" applyProtection="1">
      <alignment horizontal="center" vertical="center" wrapText="1" shrinkToFit="1"/>
      <protection locked="0"/>
    </xf>
    <xf numFmtId="49" fontId="88" fillId="9" borderId="8" xfId="4" applyNumberFormat="1" applyFont="1" applyFill="1" applyBorder="1" applyAlignment="1" applyProtection="1">
      <alignment horizontal="center" vertical="center" wrapText="1" shrinkToFit="1"/>
      <protection locked="0"/>
    </xf>
    <xf numFmtId="49" fontId="88" fillId="9" borderId="21" xfId="4" applyNumberFormat="1" applyFont="1" applyFill="1" applyBorder="1" applyAlignment="1" applyProtection="1">
      <alignment horizontal="center" vertical="center" wrapText="1" shrinkToFit="1"/>
      <protection locked="0"/>
    </xf>
    <xf numFmtId="165" fontId="84" fillId="0" borderId="5" xfId="4" applyFont="1" applyBorder="1" applyAlignment="1">
      <alignment horizontal="center" vertical="center"/>
    </xf>
    <xf numFmtId="165" fontId="88" fillId="9" borderId="5" xfId="4" applyFont="1" applyFill="1" applyBorder="1" applyAlignment="1" applyProtection="1">
      <alignment horizontal="left" vertical="center" wrapText="1" shrinkToFit="1"/>
      <protection locked="0"/>
    </xf>
    <xf numFmtId="165" fontId="88" fillId="0" borderId="6" xfId="4" applyFont="1" applyBorder="1" applyAlignment="1">
      <alignment horizontal="center" vertical="center" shrinkToFit="1"/>
    </xf>
    <xf numFmtId="165" fontId="88" fillId="0" borderId="8" xfId="4" applyFont="1" applyBorder="1" applyAlignment="1">
      <alignment horizontal="center" vertical="center" shrinkToFit="1"/>
    </xf>
    <xf numFmtId="165" fontId="88" fillId="0" borderId="21" xfId="4" applyFont="1" applyBorder="1" applyAlignment="1">
      <alignment horizontal="center" vertical="center" shrinkToFit="1"/>
    </xf>
    <xf numFmtId="8" fontId="91" fillId="9" borderId="60" xfId="4" applyNumberFormat="1" applyFont="1" applyFill="1" applyBorder="1" applyAlignment="1" applyProtection="1">
      <alignment shrinkToFit="1"/>
      <protection locked="0"/>
    </xf>
    <xf numFmtId="8" fontId="91" fillId="9" borderId="43" xfId="4" applyNumberFormat="1" applyFont="1" applyFill="1" applyBorder="1" applyAlignment="1" applyProtection="1">
      <alignment shrinkToFit="1"/>
      <protection locked="0"/>
    </xf>
    <xf numFmtId="8" fontId="91" fillId="9" borderId="44" xfId="4" applyNumberFormat="1" applyFont="1" applyFill="1" applyBorder="1" applyAlignment="1" applyProtection="1">
      <alignment shrinkToFit="1"/>
      <protection locked="0"/>
    </xf>
    <xf numFmtId="8" fontId="91" fillId="9" borderId="37" xfId="4" applyNumberFormat="1" applyFont="1" applyFill="1" applyBorder="1" applyAlignment="1" applyProtection="1">
      <alignment shrinkToFit="1"/>
      <protection locked="0"/>
    </xf>
    <xf numFmtId="8" fontId="91" fillId="9" borderId="30" xfId="4" applyNumberFormat="1" applyFont="1" applyFill="1" applyBorder="1" applyAlignment="1" applyProtection="1">
      <alignment shrinkToFit="1"/>
      <protection locked="0"/>
    </xf>
    <xf numFmtId="8" fontId="91" fillId="9" borderId="45" xfId="4" applyNumberFormat="1" applyFont="1" applyFill="1" applyBorder="1" applyAlignment="1" applyProtection="1">
      <alignment shrinkToFit="1"/>
      <protection locked="0"/>
    </xf>
    <xf numFmtId="165" fontId="88" fillId="9" borderId="8" xfId="4" applyFont="1" applyFill="1" applyBorder="1" applyAlignment="1" applyProtection="1">
      <alignment horizontal="center"/>
      <protection locked="0"/>
    </xf>
    <xf numFmtId="165" fontId="88" fillId="0" borderId="0" xfId="4" applyFont="1" applyAlignment="1">
      <alignment shrinkToFit="1"/>
    </xf>
    <xf numFmtId="165" fontId="88" fillId="0" borderId="0" xfId="4" applyFont="1"/>
    <xf numFmtId="165" fontId="88" fillId="9" borderId="30" xfId="4" applyFont="1" applyFill="1" applyBorder="1" applyAlignment="1" applyProtection="1">
      <alignment horizontal="center"/>
      <protection locked="0"/>
    </xf>
    <xf numFmtId="40" fontId="88" fillId="0" borderId="0" xfId="4" applyNumberFormat="1" applyFont="1" applyAlignment="1">
      <alignment shrinkToFit="1"/>
    </xf>
    <xf numFmtId="165" fontId="88" fillId="9" borderId="0" xfId="4" applyFont="1" applyFill="1" applyAlignment="1" applyProtection="1">
      <alignment horizontal="left" vertical="center" wrapText="1"/>
      <protection locked="0"/>
    </xf>
    <xf numFmtId="165" fontId="88" fillId="9" borderId="30" xfId="4" applyFont="1" applyFill="1" applyBorder="1" applyAlignment="1" applyProtection="1">
      <alignment horizontal="left" vertical="center" wrapText="1"/>
      <protection locked="0"/>
    </xf>
    <xf numFmtId="165" fontId="84" fillId="0" borderId="36" xfId="4" applyFont="1" applyBorder="1" applyAlignment="1">
      <alignment horizontal="center" vertical="center" shrinkToFit="1"/>
    </xf>
    <xf numFmtId="165" fontId="84" fillId="0" borderId="38" xfId="4" applyFont="1" applyBorder="1" applyAlignment="1">
      <alignment horizontal="center" vertical="center" shrinkToFit="1"/>
    </xf>
    <xf numFmtId="8" fontId="88" fillId="0" borderId="60" xfId="4" applyNumberFormat="1" applyFont="1" applyBorder="1" applyAlignment="1">
      <alignment vertical="center" shrinkToFit="1"/>
    </xf>
    <xf numFmtId="8" fontId="88" fillId="0" borderId="43" xfId="4" applyNumberFormat="1" applyFont="1" applyBorder="1" applyAlignment="1">
      <alignment vertical="center" shrinkToFit="1"/>
    </xf>
    <xf numFmtId="8" fontId="88" fillId="0" borderId="44" xfId="4" applyNumberFormat="1" applyFont="1" applyBorder="1" applyAlignment="1">
      <alignment vertical="center" shrinkToFit="1"/>
    </xf>
    <xf numFmtId="8" fontId="88" fillId="0" borderId="36" xfId="4" applyNumberFormat="1" applyFont="1" applyBorder="1" applyAlignment="1">
      <alignment vertical="center" shrinkToFit="1"/>
    </xf>
    <xf numFmtId="8" fontId="88" fillId="0" borderId="0" xfId="4" applyNumberFormat="1" applyFont="1" applyAlignment="1">
      <alignment vertical="center" shrinkToFit="1"/>
    </xf>
    <xf numFmtId="8" fontId="88" fillId="0" borderId="38" xfId="4" applyNumberFormat="1" applyFont="1" applyBorder="1" applyAlignment="1">
      <alignment vertical="center" shrinkToFit="1"/>
    </xf>
    <xf numFmtId="8" fontId="88" fillId="0" borderId="37" xfId="4" applyNumberFormat="1" applyFont="1" applyBorder="1" applyAlignment="1">
      <alignment vertical="center" shrinkToFit="1"/>
    </xf>
    <xf numFmtId="8" fontId="88" fillId="0" borderId="30" xfId="4" applyNumberFormat="1" applyFont="1" applyBorder="1" applyAlignment="1">
      <alignment vertical="center" shrinkToFit="1"/>
    </xf>
    <xf numFmtId="8" fontId="88" fillId="0" borderId="45" xfId="4" applyNumberFormat="1" applyFont="1" applyBorder="1" applyAlignment="1">
      <alignment vertical="center" shrinkToFit="1"/>
    </xf>
    <xf numFmtId="168" fontId="88" fillId="9" borderId="6" xfId="4" applyNumberFormat="1" applyFont="1" applyFill="1" applyBorder="1" applyAlignment="1" applyProtection="1">
      <alignment horizontal="center" vertical="center"/>
      <protection locked="0"/>
    </xf>
    <xf numFmtId="168" fontId="88" fillId="9" borderId="8" xfId="4" applyNumberFormat="1" applyFont="1" applyFill="1" applyBorder="1" applyAlignment="1" applyProtection="1">
      <alignment horizontal="center" vertical="center"/>
      <protection locked="0"/>
    </xf>
    <xf numFmtId="168" fontId="88" fillId="9" borderId="21" xfId="4" applyNumberFormat="1" applyFont="1" applyFill="1" applyBorder="1" applyAlignment="1" applyProtection="1">
      <alignment horizontal="center" vertical="center"/>
      <protection locked="0"/>
    </xf>
    <xf numFmtId="2" fontId="88" fillId="9" borderId="30" xfId="4" applyNumberFormat="1" applyFont="1" applyFill="1" applyBorder="1" applyAlignment="1" applyProtection="1">
      <alignment horizontal="center" vertical="top" shrinkToFit="1"/>
      <protection locked="0"/>
    </xf>
    <xf numFmtId="2" fontId="88" fillId="9" borderId="45" xfId="4" applyNumberFormat="1" applyFont="1" applyFill="1" applyBorder="1" applyAlignment="1" applyProtection="1">
      <alignment horizontal="center" vertical="top" shrinkToFit="1"/>
      <protection locked="0"/>
    </xf>
    <xf numFmtId="165" fontId="87" fillId="0" borderId="43" xfId="4" applyFont="1" applyBorder="1" applyAlignment="1">
      <alignment horizontal="center" vertical="top"/>
    </xf>
    <xf numFmtId="165" fontId="87" fillId="0" borderId="44" xfId="4" applyFont="1" applyBorder="1" applyAlignment="1">
      <alignment horizontal="center" vertical="top"/>
    </xf>
    <xf numFmtId="168" fontId="88" fillId="11" borderId="6" xfId="4" applyNumberFormat="1" applyFont="1" applyFill="1" applyBorder="1" applyAlignment="1" applyProtection="1">
      <alignment vertical="center" shrinkToFit="1"/>
      <protection locked="0"/>
    </xf>
    <xf numFmtId="168" fontId="88" fillId="0" borderId="8" xfId="4" applyNumberFormat="1" applyFont="1" applyBorder="1" applyAlignment="1" applyProtection="1">
      <alignment vertical="center"/>
      <protection locked="0"/>
    </xf>
    <xf numFmtId="168" fontId="88" fillId="0" borderId="21" xfId="4" applyNumberFormat="1" applyFont="1" applyBorder="1" applyAlignment="1" applyProtection="1">
      <alignment vertical="center"/>
      <protection locked="0"/>
    </xf>
    <xf numFmtId="14" fontId="88" fillId="0" borderId="6" xfId="4" applyNumberFormat="1" applyFont="1" applyBorder="1" applyAlignment="1">
      <alignment horizontal="center" vertical="center" wrapText="1" shrinkToFit="1"/>
    </xf>
    <xf numFmtId="165" fontId="88" fillId="0" borderId="8" xfId="4" applyFont="1" applyBorder="1" applyAlignment="1">
      <alignment horizontal="center" vertical="center"/>
    </xf>
    <xf numFmtId="165" fontId="88" fillId="0" borderId="21" xfId="4" applyFont="1" applyBorder="1" applyAlignment="1">
      <alignment horizontal="center" vertical="center"/>
    </xf>
    <xf numFmtId="8" fontId="88" fillId="0" borderId="6" xfId="4" applyNumberFormat="1" applyFont="1" applyBorder="1" applyAlignment="1">
      <alignment horizontal="center" vertical="center" shrinkToFit="1"/>
    </xf>
    <xf numFmtId="8" fontId="88" fillId="0" borderId="8" xfId="4" applyNumberFormat="1" applyFont="1" applyBorder="1" applyAlignment="1">
      <alignment horizontal="center" vertical="center" shrinkToFit="1"/>
    </xf>
    <xf numFmtId="8" fontId="88" fillId="0" borderId="21" xfId="4" applyNumberFormat="1" applyFont="1" applyBorder="1" applyAlignment="1">
      <alignment horizontal="center" vertical="center" shrinkToFit="1"/>
    </xf>
    <xf numFmtId="8" fontId="88" fillId="0" borderId="6" xfId="4" applyNumberFormat="1" applyFont="1" applyBorder="1" applyAlignment="1">
      <alignment shrinkToFit="1"/>
    </xf>
    <xf numFmtId="8" fontId="88" fillId="0" borderId="8" xfId="4" applyNumberFormat="1" applyFont="1" applyBorder="1" applyAlignment="1">
      <alignment shrinkToFit="1"/>
    </xf>
    <xf numFmtId="8" fontId="88" fillId="0" borderId="21" xfId="4" applyNumberFormat="1" applyFont="1" applyBorder="1" applyAlignment="1">
      <alignment shrinkToFit="1"/>
    </xf>
    <xf numFmtId="165" fontId="95" fillId="0" borderId="6" xfId="4" applyFont="1" applyBorder="1" applyAlignment="1">
      <alignment horizontal="left" vertical="center" wrapText="1"/>
    </xf>
    <xf numFmtId="165" fontId="95" fillId="0" borderId="8" xfId="4" applyFont="1" applyBorder="1" applyAlignment="1">
      <alignment horizontal="left" vertical="center" wrapText="1"/>
    </xf>
    <xf numFmtId="165" fontId="95" fillId="0" borderId="21" xfId="4" applyFont="1" applyBorder="1" applyAlignment="1">
      <alignment horizontal="left" vertical="center" wrapText="1"/>
    </xf>
    <xf numFmtId="165" fontId="88" fillId="0" borderId="5" xfId="4" applyFont="1" applyBorder="1" applyAlignment="1">
      <alignment horizontal="center" vertical="center"/>
    </xf>
    <xf numFmtId="168" fontId="88" fillId="11" borderId="8" xfId="4" applyNumberFormat="1" applyFont="1" applyFill="1" applyBorder="1" applyAlignment="1" applyProtection="1">
      <alignment vertical="center" shrinkToFit="1"/>
      <protection locked="0"/>
    </xf>
    <xf numFmtId="168" fontId="88" fillId="11" borderId="21" xfId="4" applyNumberFormat="1" applyFont="1" applyFill="1" applyBorder="1" applyAlignment="1" applyProtection="1">
      <alignment vertical="center" shrinkToFit="1"/>
      <protection locked="0"/>
    </xf>
    <xf numFmtId="14" fontId="88" fillId="0" borderId="8" xfId="4" applyNumberFormat="1" applyFont="1" applyBorder="1" applyAlignment="1">
      <alignment horizontal="center" vertical="center" wrapText="1" shrinkToFit="1"/>
    </xf>
    <xf numFmtId="14" fontId="88" fillId="0" borderId="21" xfId="4" applyNumberFormat="1" applyFont="1" applyBorder="1" applyAlignment="1">
      <alignment horizontal="center" vertical="center" wrapText="1" shrinkToFit="1"/>
    </xf>
    <xf numFmtId="8" fontId="88" fillId="11" borderId="6" xfId="4" applyNumberFormat="1" applyFont="1" applyFill="1" applyBorder="1" applyAlignment="1" applyProtection="1">
      <alignment horizontal="center" vertical="center" shrinkToFit="1"/>
      <protection locked="0"/>
    </xf>
    <xf numFmtId="8" fontId="88" fillId="11" borderId="8" xfId="4" applyNumberFormat="1" applyFont="1" applyFill="1" applyBorder="1" applyAlignment="1" applyProtection="1">
      <alignment horizontal="center" vertical="center" shrinkToFit="1"/>
      <protection locked="0"/>
    </xf>
    <xf numFmtId="8" fontId="88" fillId="11" borderId="21" xfId="4" applyNumberFormat="1" applyFont="1" applyFill="1" applyBorder="1" applyAlignment="1" applyProtection="1">
      <alignment horizontal="center" vertical="center" shrinkToFit="1"/>
      <protection locked="0"/>
    </xf>
    <xf numFmtId="8" fontId="88" fillId="11" borderId="6" xfId="4" applyNumberFormat="1" applyFont="1" applyFill="1" applyBorder="1" applyAlignment="1" applyProtection="1">
      <alignment horizontal="center" vertical="center" wrapText="1" shrinkToFit="1"/>
      <protection locked="0"/>
    </xf>
    <xf numFmtId="8" fontId="88" fillId="11" borderId="8" xfId="4" applyNumberFormat="1" applyFont="1" applyFill="1" applyBorder="1" applyAlignment="1" applyProtection="1">
      <alignment horizontal="center" vertical="center" wrapText="1" shrinkToFit="1"/>
      <protection locked="0"/>
    </xf>
    <xf numFmtId="8" fontId="88" fillId="11" borderId="21" xfId="4" applyNumberFormat="1" applyFont="1" applyFill="1" applyBorder="1" applyAlignment="1" applyProtection="1">
      <alignment horizontal="center" vertical="center" wrapText="1" shrinkToFit="1"/>
      <protection locked="0"/>
    </xf>
    <xf numFmtId="14" fontId="88" fillId="11" borderId="6" xfId="4" applyNumberFormat="1" applyFont="1" applyFill="1" applyBorder="1" applyAlignment="1" applyProtection="1">
      <alignment horizontal="left" vertical="center" wrapText="1" shrinkToFit="1"/>
      <protection locked="0"/>
    </xf>
    <xf numFmtId="165" fontId="88" fillId="0" borderId="8" xfId="4" applyFont="1" applyBorder="1" applyAlignment="1" applyProtection="1">
      <alignment horizontal="left" vertical="center" wrapText="1" shrinkToFit="1"/>
      <protection locked="0"/>
    </xf>
    <xf numFmtId="165" fontId="88" fillId="0" borderId="21" xfId="4" applyFont="1" applyBorder="1" applyAlignment="1" applyProtection="1">
      <alignment horizontal="left" vertical="center" wrapText="1" shrinkToFit="1"/>
      <protection locked="0"/>
    </xf>
    <xf numFmtId="168" fontId="88" fillId="11" borderId="6" xfId="4" applyNumberFormat="1" applyFont="1" applyFill="1" applyBorder="1" applyAlignment="1" applyProtection="1">
      <alignment horizontal="center" vertical="center" shrinkToFit="1"/>
      <protection locked="0"/>
    </xf>
    <xf numFmtId="168" fontId="88" fillId="11" borderId="8" xfId="4" applyNumberFormat="1" applyFont="1" applyFill="1" applyBorder="1" applyAlignment="1" applyProtection="1">
      <alignment horizontal="center" vertical="center" shrinkToFit="1"/>
      <protection locked="0"/>
    </xf>
    <xf numFmtId="168" fontId="88" fillId="11" borderId="21" xfId="4" applyNumberFormat="1" applyFont="1" applyFill="1" applyBorder="1" applyAlignment="1" applyProtection="1">
      <alignment horizontal="center" vertical="center" shrinkToFit="1"/>
      <protection locked="0"/>
    </xf>
    <xf numFmtId="14" fontId="88" fillId="11" borderId="8" xfId="4" applyNumberFormat="1" applyFont="1" applyFill="1" applyBorder="1" applyAlignment="1" applyProtection="1">
      <alignment horizontal="left" vertical="center" wrapText="1" shrinkToFit="1"/>
      <protection locked="0"/>
    </xf>
    <xf numFmtId="14" fontId="88" fillId="11" borderId="21" xfId="4" applyNumberFormat="1" applyFont="1" applyFill="1" applyBorder="1" applyAlignment="1" applyProtection="1">
      <alignment horizontal="left" vertical="center" wrapText="1" shrinkToFit="1"/>
      <protection locked="0"/>
    </xf>
    <xf numFmtId="165" fontId="88" fillId="0" borderId="0" xfId="4" applyFont="1" applyAlignment="1">
      <alignment horizontal="center"/>
    </xf>
    <xf numFmtId="165" fontId="96" fillId="0" borderId="0" xfId="4" applyFont="1" applyAlignment="1">
      <alignment horizontal="center"/>
    </xf>
    <xf numFmtId="165" fontId="84" fillId="0" borderId="0" xfId="4" applyFont="1" applyAlignment="1">
      <alignment horizontal="center" vertical="center"/>
    </xf>
    <xf numFmtId="165" fontId="84" fillId="0" borderId="0" xfId="4" applyFont="1" applyAlignment="1">
      <alignment shrinkToFit="1"/>
    </xf>
    <xf numFmtId="165" fontId="88" fillId="0" borderId="60" xfId="4" applyFont="1" applyBorder="1" applyAlignment="1">
      <alignment vertical="center"/>
    </xf>
    <xf numFmtId="165" fontId="88" fillId="0" borderId="43" xfId="4" applyFont="1" applyBorder="1" applyAlignment="1">
      <alignment vertical="center"/>
    </xf>
    <xf numFmtId="165" fontId="88" fillId="0" borderId="44" xfId="4" applyFont="1" applyBorder="1" applyAlignment="1">
      <alignment vertical="center"/>
    </xf>
    <xf numFmtId="165" fontId="88" fillId="0" borderId="37" xfId="4" applyFont="1" applyBorder="1" applyAlignment="1">
      <alignment vertical="center"/>
    </xf>
    <xf numFmtId="165" fontId="88" fillId="0" borderId="30" xfId="4" applyFont="1" applyBorder="1" applyAlignment="1">
      <alignment vertical="center"/>
    </xf>
    <xf numFmtId="165" fontId="88" fillId="0" borderId="45" xfId="4" applyFont="1" applyBorder="1" applyAlignment="1">
      <alignment vertical="center"/>
    </xf>
    <xf numFmtId="169" fontId="88" fillId="9" borderId="60" xfId="4" applyNumberFormat="1" applyFont="1" applyFill="1" applyBorder="1" applyAlignment="1" applyProtection="1">
      <alignment horizontal="left" vertical="center" wrapText="1"/>
      <protection locked="0"/>
    </xf>
    <xf numFmtId="169" fontId="88" fillId="9" borderId="43" xfId="4" applyNumberFormat="1" applyFont="1" applyFill="1" applyBorder="1" applyAlignment="1" applyProtection="1">
      <alignment horizontal="left" vertical="center" wrapText="1"/>
      <protection locked="0"/>
    </xf>
    <xf numFmtId="169" fontId="88" fillId="9" borderId="44" xfId="4" applyNumberFormat="1" applyFont="1" applyFill="1" applyBorder="1" applyAlignment="1" applyProtection="1">
      <alignment horizontal="left" vertical="center" wrapText="1"/>
      <protection locked="0"/>
    </xf>
    <xf numFmtId="169" fontId="88" fillId="9" borderId="37" xfId="4" applyNumberFormat="1" applyFont="1" applyFill="1" applyBorder="1" applyAlignment="1" applyProtection="1">
      <alignment horizontal="left" vertical="center" wrapText="1"/>
      <protection locked="0"/>
    </xf>
    <xf numFmtId="169" fontId="88" fillId="9" borderId="30" xfId="4" applyNumberFormat="1" applyFont="1" applyFill="1" applyBorder="1" applyAlignment="1" applyProtection="1">
      <alignment horizontal="left" vertical="center" wrapText="1"/>
      <protection locked="0"/>
    </xf>
    <xf numFmtId="169" fontId="88" fillId="9" borderId="45" xfId="4" applyNumberFormat="1" applyFont="1" applyFill="1" applyBorder="1" applyAlignment="1" applyProtection="1">
      <alignment horizontal="left" vertical="center" wrapText="1"/>
      <protection locked="0"/>
    </xf>
    <xf numFmtId="165" fontId="88" fillId="0" borderId="60" xfId="4" applyFont="1" applyBorder="1" applyAlignment="1">
      <alignment horizontal="center" vertical="center" wrapText="1" shrinkToFit="1"/>
    </xf>
    <xf numFmtId="165" fontId="88" fillId="0" borderId="43" xfId="4" applyFont="1" applyBorder="1" applyAlignment="1">
      <alignment horizontal="center" vertical="center" wrapText="1" shrinkToFit="1"/>
    </xf>
    <xf numFmtId="165" fontId="88" fillId="0" borderId="44" xfId="4" applyFont="1" applyBorder="1" applyAlignment="1">
      <alignment horizontal="center" vertical="center" wrapText="1" shrinkToFit="1"/>
    </xf>
    <xf numFmtId="165" fontId="88" fillId="0" borderId="37" xfId="4" applyFont="1" applyBorder="1" applyAlignment="1">
      <alignment horizontal="center" vertical="center" wrapText="1" shrinkToFit="1"/>
    </xf>
    <xf numFmtId="165" fontId="88" fillId="0" borderId="30" xfId="4" applyFont="1" applyBorder="1" applyAlignment="1">
      <alignment horizontal="center" vertical="center" wrapText="1" shrinkToFit="1"/>
    </xf>
    <xf numFmtId="165" fontId="88" fillId="0" borderId="45" xfId="4" applyFont="1" applyBorder="1" applyAlignment="1">
      <alignment horizontal="center" vertical="center" wrapText="1" shrinkToFit="1"/>
    </xf>
    <xf numFmtId="165" fontId="88" fillId="9" borderId="5" xfId="4" applyFont="1" applyFill="1" applyBorder="1" applyAlignment="1" applyProtection="1">
      <alignment horizontal="center" vertical="center"/>
      <protection locked="0"/>
    </xf>
    <xf numFmtId="165" fontId="89" fillId="0" borderId="0" xfId="4" applyFont="1" applyAlignment="1">
      <alignment horizontal="center" vertical="center" wrapText="1"/>
    </xf>
    <xf numFmtId="165" fontId="89" fillId="0" borderId="30" xfId="4" applyFont="1" applyBorder="1" applyAlignment="1">
      <alignment horizontal="center" vertical="center" wrapText="1"/>
    </xf>
    <xf numFmtId="165" fontId="88" fillId="0" borderId="36" xfId="4" applyFont="1" applyBorder="1" applyAlignment="1">
      <alignment horizontal="left" vertical="center" wrapText="1" shrinkToFit="1"/>
    </xf>
    <xf numFmtId="165" fontId="88" fillId="0" borderId="0" xfId="4" applyFont="1" applyAlignment="1">
      <alignment horizontal="left" vertical="center" wrapText="1" shrinkToFit="1"/>
    </xf>
    <xf numFmtId="165" fontId="88" fillId="0" borderId="38" xfId="4" applyFont="1" applyBorder="1" applyAlignment="1">
      <alignment horizontal="left" vertical="center" wrapText="1" shrinkToFit="1"/>
    </xf>
    <xf numFmtId="165" fontId="88" fillId="0" borderId="37" xfId="4" applyFont="1" applyBorder="1" applyAlignment="1">
      <alignment horizontal="left" vertical="center" wrapText="1" shrinkToFit="1"/>
    </xf>
    <xf numFmtId="165" fontId="88" fillId="0" borderId="30" xfId="4" applyFont="1" applyBorder="1" applyAlignment="1">
      <alignment horizontal="left" vertical="center" wrapText="1" shrinkToFit="1"/>
    </xf>
    <xf numFmtId="165" fontId="88" fillId="0" borderId="45" xfId="4" applyFont="1" applyBorder="1" applyAlignment="1">
      <alignment horizontal="left" vertical="center" wrapText="1" shrinkToFit="1"/>
    </xf>
    <xf numFmtId="165" fontId="84" fillId="0" borderId="0" xfId="4" applyFont="1" applyAlignment="1">
      <alignment horizontal="center" wrapText="1"/>
    </xf>
    <xf numFmtId="165" fontId="88" fillId="0" borderId="5" xfId="4" applyFont="1" applyBorder="1" applyAlignment="1">
      <alignment horizontal="left" wrapText="1"/>
    </xf>
    <xf numFmtId="168" fontId="88" fillId="9" borderId="60" xfId="4" applyNumberFormat="1" applyFont="1" applyFill="1" applyBorder="1" applyAlignment="1" applyProtection="1">
      <alignment horizontal="center" vertical="center"/>
      <protection locked="0"/>
    </xf>
    <xf numFmtId="168" fontId="88" fillId="9" borderId="43" xfId="4" applyNumberFormat="1" applyFont="1" applyFill="1" applyBorder="1" applyAlignment="1" applyProtection="1">
      <alignment horizontal="center" vertical="center"/>
      <protection locked="0"/>
    </xf>
    <xf numFmtId="168" fontId="88" fillId="9" borderId="44" xfId="4" applyNumberFormat="1" applyFont="1" applyFill="1" applyBorder="1" applyAlignment="1" applyProtection="1">
      <alignment horizontal="center" vertical="center"/>
      <protection locked="0"/>
    </xf>
    <xf numFmtId="168" fontId="88" fillId="9" borderId="37" xfId="4" applyNumberFormat="1" applyFont="1" applyFill="1" applyBorder="1" applyAlignment="1" applyProtection="1">
      <alignment horizontal="center" vertical="center"/>
      <protection locked="0"/>
    </xf>
    <xf numFmtId="168" fontId="88" fillId="9" borderId="30" xfId="4" applyNumberFormat="1" applyFont="1" applyFill="1" applyBorder="1" applyAlignment="1" applyProtection="1">
      <alignment horizontal="center" vertical="center"/>
      <protection locked="0"/>
    </xf>
    <xf numFmtId="168" fontId="88" fillId="9" borderId="45" xfId="4" applyNumberFormat="1" applyFont="1" applyFill="1" applyBorder="1" applyAlignment="1" applyProtection="1">
      <alignment horizontal="center" vertical="center"/>
      <protection locked="0"/>
    </xf>
    <xf numFmtId="165" fontId="88" fillId="0" borderId="60" xfId="4" applyFont="1" applyBorder="1" applyAlignment="1">
      <alignment horizontal="center" wrapText="1"/>
    </xf>
    <xf numFmtId="165" fontId="88" fillId="0" borderId="43" xfId="4" applyFont="1" applyBorder="1" applyAlignment="1">
      <alignment horizontal="center" wrapText="1"/>
    </xf>
    <xf numFmtId="165" fontId="88" fillId="0" borderId="44" xfId="4" applyFont="1" applyBorder="1" applyAlignment="1">
      <alignment horizontal="center" wrapText="1"/>
    </xf>
    <xf numFmtId="165" fontId="88" fillId="0" borderId="37" xfId="4" applyFont="1" applyBorder="1" applyAlignment="1">
      <alignment horizontal="center" wrapText="1"/>
    </xf>
    <xf numFmtId="165" fontId="88" fillId="0" borderId="30" xfId="4" applyFont="1" applyBorder="1" applyAlignment="1">
      <alignment horizontal="center" wrapText="1"/>
    </xf>
    <xf numFmtId="165" fontId="88" fillId="0" borderId="45" xfId="4" applyFont="1" applyBorder="1" applyAlignment="1">
      <alignment horizontal="center" wrapText="1"/>
    </xf>
    <xf numFmtId="165" fontId="90" fillId="0" borderId="60" xfId="2" applyNumberFormat="1" applyFont="1" applyFill="1" applyBorder="1" applyAlignment="1" applyProtection="1">
      <alignment horizontal="center" vertical="center" wrapText="1"/>
      <protection locked="0"/>
    </xf>
    <xf numFmtId="165" fontId="90" fillId="0" borderId="43" xfId="2" applyNumberFormat="1" applyFont="1" applyFill="1" applyBorder="1" applyAlignment="1" applyProtection="1">
      <alignment horizontal="center" vertical="center" wrapText="1"/>
      <protection locked="0"/>
    </xf>
    <xf numFmtId="165" fontId="90" fillId="0" borderId="44" xfId="2" applyNumberFormat="1" applyFont="1" applyFill="1" applyBorder="1" applyAlignment="1" applyProtection="1">
      <alignment horizontal="center" vertical="center" wrapText="1"/>
      <protection locked="0"/>
    </xf>
    <xf numFmtId="165" fontId="90" fillId="0" borderId="37" xfId="2" applyNumberFormat="1" applyFont="1" applyFill="1" applyBorder="1" applyAlignment="1" applyProtection="1">
      <alignment horizontal="center" vertical="center" wrapText="1"/>
      <protection locked="0"/>
    </xf>
    <xf numFmtId="165" fontId="90" fillId="0" borderId="30" xfId="2" applyNumberFormat="1" applyFont="1" applyFill="1" applyBorder="1" applyAlignment="1" applyProtection="1">
      <alignment horizontal="center" vertical="center" wrapText="1"/>
      <protection locked="0"/>
    </xf>
    <xf numFmtId="165" fontId="90" fillId="0" borderId="45" xfId="2" applyNumberFormat="1" applyFont="1" applyFill="1" applyBorder="1" applyAlignment="1" applyProtection="1">
      <alignment horizontal="center" vertical="center" wrapText="1"/>
      <protection locked="0"/>
    </xf>
    <xf numFmtId="165" fontId="88" fillId="0" borderId="60" xfId="4" applyFont="1" applyBorder="1" applyAlignment="1">
      <alignment horizontal="center" vertical="center" wrapText="1"/>
    </xf>
    <xf numFmtId="165" fontId="88" fillId="0" borderId="43" xfId="4" applyFont="1" applyBorder="1" applyAlignment="1">
      <alignment horizontal="center" vertical="center" wrapText="1"/>
    </xf>
    <xf numFmtId="165" fontId="88" fillId="0" borderId="44" xfId="4" applyFont="1" applyBorder="1" applyAlignment="1">
      <alignment horizontal="center" vertical="center" wrapText="1"/>
    </xf>
    <xf numFmtId="165" fontId="88" fillId="0" borderId="37" xfId="4" applyFont="1" applyBorder="1" applyAlignment="1">
      <alignment horizontal="center" vertical="center" wrapText="1"/>
    </xf>
    <xf numFmtId="165" fontId="88" fillId="0" borderId="30" xfId="4" applyFont="1" applyBorder="1" applyAlignment="1">
      <alignment horizontal="center" vertical="center" wrapText="1"/>
    </xf>
    <xf numFmtId="165" fontId="88" fillId="0" borderId="45" xfId="4" applyFont="1" applyBorder="1" applyAlignment="1">
      <alignment horizontal="center" vertical="center" wrapText="1"/>
    </xf>
    <xf numFmtId="165" fontId="88" fillId="0" borderId="5" xfId="4" applyFont="1" applyBorder="1" applyAlignment="1">
      <alignment horizontal="center" vertical="center" wrapText="1"/>
    </xf>
    <xf numFmtId="165" fontId="88" fillId="0" borderId="0" xfId="4" applyFont="1" applyAlignment="1">
      <alignment horizontal="center" wrapText="1"/>
    </xf>
    <xf numFmtId="165" fontId="88" fillId="0" borderId="60" xfId="4" applyFont="1" applyBorder="1" applyAlignment="1">
      <alignment horizontal="center" vertical="center"/>
    </xf>
    <xf numFmtId="165" fontId="88" fillId="0" borderId="43" xfId="4" applyFont="1" applyBorder="1" applyAlignment="1">
      <alignment horizontal="center" vertical="center"/>
    </xf>
    <xf numFmtId="165" fontId="88" fillId="0" borderId="44" xfId="4" applyFont="1" applyBorder="1" applyAlignment="1">
      <alignment horizontal="center" vertical="center"/>
    </xf>
    <xf numFmtId="165" fontId="88" fillId="0" borderId="37" xfId="4" applyFont="1" applyBorder="1" applyAlignment="1">
      <alignment horizontal="center" vertical="center"/>
    </xf>
    <xf numFmtId="165" fontId="88" fillId="0" borderId="30" xfId="4" applyFont="1" applyBorder="1" applyAlignment="1">
      <alignment horizontal="center" vertical="center"/>
    </xf>
    <xf numFmtId="165" fontId="88" fillId="0" borderId="45" xfId="4" applyFont="1" applyBorder="1" applyAlignment="1">
      <alignment horizontal="center" vertical="center"/>
    </xf>
    <xf numFmtId="165" fontId="84" fillId="11" borderId="6" xfId="4" applyFont="1" applyFill="1" applyBorder="1" applyAlignment="1" applyProtection="1">
      <alignment horizontal="center" vertical="center"/>
      <protection locked="0"/>
    </xf>
    <xf numFmtId="165" fontId="84" fillId="11" borderId="8" xfId="4" applyFont="1" applyFill="1" applyBorder="1" applyAlignment="1" applyProtection="1">
      <alignment horizontal="center" vertical="center"/>
      <protection locked="0"/>
    </xf>
    <xf numFmtId="165" fontId="84" fillId="11" borderId="21" xfId="4" applyFont="1" applyFill="1" applyBorder="1" applyAlignment="1" applyProtection="1">
      <alignment horizontal="center" vertical="center"/>
      <protection locked="0"/>
    </xf>
    <xf numFmtId="165" fontId="88" fillId="0" borderId="60" xfId="4" applyFont="1" applyBorder="1" applyAlignment="1">
      <alignment horizontal="left" vertical="center"/>
    </xf>
    <xf numFmtId="165" fontId="88" fillId="0" borderId="43" xfId="4" applyFont="1" applyBorder="1" applyAlignment="1">
      <alignment horizontal="left" vertical="center"/>
    </xf>
    <xf numFmtId="165" fontId="88" fillId="0" borderId="44" xfId="4" applyFont="1" applyBorder="1" applyAlignment="1">
      <alignment horizontal="left" vertical="center"/>
    </xf>
    <xf numFmtId="165" fontId="88" fillId="0" borderId="37" xfId="4" applyFont="1" applyBorder="1" applyAlignment="1">
      <alignment horizontal="left" vertical="center"/>
    </xf>
    <xf numFmtId="165" fontId="88" fillId="0" borderId="30" xfId="4" applyFont="1" applyBorder="1" applyAlignment="1">
      <alignment horizontal="left" vertical="center"/>
    </xf>
    <xf numFmtId="165" fontId="88" fillId="0" borderId="45" xfId="4" applyFont="1" applyBorder="1" applyAlignment="1">
      <alignment horizontal="left" vertical="center"/>
    </xf>
    <xf numFmtId="165" fontId="88" fillId="9" borderId="6" xfId="4" applyFont="1" applyFill="1" applyBorder="1" applyAlignment="1" applyProtection="1">
      <alignment horizontal="left" vertical="center" wrapText="1"/>
      <protection locked="0"/>
    </xf>
    <xf numFmtId="165" fontId="88" fillId="9" borderId="8" xfId="4" applyFont="1" applyFill="1" applyBorder="1" applyAlignment="1" applyProtection="1">
      <alignment horizontal="left" vertical="center" wrapText="1"/>
      <protection locked="0"/>
    </xf>
    <xf numFmtId="165" fontId="88" fillId="9" borderId="21" xfId="4" applyFont="1" applyFill="1" applyBorder="1" applyAlignment="1" applyProtection="1">
      <alignment horizontal="left" vertical="center" wrapText="1"/>
      <protection locked="0"/>
    </xf>
    <xf numFmtId="165" fontId="88" fillId="11" borderId="60" xfId="4" applyFont="1" applyFill="1" applyBorder="1" applyAlignment="1" applyProtection="1">
      <alignment horizontal="center" vertical="center" wrapText="1"/>
      <protection locked="0"/>
    </xf>
    <xf numFmtId="165" fontId="88" fillId="11" borderId="43" xfId="4" applyFont="1" applyFill="1" applyBorder="1" applyAlignment="1" applyProtection="1">
      <alignment horizontal="center" vertical="center"/>
      <protection locked="0"/>
    </xf>
    <xf numFmtId="165" fontId="88" fillId="11" borderId="44" xfId="4" applyFont="1" applyFill="1" applyBorder="1" applyAlignment="1" applyProtection="1">
      <alignment horizontal="center" vertical="center"/>
      <protection locked="0"/>
    </xf>
    <xf numFmtId="165" fontId="88" fillId="11" borderId="37" xfId="4" applyFont="1" applyFill="1" applyBorder="1" applyAlignment="1" applyProtection="1">
      <alignment horizontal="center" vertical="center"/>
      <protection locked="0"/>
    </xf>
    <xf numFmtId="165" fontId="88" fillId="11" borderId="30" xfId="4" applyFont="1" applyFill="1" applyBorder="1" applyAlignment="1" applyProtection="1">
      <alignment horizontal="center" vertical="center"/>
      <protection locked="0"/>
    </xf>
    <xf numFmtId="165" fontId="88" fillId="11" borderId="45" xfId="4" applyFont="1" applyFill="1" applyBorder="1" applyAlignment="1" applyProtection="1">
      <alignment horizontal="center" vertical="center"/>
      <protection locked="0"/>
    </xf>
    <xf numFmtId="165" fontId="88" fillId="0" borderId="6" xfId="4" applyFont="1" applyBorder="1" applyAlignment="1">
      <alignment horizontal="center" vertical="center"/>
    </xf>
    <xf numFmtId="168" fontId="84" fillId="11" borderId="8" xfId="4" applyNumberFormat="1" applyFont="1" applyFill="1" applyBorder="1" applyAlignment="1" applyProtection="1">
      <alignment horizontal="center" vertical="center"/>
      <protection locked="0"/>
    </xf>
    <xf numFmtId="168" fontId="84" fillId="11" borderId="21" xfId="4" applyNumberFormat="1" applyFont="1" applyFill="1" applyBorder="1" applyAlignment="1" applyProtection="1">
      <alignment horizontal="center" vertical="center"/>
      <protection locked="0"/>
    </xf>
    <xf numFmtId="170" fontId="88" fillId="11" borderId="5" xfId="4" applyNumberFormat="1" applyFont="1" applyFill="1" applyBorder="1" applyAlignment="1" applyProtection="1">
      <alignment horizontal="center" vertical="center"/>
      <protection locked="0"/>
    </xf>
    <xf numFmtId="165" fontId="88" fillId="11" borderId="5" xfId="4" applyFont="1" applyFill="1" applyBorder="1" applyAlignment="1" applyProtection="1">
      <alignment horizontal="center" vertical="center"/>
      <protection locked="0"/>
    </xf>
    <xf numFmtId="165" fontId="88" fillId="0" borderId="60" xfId="4" applyFont="1" applyBorder="1" applyAlignment="1">
      <alignment vertical="center" wrapText="1" shrinkToFit="1"/>
    </xf>
    <xf numFmtId="165" fontId="88" fillId="0" borderId="43" xfId="4" applyFont="1" applyBorder="1" applyAlignment="1">
      <alignment vertical="center" wrapText="1" shrinkToFit="1"/>
    </xf>
    <xf numFmtId="165" fontId="88" fillId="0" borderId="44" xfId="4" applyFont="1" applyBorder="1" applyAlignment="1">
      <alignment vertical="center" wrapText="1" shrinkToFit="1"/>
    </xf>
    <xf numFmtId="165" fontId="88" fillId="0" borderId="37" xfId="4" applyFont="1" applyBorder="1" applyAlignment="1">
      <alignment vertical="center" wrapText="1" shrinkToFit="1"/>
    </xf>
    <xf numFmtId="165" fontId="88" fillId="0" borderId="30" xfId="4" applyFont="1" applyBorder="1" applyAlignment="1">
      <alignment vertical="center" wrapText="1" shrinkToFit="1"/>
    </xf>
    <xf numFmtId="165" fontId="88" fillId="0" borderId="45" xfId="4" applyFont="1" applyBorder="1" applyAlignment="1">
      <alignment vertical="center" wrapText="1" shrinkToFit="1"/>
    </xf>
    <xf numFmtId="165" fontId="88" fillId="0" borderId="60" xfId="4" applyFont="1" applyBorder="1" applyAlignment="1">
      <alignment horizontal="left" vertical="center" shrinkToFit="1"/>
    </xf>
    <xf numFmtId="165" fontId="88" fillId="0" borderId="43" xfId="4" applyFont="1" applyBorder="1" applyAlignment="1">
      <alignment horizontal="left" vertical="center" shrinkToFit="1"/>
    </xf>
    <xf numFmtId="165" fontId="88" fillId="0" borderId="44" xfId="4" applyFont="1" applyBorder="1" applyAlignment="1">
      <alignment horizontal="left" vertical="center" shrinkToFit="1"/>
    </xf>
    <xf numFmtId="165" fontId="88" fillId="0" borderId="37" xfId="4" applyFont="1" applyBorder="1" applyAlignment="1">
      <alignment horizontal="left" vertical="center" shrinkToFit="1"/>
    </xf>
    <xf numFmtId="165" fontId="88" fillId="0" borderId="30" xfId="4" applyFont="1" applyBorder="1" applyAlignment="1">
      <alignment horizontal="left" vertical="center" shrinkToFit="1"/>
    </xf>
    <xf numFmtId="165" fontId="88" fillId="0" borderId="45" xfId="4" applyFont="1" applyBorder="1" applyAlignment="1">
      <alignment horizontal="left" vertical="center" shrinkToFit="1"/>
    </xf>
    <xf numFmtId="49" fontId="101" fillId="9" borderId="5" xfId="4" applyNumberFormat="1" applyFont="1" applyFill="1" applyBorder="1" applyAlignment="1" applyProtection="1">
      <alignment horizontal="center" vertical="center" shrinkToFit="1"/>
      <protection locked="0"/>
    </xf>
    <xf numFmtId="0" fontId="88" fillId="0" borderId="5" xfId="5" applyFont="1" applyBorder="1" applyProtection="1">
      <protection locked="0"/>
    </xf>
    <xf numFmtId="165" fontId="88" fillId="11" borderId="36" xfId="4" applyFont="1" applyFill="1" applyBorder="1" applyAlignment="1" applyProtection="1">
      <alignment horizontal="center" vertical="center" wrapText="1"/>
      <protection locked="0"/>
    </xf>
    <xf numFmtId="165" fontId="88" fillId="11" borderId="0" xfId="4" applyFont="1" applyFill="1" applyAlignment="1" applyProtection="1">
      <alignment horizontal="center" vertical="center" wrapText="1"/>
      <protection locked="0"/>
    </xf>
    <xf numFmtId="165" fontId="88" fillId="11" borderId="37" xfId="4" applyFont="1" applyFill="1" applyBorder="1" applyAlignment="1" applyProtection="1">
      <alignment horizontal="center" vertical="center" wrapText="1"/>
      <protection locked="0"/>
    </xf>
    <xf numFmtId="165" fontId="88" fillId="11" borderId="30" xfId="4" applyFont="1" applyFill="1" applyBorder="1" applyAlignment="1" applyProtection="1">
      <alignment horizontal="center" vertical="center" wrapText="1"/>
      <protection locked="0"/>
    </xf>
    <xf numFmtId="168" fontId="88" fillId="11" borderId="36" xfId="4" applyNumberFormat="1" applyFont="1" applyFill="1" applyBorder="1" applyAlignment="1" applyProtection="1">
      <alignment horizontal="center" vertical="center" wrapText="1"/>
      <protection locked="0"/>
    </xf>
    <xf numFmtId="168" fontId="88" fillId="11" borderId="0" xfId="4" applyNumberFormat="1" applyFont="1" applyFill="1" applyAlignment="1" applyProtection="1">
      <alignment horizontal="center" vertical="center" wrapText="1"/>
      <protection locked="0"/>
    </xf>
    <xf numFmtId="168" fontId="88" fillId="11" borderId="38" xfId="4" applyNumberFormat="1" applyFont="1" applyFill="1" applyBorder="1" applyAlignment="1" applyProtection="1">
      <alignment horizontal="center" vertical="center" wrapText="1"/>
      <protection locked="0"/>
    </xf>
    <xf numFmtId="168" fontId="88" fillId="11" borderId="37" xfId="4" applyNumberFormat="1" applyFont="1" applyFill="1" applyBorder="1" applyAlignment="1" applyProtection="1">
      <alignment horizontal="center" vertical="center" wrapText="1"/>
      <protection locked="0"/>
    </xf>
    <xf numFmtId="168" fontId="88" fillId="11" borderId="30" xfId="4" applyNumberFormat="1" applyFont="1" applyFill="1" applyBorder="1" applyAlignment="1" applyProtection="1">
      <alignment horizontal="center" vertical="center" wrapText="1"/>
      <protection locked="0"/>
    </xf>
    <xf numFmtId="168" fontId="88" fillId="11" borderId="45" xfId="4" applyNumberFormat="1" applyFont="1" applyFill="1" applyBorder="1" applyAlignment="1" applyProtection="1">
      <alignment horizontal="center" vertical="center" wrapText="1"/>
      <protection locked="0"/>
    </xf>
    <xf numFmtId="49" fontId="88" fillId="9" borderId="6" xfId="4" applyNumberFormat="1" applyFont="1" applyFill="1" applyBorder="1" applyAlignment="1" applyProtection="1">
      <alignment horizontal="center" vertical="top" shrinkToFit="1"/>
      <protection locked="0"/>
    </xf>
    <xf numFmtId="49" fontId="88" fillId="9" borderId="8" xfId="4" applyNumberFormat="1" applyFont="1" applyFill="1" applyBorder="1" applyAlignment="1" applyProtection="1">
      <alignment horizontal="center" vertical="top" shrinkToFit="1"/>
      <protection locked="0"/>
    </xf>
    <xf numFmtId="49" fontId="88" fillId="9" borderId="21" xfId="4" applyNumberFormat="1" applyFont="1" applyFill="1" applyBorder="1" applyAlignment="1" applyProtection="1">
      <alignment horizontal="center" vertical="top" shrinkToFit="1"/>
      <protection locked="0"/>
    </xf>
    <xf numFmtId="165" fontId="91" fillId="0" borderId="0" xfId="4" applyFont="1" applyAlignment="1">
      <alignment horizontal="left" wrapText="1"/>
    </xf>
    <xf numFmtId="165" fontId="88" fillId="9" borderId="6" xfId="4" applyFont="1" applyFill="1" applyBorder="1" applyAlignment="1" applyProtection="1">
      <alignment horizontal="left" vertical="center"/>
      <protection locked="0"/>
    </xf>
    <xf numFmtId="165" fontId="88" fillId="9" borderId="8" xfId="4" applyFont="1" applyFill="1" applyBorder="1" applyAlignment="1" applyProtection="1">
      <alignment horizontal="left" vertical="center"/>
      <protection locked="0"/>
    </xf>
    <xf numFmtId="165" fontId="88" fillId="9" borderId="21" xfId="4" applyFont="1" applyFill="1" applyBorder="1" applyAlignment="1" applyProtection="1">
      <alignment horizontal="left" vertical="center"/>
      <protection locked="0"/>
    </xf>
    <xf numFmtId="165" fontId="88" fillId="0" borderId="6" xfId="4" applyFont="1" applyBorder="1" applyAlignment="1">
      <alignment horizontal="center" vertical="center" wrapText="1"/>
    </xf>
    <xf numFmtId="165" fontId="88" fillId="0" borderId="8" xfId="4" applyFont="1" applyBorder="1" applyAlignment="1">
      <alignment horizontal="center" vertical="center" wrapText="1"/>
    </xf>
    <xf numFmtId="165" fontId="88" fillId="0" borderId="21" xfId="4" applyFont="1" applyBorder="1" applyAlignment="1">
      <alignment horizontal="center" vertical="center" wrapText="1"/>
    </xf>
    <xf numFmtId="165" fontId="84" fillId="11" borderId="5" xfId="4" applyFont="1" applyFill="1" applyBorder="1" applyAlignment="1" applyProtection="1">
      <alignment horizontal="center" vertical="center"/>
      <protection locked="0"/>
    </xf>
    <xf numFmtId="168" fontId="88" fillId="0" borderId="60" xfId="4" applyNumberFormat="1" applyFont="1" applyBorder="1" applyAlignment="1" applyProtection="1">
      <alignment horizontal="center"/>
      <protection locked="0"/>
    </xf>
    <xf numFmtId="168" fontId="88" fillId="0" borderId="43" xfId="4" applyNumberFormat="1" applyFont="1" applyBorder="1" applyAlignment="1" applyProtection="1">
      <alignment horizontal="center"/>
      <protection locked="0"/>
    </xf>
    <xf numFmtId="168" fontId="88" fillId="0" borderId="44" xfId="4" applyNumberFormat="1" applyFont="1" applyBorder="1" applyAlignment="1" applyProtection="1">
      <alignment horizontal="center"/>
      <protection locked="0"/>
    </xf>
    <xf numFmtId="168" fontId="88" fillId="0" borderId="37" xfId="4" applyNumberFormat="1" applyFont="1" applyBorder="1" applyAlignment="1" applyProtection="1">
      <alignment horizontal="center"/>
      <protection locked="0"/>
    </xf>
    <xf numFmtId="168" fontId="88" fillId="0" borderId="30" xfId="4" applyNumberFormat="1" applyFont="1" applyBorder="1" applyAlignment="1" applyProtection="1">
      <alignment horizontal="center"/>
      <protection locked="0"/>
    </xf>
    <xf numFmtId="168" fontId="88" fillId="0" borderId="45" xfId="4" applyNumberFormat="1" applyFont="1" applyBorder="1" applyAlignment="1" applyProtection="1">
      <alignment horizontal="center"/>
      <protection locked="0"/>
    </xf>
    <xf numFmtId="165" fontId="88" fillId="0" borderId="6" xfId="4" applyFont="1" applyBorder="1" applyAlignment="1">
      <alignment horizontal="center" vertical="top"/>
    </xf>
    <xf numFmtId="165" fontId="88" fillId="0" borderId="8" xfId="4" applyFont="1" applyBorder="1" applyAlignment="1">
      <alignment horizontal="center" vertical="top"/>
    </xf>
    <xf numFmtId="165" fontId="88" fillId="0" borderId="21" xfId="4" applyFont="1" applyBorder="1" applyAlignment="1">
      <alignment horizontal="center" vertical="top"/>
    </xf>
    <xf numFmtId="165" fontId="88" fillId="11" borderId="8" xfId="4" applyFont="1" applyFill="1" applyBorder="1" applyAlignment="1" applyProtection="1">
      <alignment horizontal="left" vertical="center" wrapText="1" shrinkToFit="1"/>
      <protection locked="0"/>
    </xf>
    <xf numFmtId="165" fontId="88" fillId="11" borderId="21" xfId="4" applyFont="1" applyFill="1" applyBorder="1" applyAlignment="1" applyProtection="1">
      <alignment horizontal="left" vertical="center" wrapText="1" shrinkToFit="1"/>
      <protection locked="0"/>
    </xf>
    <xf numFmtId="0" fontId="52" fillId="0" borderId="0" xfId="8" applyNumberFormat="1" applyFont="1" applyAlignment="1">
      <alignment horizontal="left" wrapText="1"/>
    </xf>
    <xf numFmtId="164" fontId="30" fillId="0" borderId="0" xfId="8" applyNumberFormat="1" applyFont="1" applyAlignment="1">
      <alignment horizontal="center"/>
    </xf>
    <xf numFmtId="0" fontId="29" fillId="0" borderId="61" xfId="8" applyNumberFormat="1" applyFont="1" applyBorder="1" applyAlignment="1">
      <alignment horizontal="center" wrapText="1"/>
    </xf>
    <xf numFmtId="0" fontId="29" fillId="0" borderId="25" xfId="8" applyNumberFormat="1" applyFont="1" applyBorder="1" applyAlignment="1">
      <alignment horizontal="center" wrapText="1"/>
    </xf>
    <xf numFmtId="0" fontId="29" fillId="0" borderId="34" xfId="8" applyNumberFormat="1" applyFont="1" applyBorder="1" applyAlignment="1">
      <alignment horizontal="center" wrapText="1"/>
    </xf>
    <xf numFmtId="165" fontId="29" fillId="0" borderId="24" xfId="8" applyFont="1" applyBorder="1" applyAlignment="1">
      <alignment horizontal="center" vertical="center" wrapText="1"/>
    </xf>
    <xf numFmtId="165" fontId="29" fillId="0" borderId="32" xfId="8" applyFont="1" applyBorder="1" applyAlignment="1">
      <alignment horizontal="center" vertical="center" wrapText="1"/>
    </xf>
    <xf numFmtId="0" fontId="29" fillId="0" borderId="62" xfId="8" applyNumberFormat="1" applyFont="1" applyBorder="1" applyAlignment="1">
      <alignment horizontal="center" wrapText="1"/>
    </xf>
    <xf numFmtId="0" fontId="29" fillId="0" borderId="63" xfId="8" applyNumberFormat="1" applyFont="1" applyBorder="1" applyAlignment="1">
      <alignment horizontal="center" wrapText="1"/>
    </xf>
    <xf numFmtId="0" fontId="29" fillId="0" borderId="61" xfId="8" applyNumberFormat="1" applyFont="1" applyBorder="1" applyAlignment="1">
      <alignment horizontal="center" vertical="center"/>
    </xf>
    <xf numFmtId="0" fontId="29" fillId="0" borderId="59" xfId="8" applyNumberFormat="1" applyFont="1" applyBorder="1" applyAlignment="1">
      <alignment horizontal="center" vertical="center"/>
    </xf>
    <xf numFmtId="0" fontId="29" fillId="0" borderId="61" xfId="8" applyNumberFormat="1" applyFont="1" applyBorder="1" applyAlignment="1">
      <alignment horizontal="center" vertical="center" wrapText="1"/>
    </xf>
    <xf numFmtId="0" fontId="29" fillId="0" borderId="59" xfId="8" applyNumberFormat="1" applyFont="1" applyBorder="1" applyAlignment="1">
      <alignment horizontal="center" vertical="center" wrapText="1"/>
    </xf>
    <xf numFmtId="0" fontId="29" fillId="0" borderId="61" xfId="8" applyNumberFormat="1" applyFont="1" applyBorder="1" applyAlignment="1">
      <alignment horizontal="center"/>
    </xf>
    <xf numFmtId="0" fontId="29" fillId="0" borderId="59" xfId="8" applyNumberFormat="1" applyFont="1" applyBorder="1" applyAlignment="1">
      <alignment horizontal="center"/>
    </xf>
    <xf numFmtId="0" fontId="83" fillId="0" borderId="0" xfId="8" applyNumberFormat="1" applyFont="1" applyAlignment="1">
      <alignment horizontal="center" vertical="center" wrapText="1"/>
    </xf>
    <xf numFmtId="0" fontId="50" fillId="0" borderId="0" xfId="8" applyNumberFormat="1" applyAlignment="1">
      <alignment horizontal="center" vertical="center"/>
    </xf>
    <xf numFmtId="0" fontId="32" fillId="0" borderId="0" xfId="8" applyNumberFormat="1" applyFont="1" applyAlignment="1">
      <alignment horizontal="center"/>
    </xf>
    <xf numFmtId="0" fontId="32" fillId="0" borderId="0" xfId="8" applyNumberFormat="1" applyFont="1" applyAlignment="1" applyProtection="1">
      <alignment horizontal="center"/>
      <protection locked="0"/>
    </xf>
    <xf numFmtId="0" fontId="32" fillId="0" borderId="30" xfId="8" applyNumberFormat="1" applyFont="1" applyBorder="1" applyAlignment="1" applyProtection="1">
      <alignment horizontal="center"/>
      <protection locked="0"/>
    </xf>
    <xf numFmtId="0" fontId="29" fillId="0" borderId="1" xfId="8" applyNumberFormat="1" applyFont="1" applyBorder="1" applyAlignment="1">
      <alignment horizontal="center"/>
    </xf>
    <xf numFmtId="0" fontId="29" fillId="0" borderId="2" xfId="8" applyNumberFormat="1" applyFont="1" applyBorder="1" applyAlignment="1">
      <alignment horizontal="center"/>
    </xf>
    <xf numFmtId="0" fontId="29" fillId="0" borderId="3" xfId="8" applyNumberFormat="1" applyFont="1" applyBorder="1" applyAlignment="1">
      <alignment horizontal="center"/>
    </xf>
    <xf numFmtId="0" fontId="35" fillId="0" borderId="0" xfId="8" applyNumberFormat="1" applyFont="1" applyAlignment="1">
      <alignment horizontal="center" vertical="center" wrapText="1"/>
    </xf>
    <xf numFmtId="0" fontId="29" fillId="4" borderId="62" xfId="8" applyNumberFormat="1" applyFont="1" applyFill="1" applyBorder="1" applyAlignment="1">
      <alignment horizontal="center"/>
    </xf>
    <xf numFmtId="0" fontId="29" fillId="4" borderId="63" xfId="8" applyNumberFormat="1" applyFont="1" applyFill="1" applyBorder="1" applyAlignment="1">
      <alignment horizontal="center"/>
    </xf>
    <xf numFmtId="0" fontId="76" fillId="0" borderId="0" xfId="8" applyNumberFormat="1" applyFont="1" applyAlignment="1">
      <alignment horizontal="left" wrapText="1"/>
    </xf>
    <xf numFmtId="0" fontId="63" fillId="0" borderId="0" xfId="8" applyNumberFormat="1" applyFont="1" applyAlignment="1">
      <alignment horizontal="left" wrapText="1"/>
    </xf>
    <xf numFmtId="165" fontId="84" fillId="0" borderId="0" xfId="4" applyFont="1" applyAlignment="1">
      <alignment horizontal="center" vertical="center" wrapText="1"/>
    </xf>
    <xf numFmtId="165" fontId="88" fillId="0" borderId="43" xfId="4" applyFont="1" applyBorder="1" applyAlignment="1">
      <alignment horizontal="left" wrapText="1"/>
    </xf>
    <xf numFmtId="165" fontId="88" fillId="11" borderId="6" xfId="4" applyFont="1" applyFill="1" applyBorder="1" applyAlignment="1" applyProtection="1">
      <alignment horizontal="center" vertical="center"/>
      <protection locked="0"/>
    </xf>
    <xf numFmtId="165" fontId="88" fillId="11" borderId="8" xfId="4" applyFont="1" applyFill="1" applyBorder="1" applyAlignment="1" applyProtection="1">
      <alignment horizontal="center" vertical="center"/>
      <protection locked="0"/>
    </xf>
    <xf numFmtId="165" fontId="88" fillId="11" borderId="21" xfId="4" applyFont="1" applyFill="1" applyBorder="1" applyAlignment="1" applyProtection="1">
      <alignment horizontal="center" vertical="center"/>
      <protection locked="0"/>
    </xf>
    <xf numFmtId="169" fontId="88" fillId="9" borderId="60" xfId="4" applyNumberFormat="1" applyFont="1" applyFill="1" applyBorder="1" applyAlignment="1" applyProtection="1">
      <alignment horizontal="left" vertical="center"/>
      <protection locked="0"/>
    </xf>
    <xf numFmtId="169" fontId="88" fillId="9" borderId="43" xfId="4" applyNumberFormat="1" applyFont="1" applyFill="1" applyBorder="1" applyAlignment="1" applyProtection="1">
      <alignment horizontal="left" vertical="center"/>
      <protection locked="0"/>
    </xf>
    <xf numFmtId="169" fontId="88" fillId="9" borderId="44" xfId="4" applyNumberFormat="1" applyFont="1" applyFill="1" applyBorder="1" applyAlignment="1" applyProtection="1">
      <alignment horizontal="left" vertical="center"/>
      <protection locked="0"/>
    </xf>
    <xf numFmtId="169" fontId="88" fillId="9" borderId="37" xfId="4" applyNumberFormat="1" applyFont="1" applyFill="1" applyBorder="1" applyAlignment="1" applyProtection="1">
      <alignment horizontal="left" vertical="center"/>
      <protection locked="0"/>
    </xf>
    <xf numFmtId="169" fontId="88" fillId="9" borderId="30" xfId="4" applyNumberFormat="1" applyFont="1" applyFill="1" applyBorder="1" applyAlignment="1" applyProtection="1">
      <alignment horizontal="left" vertical="center"/>
      <protection locked="0"/>
    </xf>
    <xf numFmtId="169" fontId="88" fillId="9" borderId="45" xfId="4" applyNumberFormat="1" applyFont="1" applyFill="1" applyBorder="1" applyAlignment="1" applyProtection="1">
      <alignment horizontal="left" vertical="center"/>
      <protection locked="0"/>
    </xf>
    <xf numFmtId="165" fontId="88" fillId="11" borderId="60" xfId="4" applyFont="1" applyFill="1" applyBorder="1" applyAlignment="1" applyProtection="1">
      <alignment vertical="center"/>
      <protection locked="0"/>
    </xf>
    <xf numFmtId="165" fontId="88" fillId="11" borderId="43" xfId="4" applyFont="1" applyFill="1" applyBorder="1" applyAlignment="1" applyProtection="1">
      <alignment vertical="center"/>
      <protection locked="0"/>
    </xf>
    <xf numFmtId="165" fontId="88" fillId="11" borderId="44" xfId="4" applyFont="1" applyFill="1" applyBorder="1" applyAlignment="1" applyProtection="1">
      <alignment vertical="center"/>
      <protection locked="0"/>
    </xf>
    <xf numFmtId="165" fontId="88" fillId="11" borderId="37" xfId="4" applyFont="1" applyFill="1" applyBorder="1" applyAlignment="1" applyProtection="1">
      <alignment vertical="center"/>
      <protection locked="0"/>
    </xf>
    <xf numFmtId="165" fontId="88" fillId="11" borderId="30" xfId="4" applyFont="1" applyFill="1" applyBorder="1" applyAlignment="1" applyProtection="1">
      <alignment vertical="center"/>
      <protection locked="0"/>
    </xf>
    <xf numFmtId="165" fontId="88" fillId="11" borderId="45" xfId="4" applyFont="1" applyFill="1" applyBorder="1" applyAlignment="1" applyProtection="1">
      <alignment vertical="center"/>
      <protection locked="0"/>
    </xf>
    <xf numFmtId="165" fontId="88" fillId="9" borderId="6" xfId="4" applyFont="1" applyFill="1" applyBorder="1" applyAlignment="1" applyProtection="1">
      <alignment horizontal="left" wrapText="1"/>
      <protection locked="0"/>
    </xf>
    <xf numFmtId="165" fontId="88" fillId="9" borderId="8" xfId="4" applyFont="1" applyFill="1" applyBorder="1" applyAlignment="1" applyProtection="1">
      <alignment horizontal="left" wrapText="1"/>
      <protection locked="0"/>
    </xf>
    <xf numFmtId="165" fontId="88" fillId="9" borderId="21" xfId="4" applyFont="1" applyFill="1" applyBorder="1" applyAlignment="1" applyProtection="1">
      <alignment horizontal="left" wrapText="1"/>
      <protection locked="0"/>
    </xf>
    <xf numFmtId="49" fontId="101" fillId="9" borderId="60" xfId="4" applyNumberFormat="1" applyFont="1" applyFill="1" applyBorder="1" applyAlignment="1" applyProtection="1">
      <alignment horizontal="center" vertical="center" shrinkToFit="1"/>
      <protection locked="0"/>
    </xf>
    <xf numFmtId="49" fontId="101" fillId="9" borderId="43" xfId="4" applyNumberFormat="1" applyFont="1" applyFill="1" applyBorder="1" applyAlignment="1" applyProtection="1">
      <alignment horizontal="center" vertical="center" shrinkToFit="1"/>
      <protection locked="0"/>
    </xf>
    <xf numFmtId="49" fontId="101" fillId="9" borderId="44" xfId="4" applyNumberFormat="1" applyFont="1" applyFill="1" applyBorder="1" applyAlignment="1" applyProtection="1">
      <alignment horizontal="center" vertical="center" shrinkToFit="1"/>
      <protection locked="0"/>
    </xf>
    <xf numFmtId="49" fontId="101" fillId="9" borderId="37" xfId="4" applyNumberFormat="1" applyFont="1" applyFill="1" applyBorder="1" applyAlignment="1" applyProtection="1">
      <alignment horizontal="center" vertical="center" shrinkToFit="1"/>
      <protection locked="0"/>
    </xf>
    <xf numFmtId="49" fontId="101" fillId="9" borderId="30" xfId="4" applyNumberFormat="1" applyFont="1" applyFill="1" applyBorder="1" applyAlignment="1" applyProtection="1">
      <alignment horizontal="center" vertical="center" shrinkToFit="1"/>
      <protection locked="0"/>
    </xf>
    <xf numFmtId="49" fontId="101" fillId="9" borderId="45" xfId="4" applyNumberFormat="1" applyFont="1" applyFill="1" applyBorder="1" applyAlignment="1" applyProtection="1">
      <alignment horizontal="center" vertical="center" shrinkToFit="1"/>
      <protection locked="0"/>
    </xf>
    <xf numFmtId="165" fontId="88" fillId="11" borderId="5" xfId="4" applyFont="1" applyFill="1" applyBorder="1" applyAlignment="1" applyProtection="1">
      <alignment horizontal="center" vertical="center" wrapText="1"/>
      <protection locked="0"/>
    </xf>
    <xf numFmtId="165" fontId="91" fillId="0" borderId="43" xfId="4" applyFont="1" applyBorder="1" applyAlignment="1">
      <alignment horizontal="center" vertical="center" wrapText="1"/>
    </xf>
    <xf numFmtId="165" fontId="96" fillId="0" borderId="0" xfId="4" applyFont="1" applyAlignment="1">
      <alignment horizontal="left"/>
    </xf>
    <xf numFmtId="164" fontId="88" fillId="0" borderId="6" xfId="4" applyNumberFormat="1" applyFont="1" applyBorder="1" applyAlignment="1">
      <alignment horizontal="center" vertical="center" shrinkToFit="1"/>
    </xf>
    <xf numFmtId="164" fontId="88" fillId="0" borderId="8" xfId="4" applyNumberFormat="1" applyFont="1" applyBorder="1" applyAlignment="1">
      <alignment horizontal="center" vertical="center" shrinkToFit="1"/>
    </xf>
    <xf numFmtId="164" fontId="88" fillId="0" borderId="21" xfId="4" applyNumberFormat="1" applyFont="1" applyBorder="1" applyAlignment="1">
      <alignment horizontal="center" vertical="center" shrinkToFit="1"/>
    </xf>
    <xf numFmtId="8" fontId="88" fillId="0" borderId="5" xfId="4" applyNumberFormat="1" applyFont="1" applyBorder="1" applyAlignment="1">
      <alignment vertical="center" shrinkToFit="1"/>
    </xf>
    <xf numFmtId="49" fontId="84" fillId="9" borderId="6" xfId="4" applyNumberFormat="1" applyFont="1" applyFill="1" applyBorder="1" applyAlignment="1" applyProtection="1">
      <alignment horizontal="center" vertical="top" shrinkToFit="1"/>
      <protection locked="0"/>
    </xf>
    <xf numFmtId="49" fontId="84" fillId="9" borderId="8" xfId="4" applyNumberFormat="1" applyFont="1" applyFill="1" applyBorder="1" applyAlignment="1" applyProtection="1">
      <alignment horizontal="center" vertical="top" shrinkToFit="1"/>
      <protection locked="0"/>
    </xf>
    <xf numFmtId="49" fontId="84" fillId="9" borderId="21" xfId="4" applyNumberFormat="1" applyFont="1" applyFill="1" applyBorder="1" applyAlignment="1" applyProtection="1">
      <alignment horizontal="center" vertical="top" shrinkToFit="1"/>
      <protection locked="0"/>
    </xf>
    <xf numFmtId="49" fontId="88" fillId="9" borderId="30" xfId="4" applyNumberFormat="1" applyFont="1" applyFill="1" applyBorder="1" applyAlignment="1" applyProtection="1">
      <alignment horizontal="center" vertical="top" shrinkToFit="1"/>
      <protection locked="0"/>
    </xf>
    <xf numFmtId="49" fontId="88" fillId="9" borderId="45" xfId="4" applyNumberFormat="1" applyFont="1" applyFill="1" applyBorder="1" applyAlignment="1" applyProtection="1">
      <alignment horizontal="center" vertical="top" shrinkToFit="1"/>
      <protection locked="0"/>
    </xf>
    <xf numFmtId="165" fontId="84" fillId="0" borderId="6" xfId="4" applyFont="1" applyBorder="1" applyAlignment="1">
      <alignment horizontal="center" vertical="center"/>
    </xf>
    <xf numFmtId="165" fontId="84" fillId="0" borderId="8" xfId="4" applyFont="1" applyBorder="1" applyAlignment="1">
      <alignment horizontal="center" vertical="center"/>
    </xf>
    <xf numFmtId="8" fontId="91" fillId="0" borderId="0" xfId="4" applyNumberFormat="1" applyFont="1" applyAlignment="1" applyProtection="1">
      <alignment shrinkToFit="1"/>
      <protection locked="0"/>
    </xf>
    <xf numFmtId="165" fontId="88" fillId="9" borderId="6" xfId="4" applyFont="1" applyFill="1" applyBorder="1" applyAlignment="1" applyProtection="1">
      <alignment horizontal="left" vertical="center" wrapText="1" shrinkToFit="1"/>
      <protection locked="0"/>
    </xf>
    <xf numFmtId="165" fontId="88" fillId="9" borderId="8" xfId="4" applyFont="1" applyFill="1" applyBorder="1" applyAlignment="1" applyProtection="1">
      <alignment horizontal="left" vertical="center" wrapText="1" shrinkToFit="1"/>
      <protection locked="0"/>
    </xf>
    <xf numFmtId="165" fontId="88" fillId="9" borderId="21" xfId="4" applyFont="1" applyFill="1" applyBorder="1" applyAlignment="1" applyProtection="1">
      <alignment horizontal="left" vertical="center" wrapText="1" shrinkToFit="1"/>
      <protection locked="0"/>
    </xf>
    <xf numFmtId="40" fontId="88" fillId="9" borderId="5" xfId="4" applyNumberFormat="1" applyFont="1" applyFill="1" applyBorder="1" applyAlignment="1" applyProtection="1">
      <alignment horizontal="right" vertical="center" shrinkToFit="1"/>
      <protection locked="0"/>
    </xf>
    <xf numFmtId="165" fontId="88" fillId="9" borderId="5" xfId="4" applyFont="1" applyFill="1" applyBorder="1" applyAlignment="1" applyProtection="1">
      <alignment horizontal="center" vertical="center" shrinkToFit="1"/>
      <protection locked="0"/>
    </xf>
    <xf numFmtId="49" fontId="88" fillId="9" borderId="5" xfId="4" applyNumberFormat="1" applyFont="1" applyFill="1" applyBorder="1" applyAlignment="1" applyProtection="1">
      <alignment horizontal="center" vertical="center" shrinkToFit="1"/>
      <protection locked="0"/>
    </xf>
    <xf numFmtId="40" fontId="88" fillId="9" borderId="6" xfId="4" applyNumberFormat="1" applyFont="1" applyFill="1" applyBorder="1" applyAlignment="1" applyProtection="1">
      <alignment horizontal="right" vertical="center" shrinkToFit="1"/>
      <protection locked="0"/>
    </xf>
    <xf numFmtId="40" fontId="88" fillId="9" borderId="8" xfId="4" applyNumberFormat="1" applyFont="1" applyFill="1" applyBorder="1" applyAlignment="1" applyProtection="1">
      <alignment horizontal="right" vertical="center" shrinkToFit="1"/>
      <protection locked="0"/>
    </xf>
    <xf numFmtId="40" fontId="88" fillId="9" borderId="21" xfId="4" applyNumberFormat="1" applyFont="1" applyFill="1" applyBorder="1" applyAlignment="1" applyProtection="1">
      <alignment horizontal="right" vertical="center" shrinkToFit="1"/>
      <protection locked="0"/>
    </xf>
    <xf numFmtId="49" fontId="88" fillId="9" borderId="6" xfId="4" applyNumberFormat="1" applyFont="1" applyFill="1" applyBorder="1" applyAlignment="1" applyProtection="1">
      <alignment horizontal="center" vertical="center" shrinkToFit="1"/>
      <protection locked="0"/>
    </xf>
    <xf numFmtId="49" fontId="88" fillId="9" borderId="8" xfId="4" applyNumberFormat="1" applyFont="1" applyFill="1" applyBorder="1" applyAlignment="1" applyProtection="1">
      <alignment horizontal="center" vertical="center" shrinkToFit="1"/>
      <protection locked="0"/>
    </xf>
    <xf numFmtId="49" fontId="88" fillId="9" borderId="21" xfId="4" applyNumberFormat="1" applyFont="1" applyFill="1" applyBorder="1" applyAlignment="1" applyProtection="1">
      <alignment horizontal="center" vertical="center" shrinkToFit="1"/>
      <protection locked="0"/>
    </xf>
    <xf numFmtId="165" fontId="91" fillId="0" borderId="0" xfId="4" applyFont="1" applyAlignment="1">
      <alignment horizontal="left" vertical="top" wrapText="1"/>
    </xf>
    <xf numFmtId="165" fontId="88" fillId="0" borderId="0" xfId="4" applyFont="1" applyAlignment="1">
      <alignment horizontal="left" vertical="center"/>
    </xf>
    <xf numFmtId="165" fontId="84" fillId="0" borderId="6" xfId="4" applyFont="1" applyBorder="1" applyAlignment="1">
      <alignment horizontal="center" vertical="center" shrinkToFit="1"/>
    </xf>
    <xf numFmtId="165" fontId="84" fillId="0" borderId="21" xfId="4" applyFont="1" applyBorder="1" applyAlignment="1">
      <alignment horizontal="center" vertical="center" shrinkToFit="1"/>
    </xf>
    <xf numFmtId="165" fontId="88" fillId="0" borderId="0" xfId="4" applyFont="1" applyAlignment="1">
      <alignment horizontal="left" vertical="top" wrapText="1"/>
    </xf>
    <xf numFmtId="165" fontId="84" fillId="0" borderId="8" xfId="4" applyFont="1" applyBorder="1" applyAlignment="1">
      <alignment horizontal="center" vertical="center" shrinkToFit="1"/>
    </xf>
    <xf numFmtId="165" fontId="92" fillId="9" borderId="6" xfId="4" applyFont="1" applyFill="1" applyBorder="1" applyAlignment="1" applyProtection="1">
      <alignment horizontal="center" vertical="center" shrinkToFit="1"/>
      <protection locked="0"/>
    </xf>
    <xf numFmtId="165" fontId="92" fillId="9" borderId="21" xfId="4" applyFont="1" applyFill="1" applyBorder="1" applyAlignment="1" applyProtection="1">
      <alignment horizontal="center" vertical="center" shrinkToFit="1"/>
      <protection locked="0"/>
    </xf>
    <xf numFmtId="0" fontId="52" fillId="0" borderId="0" xfId="8" applyNumberFormat="1" applyFont="1" applyAlignment="1">
      <alignment horizontal="left"/>
    </xf>
  </cellXfs>
  <cellStyles count="12">
    <cellStyle name="Currency" xfId="1" builtinId="4"/>
    <cellStyle name="Currency 2" xfId="6" xr:uid="{F6845D38-FDB8-4FDD-A366-52FE6E783EF7}"/>
    <cellStyle name="Heading 1" xfId="9" builtinId="16"/>
    <cellStyle name="Heading 4" xfId="10" builtinId="19"/>
    <cellStyle name="Hyperlink" xfId="2" builtinId="8"/>
    <cellStyle name="Hyperlink 2" xfId="7" xr:uid="{3765E830-C17E-48E6-A31E-54EB0EF2A646}"/>
    <cellStyle name="Normal" xfId="0" builtinId="0"/>
    <cellStyle name="Normal 2" xfId="4" xr:uid="{070268E4-0D4C-4BA6-A60C-1E839C77F087}"/>
    <cellStyle name="Normal 3" xfId="5" xr:uid="{11EDFDA2-5D04-4CB1-A646-86BE61D4F9D9}"/>
    <cellStyle name="Normal 3 2" xfId="8" xr:uid="{75FEFFB2-747F-4558-A961-8CE514AD4BDD}"/>
    <cellStyle name="Normal_Sheet1" xfId="3" xr:uid="{9E598EFF-C354-4F94-A611-DCEBF5D79EE7}"/>
    <cellStyle name="Percent" xfId="11" builtinId="5"/>
  </cellStyles>
  <dxfs count="26">
    <dxf>
      <font>
        <color theme="1"/>
      </font>
    </dxf>
    <dxf>
      <font>
        <color theme="1"/>
      </font>
    </dxf>
    <dxf>
      <font>
        <color theme="1"/>
      </font>
    </dxf>
    <dxf>
      <font>
        <color theme="1"/>
      </font>
    </dxf>
    <dxf>
      <font>
        <color theme="1"/>
      </font>
    </dxf>
    <dxf>
      <font>
        <color theme="1"/>
      </font>
    </dxf>
    <dxf>
      <font>
        <color theme="1"/>
      </font>
    </dxf>
    <dxf>
      <font>
        <color auto="1"/>
      </font>
    </dxf>
    <dxf>
      <font>
        <color rgb="FFC00000"/>
      </font>
    </dxf>
    <dxf>
      <font>
        <color theme="1"/>
      </font>
    </dxf>
    <dxf>
      <font>
        <color theme="1"/>
      </font>
    </dxf>
    <dxf>
      <font>
        <color theme="1"/>
      </font>
    </dxf>
    <dxf>
      <font>
        <color theme="1"/>
      </font>
    </dxf>
    <dxf>
      <font>
        <color theme="0"/>
      </font>
    </dxf>
    <dxf>
      <font>
        <color theme="0"/>
      </font>
    </dxf>
    <dxf>
      <font>
        <color theme="1"/>
      </font>
    </dxf>
    <dxf>
      <font>
        <color auto="1"/>
      </font>
    </dxf>
    <dxf>
      <font>
        <color theme="1"/>
      </font>
    </dxf>
    <dxf>
      <font>
        <color theme="1"/>
      </font>
    </dxf>
    <dxf>
      <font>
        <color theme="1"/>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Medium9"/>
  <colors>
    <mruColors>
      <color rgb="FFE3E9F5"/>
      <color rgb="FFFFFF99"/>
      <color rgb="FFFF6161"/>
      <color rgb="FFFFFFCC"/>
      <color rgb="FFFF4F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fmlaLink="K17" noThreeD="1"/>
</file>

<file path=xl/ctrlProps/ctrlProp10.xml><?xml version="1.0" encoding="utf-8"?>
<formControlPr xmlns="http://schemas.microsoft.com/office/spreadsheetml/2009/9/main" objectType="CheckBox" fmlaLink="K2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K$32" noThreeD="1"/>
</file>

<file path=xl/ctrlProps/ctrlProp110.xml><?xml version="1.0" encoding="utf-8"?>
<formControlPr xmlns="http://schemas.microsoft.com/office/spreadsheetml/2009/9/main" objectType="CheckBox" fmlaLink="$K$106" lockText="1" noThreeD="1"/>
</file>

<file path=xl/ctrlProps/ctrlProp111.xml><?xml version="1.0" encoding="utf-8"?>
<formControlPr xmlns="http://schemas.microsoft.com/office/spreadsheetml/2009/9/main" objectType="CheckBox" fmlaLink="$K$107"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fmlaLink="$L$106" lockText="1" noThreeD="1"/>
</file>

<file path=xl/ctrlProps/ctrlProp12.xml><?xml version="1.0" encoding="utf-8"?>
<formControlPr xmlns="http://schemas.microsoft.com/office/spreadsheetml/2009/9/main" objectType="CheckBox" fmlaLink="$K$33" noThreeD="1"/>
</file>

<file path=xl/ctrlProps/ctrlProp13.xml><?xml version="1.0" encoding="utf-8"?>
<formControlPr xmlns="http://schemas.microsoft.com/office/spreadsheetml/2009/9/main" objectType="CheckBox" fmlaLink="K24" noThreeD="1"/>
</file>

<file path=xl/ctrlProps/ctrlProp14.xml><?xml version="1.0" encoding="utf-8"?>
<formControlPr xmlns="http://schemas.microsoft.com/office/spreadsheetml/2009/9/main" objectType="CheckBox" fmlaLink="$K$34" noThreeD="1"/>
</file>

<file path=xl/ctrlProps/ctrlProp15.xml><?xml version="1.0" encoding="utf-8"?>
<formControlPr xmlns="http://schemas.microsoft.com/office/spreadsheetml/2009/9/main" objectType="CheckBox" fmlaLink="$K$16" noThreeD="1"/>
</file>

<file path=xl/ctrlProps/ctrlProp16.xml><?xml version="1.0" encoding="utf-8"?>
<formControlPr xmlns="http://schemas.microsoft.com/office/spreadsheetml/2009/9/main" objectType="CheckBox" fmlaLink="K25" noThreeD="1"/>
</file>

<file path=xl/ctrlProps/ctrlProp17.xml><?xml version="1.0" encoding="utf-8"?>
<formControlPr xmlns="http://schemas.microsoft.com/office/spreadsheetml/2009/9/main" objectType="CheckBox" fmlaLink="K26" noThreeD="1"/>
</file>

<file path=xl/ctrlProps/ctrlProp18.xml><?xml version="1.0" encoding="utf-8"?>
<formControlPr xmlns="http://schemas.microsoft.com/office/spreadsheetml/2009/9/main" objectType="CheckBox" fmlaLink="$K$20"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K18"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K19"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K11"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K$28"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K$12"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fmlaLink="$K$103" noThreeD="1"/>
</file>

<file path=xl/ctrlProps/ctrlProp63.xml><?xml version="1.0" encoding="utf-8"?>
<formControlPr xmlns="http://schemas.microsoft.com/office/spreadsheetml/2009/9/main" objectType="CheckBox" fmlaLink="$K$104" noThreeD="1"/>
</file>

<file path=xl/ctrlProps/ctrlProp64.xml><?xml version="1.0" encoding="utf-8"?>
<formControlPr xmlns="http://schemas.microsoft.com/office/spreadsheetml/2009/9/main" objectType="CheckBox" fmlaLink="$K$101" noThreeD="1"/>
</file>

<file path=xl/ctrlProps/ctrlProp65.xml><?xml version="1.0" encoding="utf-8"?>
<formControlPr xmlns="http://schemas.microsoft.com/office/spreadsheetml/2009/9/main" objectType="CheckBox" fmlaLink="$L$104" noThreeD="1"/>
</file>

<file path=xl/ctrlProps/ctrlProp66.xml><?xml version="1.0" encoding="utf-8"?>
<formControlPr xmlns="http://schemas.microsoft.com/office/spreadsheetml/2009/9/main" objectType="CheckBox" fmlaLink="$L$103"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fmlaLink="$L$101" noThreeD="1"/>
</file>

<file path=xl/ctrlProps/ctrlProp69.xml><?xml version="1.0" encoding="utf-8"?>
<formControlPr xmlns="http://schemas.microsoft.com/office/spreadsheetml/2009/9/main" objectType="CheckBox" fmlaLink="$M$101" noThreeD="1"/>
</file>

<file path=xl/ctrlProps/ctrlProp7.xml><?xml version="1.0" encoding="utf-8"?>
<formControlPr xmlns="http://schemas.microsoft.com/office/spreadsheetml/2009/9/main" objectType="CheckBox" fmlaLink="$K$10" lockText="1" noThreeD="1"/>
</file>

<file path=xl/ctrlProps/ctrlProp70.xml><?xml version="1.0" encoding="utf-8"?>
<formControlPr xmlns="http://schemas.microsoft.com/office/spreadsheetml/2009/9/main" objectType="CheckBox" fmlaLink="$L$105" noThreeD="1"/>
</file>

<file path=xl/ctrlProps/ctrlProp71.xml><?xml version="1.0" encoding="utf-8"?>
<formControlPr xmlns="http://schemas.microsoft.com/office/spreadsheetml/2009/9/main" objectType="CheckBox" fmlaLink="$K$85" lockText="1" noThreeD="1"/>
</file>

<file path=xl/ctrlProps/ctrlProp72.xml><?xml version="1.0" encoding="utf-8"?>
<formControlPr xmlns="http://schemas.microsoft.com/office/spreadsheetml/2009/9/main" objectType="CheckBox" fmlaLink="$K$86" lockText="1" noThreeD="1"/>
</file>

<file path=xl/ctrlProps/ctrlProp73.xml><?xml version="1.0" encoding="utf-8"?>
<formControlPr xmlns="http://schemas.microsoft.com/office/spreadsheetml/2009/9/main" objectType="CheckBox" fmlaLink="$K$87"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K$27"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K$3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ustomXml" Target="../ink/ink1.xml"/><Relationship Id="rId1" Type="http://schemas.openxmlformats.org/officeDocument/2006/relationships/image" Target="../media/image1.png"/><Relationship Id="rId5" Type="http://schemas.openxmlformats.org/officeDocument/2006/relationships/image" Target="../media/image13.png"/></Relationships>
</file>

<file path=xl/drawings/_rels/drawing3.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customXml" Target="../ink/ink2.xml"/><Relationship Id="rId1" Type="http://schemas.openxmlformats.org/officeDocument/2006/relationships/image" Target="../media/image1.png"/><Relationship Id="rId5" Type="http://schemas.openxmlformats.org/officeDocument/2006/relationships/image" Target="../media/image13.png"/><Relationship Id="rId4" Type="http://schemas.openxmlformats.org/officeDocument/2006/relationships/customXml" Target="../ink/ink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1584960</xdr:colOff>
          <xdr:row>9</xdr:row>
          <xdr:rowOff>297180</xdr:rowOff>
        </xdr:from>
        <xdr:to>
          <xdr:col>9</xdr:col>
          <xdr:colOff>457200</xdr:colOff>
          <xdr:row>10</xdr:row>
          <xdr:rowOff>266700</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0100-00000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In-state, travel with expenditures to exceed $1,000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899160</xdr:colOff>
          <xdr:row>11</xdr:row>
          <xdr:rowOff>99060</xdr:rowOff>
        </xdr:from>
        <xdr:to>
          <xdr:col>5</xdr:col>
          <xdr:colOff>213360</xdr:colOff>
          <xdr:row>12</xdr:row>
          <xdr:rowOff>76200</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100-00000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Out-of-state, 5 or more employees to the same destination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xdr:row>
          <xdr:rowOff>38100</xdr:rowOff>
        </xdr:from>
        <xdr:to>
          <xdr:col>2</xdr:col>
          <xdr:colOff>1478280</xdr:colOff>
          <xdr:row>12</xdr:row>
          <xdr:rowOff>480060</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01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Out-of state, travel with expenditures to exceed $1,000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899160</xdr:colOff>
          <xdr:row>9</xdr:row>
          <xdr:rowOff>289560</xdr:rowOff>
        </xdr:from>
        <xdr:to>
          <xdr:col>5</xdr:col>
          <xdr:colOff>289560</xdr:colOff>
          <xdr:row>10</xdr:row>
          <xdr:rowOff>251460</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01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In-state, overnight travel with expenditures estimated to be equal to or below $1,000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899160</xdr:colOff>
          <xdr:row>13</xdr:row>
          <xdr:rowOff>236220</xdr:rowOff>
        </xdr:from>
        <xdr:to>
          <xdr:col>5</xdr:col>
          <xdr:colOff>213360</xdr:colOff>
          <xdr:row>14</xdr:row>
          <xdr:rowOff>213360</xdr:rowOff>
        </xdr:to>
        <xdr:sp macro="" textlink="">
          <xdr:nvSpPr>
            <xdr:cNvPr id="29701" name="Check Box 5" hidden="1">
              <a:extLst>
                <a:ext uri="{63B3BB69-23CF-44E3-9099-C40C66FF867C}">
                  <a14:compatExt spid="_x0000_s29701"/>
                </a:ext>
                <a:ext uri="{FF2B5EF4-FFF2-40B4-BE49-F238E27FC236}">
                  <a16:creationId xmlns:a16="http://schemas.microsoft.com/office/drawing/2014/main" id="{00000000-0008-0000-0100-00000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Out-of-state, lodging at a high-end resort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11</xdr:row>
          <xdr:rowOff>99060</xdr:rowOff>
        </xdr:from>
        <xdr:to>
          <xdr:col>2</xdr:col>
          <xdr:colOff>1485900</xdr:colOff>
          <xdr:row>12</xdr:row>
          <xdr:rowOff>76200</xdr:rowOff>
        </xdr:to>
        <xdr:sp macro="" textlink="">
          <xdr:nvSpPr>
            <xdr:cNvPr id="29702" name="Check Box 6" hidden="1">
              <a:extLst>
                <a:ext uri="{63B3BB69-23CF-44E3-9099-C40C66FF867C}">
                  <a14:compatExt spid="_x0000_s29702"/>
                </a:ext>
                <a:ext uri="{FF2B5EF4-FFF2-40B4-BE49-F238E27FC236}">
                  <a16:creationId xmlns:a16="http://schemas.microsoft.com/office/drawing/2014/main" id="{00000000-0008-0000-0100-00000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Out-of-state, day trip, 1-4 employees with individual expenditures estimated to be equal to or below $1,000 (excluding Washington DC metropolitan area)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9</xdr:row>
          <xdr:rowOff>297180</xdr:rowOff>
        </xdr:from>
        <xdr:to>
          <xdr:col>2</xdr:col>
          <xdr:colOff>1485900</xdr:colOff>
          <xdr:row>10</xdr:row>
          <xdr:rowOff>266700</xdr:rowOff>
        </xdr:to>
        <xdr:sp macro="" textlink="">
          <xdr:nvSpPr>
            <xdr:cNvPr id="29703" name="Check Box 7" hidden="1">
              <a:extLst>
                <a:ext uri="{63B3BB69-23CF-44E3-9099-C40C66FF867C}">
                  <a14:compatExt spid="_x0000_s29703"/>
                </a:ext>
                <a:ext uri="{FF2B5EF4-FFF2-40B4-BE49-F238E27FC236}">
                  <a16:creationId xmlns:a16="http://schemas.microsoft.com/office/drawing/2014/main" id="{00000000-0008-0000-0100-00000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In-state, day trip, travel with expenditures estimated to be equal to or below $1,000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899160</xdr:colOff>
          <xdr:row>12</xdr:row>
          <xdr:rowOff>7620</xdr:rowOff>
        </xdr:from>
        <xdr:to>
          <xdr:col>5</xdr:col>
          <xdr:colOff>327660</xdr:colOff>
          <xdr:row>12</xdr:row>
          <xdr:rowOff>480060</xdr:rowOff>
        </xdr:to>
        <xdr:sp macro="" textlink="">
          <xdr:nvSpPr>
            <xdr:cNvPr id="29704" name="Check Box 8" hidden="1">
              <a:extLst>
                <a:ext uri="{63B3BB69-23CF-44E3-9099-C40C66FF867C}">
                  <a14:compatExt spid="_x0000_s29704"/>
                </a:ext>
                <a:ext uri="{FF2B5EF4-FFF2-40B4-BE49-F238E27FC236}">
                  <a16:creationId xmlns:a16="http://schemas.microsoft.com/office/drawing/2014/main" id="{00000000-0008-0000-0100-00000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Out-of-state, overnight travel (excluding Washington DC metropolitan area)</a:t>
              </a:r>
            </a:p>
          </xdr:txBody>
        </xdr:sp>
        <xdr:clientData fLocksWithSheet="0"/>
      </xdr:twoCellAnchor>
    </mc:Choice>
    <mc:Fallback/>
  </mc:AlternateContent>
  <xdr:twoCellAnchor editAs="oneCell">
    <xdr:from>
      <xdr:col>1</xdr:col>
      <xdr:colOff>542924</xdr:colOff>
      <xdr:row>0</xdr:row>
      <xdr:rowOff>236008</xdr:rowOff>
    </xdr:from>
    <xdr:to>
      <xdr:col>2</xdr:col>
      <xdr:colOff>2963</xdr:colOff>
      <xdr:row>2</xdr:row>
      <xdr:rowOff>172821</xdr:rowOff>
    </xdr:to>
    <xdr:pic>
      <xdr:nvPicPr>
        <xdr:cNvPr id="3" name="Picture 5" descr="Virginia Department of Health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156757" y="236008"/>
          <a:ext cx="1848909" cy="519955"/>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5</xdr:col>
          <xdr:colOff>1584960</xdr:colOff>
          <xdr:row>13</xdr:row>
          <xdr:rowOff>236220</xdr:rowOff>
        </xdr:from>
        <xdr:to>
          <xdr:col>9</xdr:col>
          <xdr:colOff>365760</xdr:colOff>
          <xdr:row>14</xdr:row>
          <xdr:rowOff>213360</xdr:rowOff>
        </xdr:to>
        <xdr:sp macro="" textlink="">
          <xdr:nvSpPr>
            <xdr:cNvPr id="29710" name="Check Box 14" hidden="1">
              <a:extLst>
                <a:ext uri="{63B3BB69-23CF-44E3-9099-C40C66FF867C}">
                  <a14:compatExt spid="_x0000_s29710"/>
                </a:ext>
                <a:ext uri="{FF2B5EF4-FFF2-40B4-BE49-F238E27FC236}">
                  <a16:creationId xmlns:a16="http://schemas.microsoft.com/office/drawing/2014/main" id="{00000000-0008-0000-0100-00000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Alternative lodging authorization needed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14</xdr:row>
          <xdr:rowOff>152400</xdr:rowOff>
        </xdr:from>
        <xdr:to>
          <xdr:col>2</xdr:col>
          <xdr:colOff>1485900</xdr:colOff>
          <xdr:row>15</xdr:row>
          <xdr:rowOff>99060</xdr:rowOff>
        </xdr:to>
        <xdr:sp macro="" textlink="">
          <xdr:nvSpPr>
            <xdr:cNvPr id="29716" name="Check Box 20" hidden="1">
              <a:extLst>
                <a:ext uri="{63B3BB69-23CF-44E3-9099-C40C66FF867C}">
                  <a14:compatExt spid="_x0000_s29716"/>
                </a:ext>
                <a:ext uri="{FF2B5EF4-FFF2-40B4-BE49-F238E27FC236}">
                  <a16:creationId xmlns:a16="http://schemas.microsoft.com/office/drawing/2014/main" id="{00000000-0008-0000-0100-00001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Reimbursement for unused hotel room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1584960</xdr:colOff>
          <xdr:row>12</xdr:row>
          <xdr:rowOff>38100</xdr:rowOff>
        </xdr:from>
        <xdr:to>
          <xdr:col>9</xdr:col>
          <xdr:colOff>457200</xdr:colOff>
          <xdr:row>13</xdr:row>
          <xdr:rowOff>22860</xdr:rowOff>
        </xdr:to>
        <xdr:sp macro="" textlink="">
          <xdr:nvSpPr>
            <xdr:cNvPr id="29717" name="Check Box 21" hidden="1">
              <a:extLst>
                <a:ext uri="{63B3BB69-23CF-44E3-9099-C40C66FF867C}">
                  <a14:compatExt spid="_x0000_s29717"/>
                </a:ext>
                <a:ext uri="{FF2B5EF4-FFF2-40B4-BE49-F238E27FC236}">
                  <a16:creationId xmlns:a16="http://schemas.microsoft.com/office/drawing/2014/main" id="{00000000-0008-0000-0100-00001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International Travel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1584960</xdr:colOff>
          <xdr:row>15</xdr:row>
          <xdr:rowOff>304800</xdr:rowOff>
        </xdr:from>
        <xdr:to>
          <xdr:col>9</xdr:col>
          <xdr:colOff>457200</xdr:colOff>
          <xdr:row>16</xdr:row>
          <xdr:rowOff>297180</xdr:rowOff>
        </xdr:to>
        <xdr:sp macro="" textlink="">
          <xdr:nvSpPr>
            <xdr:cNvPr id="29719" name="Check Box 23" hidden="1">
              <a:extLst>
                <a:ext uri="{63B3BB69-23CF-44E3-9099-C40C66FF867C}">
                  <a14:compatExt spid="_x0000_s29719"/>
                </a:ext>
                <a:ext uri="{FF2B5EF4-FFF2-40B4-BE49-F238E27FC236}">
                  <a16:creationId xmlns:a16="http://schemas.microsoft.com/office/drawing/2014/main" id="{00000000-0008-0000-0100-00001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Business meal reimbursements up to 150% applicable per diem limits (Anything over 150% is not allowable)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15</xdr:row>
          <xdr:rowOff>304800</xdr:rowOff>
        </xdr:from>
        <xdr:to>
          <xdr:col>2</xdr:col>
          <xdr:colOff>1485900</xdr:colOff>
          <xdr:row>16</xdr:row>
          <xdr:rowOff>297180</xdr:rowOff>
        </xdr:to>
        <xdr:sp macro="" textlink="">
          <xdr:nvSpPr>
            <xdr:cNvPr id="29720" name="Check Box 24" hidden="1">
              <a:extLst>
                <a:ext uri="{63B3BB69-23CF-44E3-9099-C40C66FF867C}">
                  <a14:compatExt spid="_x0000_s29720"/>
                </a:ext>
                <a:ext uri="{FF2B5EF4-FFF2-40B4-BE49-F238E27FC236}">
                  <a16:creationId xmlns:a16="http://schemas.microsoft.com/office/drawing/2014/main" id="{00000000-0008-0000-0100-00001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Travel not funded by VDH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899160</xdr:colOff>
          <xdr:row>15</xdr:row>
          <xdr:rowOff>304800</xdr:rowOff>
        </xdr:from>
        <xdr:to>
          <xdr:col>5</xdr:col>
          <xdr:colOff>266700</xdr:colOff>
          <xdr:row>16</xdr:row>
          <xdr:rowOff>213360</xdr:rowOff>
        </xdr:to>
        <xdr:sp macro="" textlink="">
          <xdr:nvSpPr>
            <xdr:cNvPr id="29722" name="Check Box 26" hidden="1">
              <a:extLst>
                <a:ext uri="{63B3BB69-23CF-44E3-9099-C40C66FF867C}">
                  <a14:compatExt spid="_x0000_s29722"/>
                </a:ext>
                <a:ext uri="{FF2B5EF4-FFF2-40B4-BE49-F238E27FC236}">
                  <a16:creationId xmlns:a16="http://schemas.microsoft.com/office/drawing/2014/main" id="{00000000-0008-0000-0100-00001A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Presenting at a conference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17</xdr:row>
          <xdr:rowOff>441960</xdr:rowOff>
        </xdr:from>
        <xdr:to>
          <xdr:col>2</xdr:col>
          <xdr:colOff>1470660</xdr:colOff>
          <xdr:row>22</xdr:row>
          <xdr:rowOff>30480</xdr:rowOff>
        </xdr:to>
        <xdr:sp macro="" textlink="">
          <xdr:nvSpPr>
            <xdr:cNvPr id="29723" name="Check Box 27" hidden="1">
              <a:extLst>
                <a:ext uri="{63B3BB69-23CF-44E3-9099-C40C66FF867C}">
                  <a14:compatExt spid="_x0000_s29723"/>
                </a:ext>
                <a:ext uri="{FF2B5EF4-FFF2-40B4-BE49-F238E27FC236}">
                  <a16:creationId xmlns:a16="http://schemas.microsoft.com/office/drawing/2014/main" id="{00000000-0008-0000-0100-00001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Miles driven via non-fleet vehicle are greater than 200 miles (round trip)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16</xdr:row>
          <xdr:rowOff>175260</xdr:rowOff>
        </xdr:from>
        <xdr:to>
          <xdr:col>2</xdr:col>
          <xdr:colOff>1470660</xdr:colOff>
          <xdr:row>17</xdr:row>
          <xdr:rowOff>175260</xdr:rowOff>
        </xdr:to>
        <xdr:sp macro="" textlink="">
          <xdr:nvSpPr>
            <xdr:cNvPr id="29724" name="Check Box 28" hidden="1">
              <a:extLst>
                <a:ext uri="{63B3BB69-23CF-44E3-9099-C40C66FF867C}">
                  <a14:compatExt spid="_x0000_s29724"/>
                </a:ext>
                <a:ext uri="{FF2B5EF4-FFF2-40B4-BE49-F238E27FC236}">
                  <a16:creationId xmlns:a16="http://schemas.microsoft.com/office/drawing/2014/main" id="{00000000-0008-0000-0100-00001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Exceptions to choosing the least expensive travel option (flying vs. driving)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899160</xdr:colOff>
          <xdr:row>16</xdr:row>
          <xdr:rowOff>175260</xdr:rowOff>
        </xdr:from>
        <xdr:to>
          <xdr:col>5</xdr:col>
          <xdr:colOff>289560</xdr:colOff>
          <xdr:row>17</xdr:row>
          <xdr:rowOff>175260</xdr:rowOff>
        </xdr:to>
        <xdr:sp macro="" textlink="">
          <xdr:nvSpPr>
            <xdr:cNvPr id="29725" name="Check Box 29" hidden="1">
              <a:extLst>
                <a:ext uri="{63B3BB69-23CF-44E3-9099-C40C66FF867C}">
                  <a14:compatExt spid="_x0000_s29725"/>
                </a:ext>
                <a:ext uri="{FF2B5EF4-FFF2-40B4-BE49-F238E27FC236}">
                  <a16:creationId xmlns:a16="http://schemas.microsoft.com/office/drawing/2014/main" id="{00000000-0008-0000-0100-00001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Events hosted by Federal Government Officials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13</xdr:row>
          <xdr:rowOff>236220</xdr:rowOff>
        </xdr:from>
        <xdr:to>
          <xdr:col>2</xdr:col>
          <xdr:colOff>1394460</xdr:colOff>
          <xdr:row>14</xdr:row>
          <xdr:rowOff>213360</xdr:rowOff>
        </xdr:to>
        <xdr:sp macro="" textlink="">
          <xdr:nvSpPr>
            <xdr:cNvPr id="29727" name="Check Box 31" hidden="1">
              <a:extLst>
                <a:ext uri="{63B3BB69-23CF-44E3-9099-C40C66FF867C}">
                  <a14:compatExt spid="_x0000_s29727"/>
                </a:ext>
                <a:ext uri="{FF2B5EF4-FFF2-40B4-BE49-F238E27FC236}">
                  <a16:creationId xmlns:a16="http://schemas.microsoft.com/office/drawing/2014/main" id="{00000000-0008-0000-0100-00001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Lodging costs estimated to be greater then the GSA rate </a:t>
              </a:r>
            </a:p>
          </xdr:txBody>
        </xdr:sp>
        <xdr:clientData fLocksWithSheet="0"/>
      </xdr:twoCellAnchor>
    </mc:Choice>
    <mc:Fallback/>
  </mc:AlternateContent>
  <xdr:twoCellAnchor>
    <xdr:from>
      <xdr:col>1</xdr:col>
      <xdr:colOff>248658</xdr:colOff>
      <xdr:row>10</xdr:row>
      <xdr:rowOff>306148</xdr:rowOff>
    </xdr:from>
    <xdr:to>
      <xdr:col>9</xdr:col>
      <xdr:colOff>1925731</xdr:colOff>
      <xdr:row>10</xdr:row>
      <xdr:rowOff>306148</xdr:rowOff>
    </xdr:to>
    <xdr:cxnSp macro="">
      <xdr:nvCxnSpPr>
        <xdr:cNvPr id="4" name="Straight Connector 3">
          <a:extLst>
            <a:ext uri="{FF2B5EF4-FFF2-40B4-BE49-F238E27FC236}">
              <a16:creationId xmlns:a16="http://schemas.microsoft.com/office/drawing/2014/main" id="{00000000-0008-0000-0100-000004000000}"/>
            </a:ext>
          </a:extLst>
        </xdr:cNvPr>
        <xdr:cNvCxnSpPr/>
      </xdr:nvCxnSpPr>
      <xdr:spPr>
        <a:xfrm>
          <a:off x="853776" y="3320530"/>
          <a:ext cx="1468710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248434</xdr:colOff>
      <xdr:row>12</xdr:row>
      <xdr:rowOff>470870</xdr:rowOff>
    </xdr:from>
    <xdr:to>
      <xdr:col>9</xdr:col>
      <xdr:colOff>1921697</xdr:colOff>
      <xdr:row>12</xdr:row>
      <xdr:rowOff>470870</xdr:rowOff>
    </xdr:to>
    <xdr:cxnSp macro="">
      <xdr:nvCxnSpPr>
        <xdr:cNvPr id="5" name="Straight Connector 4">
          <a:extLst>
            <a:ext uri="{FF2B5EF4-FFF2-40B4-BE49-F238E27FC236}">
              <a16:creationId xmlns:a16="http://schemas.microsoft.com/office/drawing/2014/main" id="{00000000-0008-0000-0100-000005000000}"/>
            </a:ext>
          </a:extLst>
        </xdr:cNvPr>
        <xdr:cNvCxnSpPr/>
      </xdr:nvCxnSpPr>
      <xdr:spPr>
        <a:xfrm>
          <a:off x="853552" y="4448958"/>
          <a:ext cx="1468329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244624</xdr:colOff>
      <xdr:row>15</xdr:row>
      <xdr:rowOff>93687</xdr:rowOff>
    </xdr:from>
    <xdr:to>
      <xdr:col>9</xdr:col>
      <xdr:colOff>1925507</xdr:colOff>
      <xdr:row>15</xdr:row>
      <xdr:rowOff>93687</xdr:rowOff>
    </xdr:to>
    <xdr:cxnSp macro="">
      <xdr:nvCxnSpPr>
        <xdr:cNvPr id="6" name="Straight Connector 5">
          <a:extLst>
            <a:ext uri="{FF2B5EF4-FFF2-40B4-BE49-F238E27FC236}">
              <a16:creationId xmlns:a16="http://schemas.microsoft.com/office/drawing/2014/main" id="{00000000-0008-0000-0100-000006000000}"/>
            </a:ext>
          </a:extLst>
        </xdr:cNvPr>
        <xdr:cNvCxnSpPr/>
      </xdr:nvCxnSpPr>
      <xdr:spPr>
        <a:xfrm>
          <a:off x="849742" y="5517334"/>
          <a:ext cx="1469091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244624</xdr:colOff>
      <xdr:row>17</xdr:row>
      <xdr:rowOff>191617</xdr:rowOff>
    </xdr:from>
    <xdr:to>
      <xdr:col>9</xdr:col>
      <xdr:colOff>1925507</xdr:colOff>
      <xdr:row>17</xdr:row>
      <xdr:rowOff>191617</xdr:rowOff>
    </xdr:to>
    <xdr:cxnSp macro="">
      <xdr:nvCxnSpPr>
        <xdr:cNvPr id="7" name="Straight Connector 6">
          <a:extLst>
            <a:ext uri="{FF2B5EF4-FFF2-40B4-BE49-F238E27FC236}">
              <a16:creationId xmlns:a16="http://schemas.microsoft.com/office/drawing/2014/main" id="{00000000-0008-0000-0100-000007000000}"/>
            </a:ext>
          </a:extLst>
        </xdr:cNvPr>
        <xdr:cNvCxnSpPr/>
      </xdr:nvCxnSpPr>
      <xdr:spPr>
        <a:xfrm>
          <a:off x="849742" y="6578970"/>
          <a:ext cx="1469091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20728</xdr:colOff>
      <xdr:row>8</xdr:row>
      <xdr:rowOff>508070</xdr:rowOff>
    </xdr:from>
    <xdr:to>
      <xdr:col>1</xdr:col>
      <xdr:colOff>1695671</xdr:colOff>
      <xdr:row>9</xdr:row>
      <xdr:rowOff>285858</xdr:rowOff>
    </xdr:to>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625846" y="2525129"/>
          <a:ext cx="1674943" cy="293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ysClr val="windowText" lastClr="000000"/>
              </a:solidFill>
            </a:rPr>
            <a:t>In-State Travel</a:t>
          </a:r>
        </a:p>
      </xdr:txBody>
    </xdr:sp>
    <xdr:clientData/>
  </xdr:twoCellAnchor>
  <xdr:twoCellAnchor>
    <xdr:from>
      <xdr:col>1</xdr:col>
      <xdr:colOff>16918</xdr:colOff>
      <xdr:row>10</xdr:row>
      <xdr:rowOff>313541</xdr:rowOff>
    </xdr:from>
    <xdr:to>
      <xdr:col>1</xdr:col>
      <xdr:colOff>1691861</xdr:colOff>
      <xdr:row>11</xdr:row>
      <xdr:rowOff>132566</xdr:rowOff>
    </xdr:to>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622036" y="3327923"/>
          <a:ext cx="1674943" cy="30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ysClr val="windowText" lastClr="000000"/>
              </a:solidFill>
            </a:rPr>
            <a:t>Out-of-State Travel</a:t>
          </a:r>
        </a:p>
      </xdr:txBody>
    </xdr:sp>
    <xdr:clientData/>
  </xdr:twoCellAnchor>
  <xdr:twoCellAnchor>
    <xdr:from>
      <xdr:col>1</xdr:col>
      <xdr:colOff>16918</xdr:colOff>
      <xdr:row>12</xdr:row>
      <xdr:rowOff>469752</xdr:rowOff>
    </xdr:from>
    <xdr:to>
      <xdr:col>1</xdr:col>
      <xdr:colOff>1691861</xdr:colOff>
      <xdr:row>13</xdr:row>
      <xdr:rowOff>328782</xdr:rowOff>
    </xdr:to>
    <xdr:sp macro="" textlink="">
      <xdr:nvSpPr>
        <xdr:cNvPr id="11" name="TextBox 10">
          <a:extLst>
            <a:ext uri="{FF2B5EF4-FFF2-40B4-BE49-F238E27FC236}">
              <a16:creationId xmlns:a16="http://schemas.microsoft.com/office/drawing/2014/main" id="{00000000-0008-0000-0100-00000B000000}"/>
            </a:ext>
          </a:extLst>
        </xdr:cNvPr>
        <xdr:cNvSpPr txBox="1"/>
      </xdr:nvSpPr>
      <xdr:spPr>
        <a:xfrm>
          <a:off x="622036" y="4447840"/>
          <a:ext cx="1674943" cy="340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ysClr val="windowText" lastClr="000000"/>
              </a:solidFill>
            </a:rPr>
            <a:t>Lodging</a:t>
          </a:r>
        </a:p>
      </xdr:txBody>
    </xdr:sp>
    <xdr:clientData/>
  </xdr:twoCellAnchor>
  <xdr:twoCellAnchor>
    <xdr:from>
      <xdr:col>1</xdr:col>
      <xdr:colOff>16918</xdr:colOff>
      <xdr:row>15</xdr:row>
      <xdr:rowOff>94464</xdr:rowOff>
    </xdr:from>
    <xdr:to>
      <xdr:col>1</xdr:col>
      <xdr:colOff>1691861</xdr:colOff>
      <xdr:row>15</xdr:row>
      <xdr:rowOff>427727</xdr:rowOff>
    </xdr:to>
    <xdr:sp macro="" textlink="">
      <xdr:nvSpPr>
        <xdr:cNvPr id="12" name="TextBox 11">
          <a:extLst>
            <a:ext uri="{FF2B5EF4-FFF2-40B4-BE49-F238E27FC236}">
              <a16:creationId xmlns:a16="http://schemas.microsoft.com/office/drawing/2014/main" id="{00000000-0008-0000-0100-00000C000000}"/>
            </a:ext>
          </a:extLst>
        </xdr:cNvPr>
        <xdr:cNvSpPr txBox="1"/>
      </xdr:nvSpPr>
      <xdr:spPr>
        <a:xfrm>
          <a:off x="622036" y="5518111"/>
          <a:ext cx="1674943" cy="3332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ysClr val="windowText" lastClr="000000"/>
              </a:solidFill>
            </a:rPr>
            <a:t>Miscellaneous</a:t>
          </a:r>
        </a:p>
      </xdr:txBody>
    </xdr:sp>
    <xdr:clientData/>
  </xdr:twoCellAnchor>
  <xdr:twoCellAnchor>
    <xdr:from>
      <xdr:col>1</xdr:col>
      <xdr:colOff>20728</xdr:colOff>
      <xdr:row>17</xdr:row>
      <xdr:rowOff>191501</xdr:rowOff>
    </xdr:from>
    <xdr:to>
      <xdr:col>1</xdr:col>
      <xdr:colOff>1695671</xdr:colOff>
      <xdr:row>18</xdr:row>
      <xdr:rowOff>124826</xdr:rowOff>
    </xdr:to>
    <xdr:sp macro="" textlink="">
      <xdr:nvSpPr>
        <xdr:cNvPr id="13" name="TextBox 12">
          <a:extLst>
            <a:ext uri="{FF2B5EF4-FFF2-40B4-BE49-F238E27FC236}">
              <a16:creationId xmlns:a16="http://schemas.microsoft.com/office/drawing/2014/main" id="{00000000-0008-0000-0100-00000D000000}"/>
            </a:ext>
          </a:extLst>
        </xdr:cNvPr>
        <xdr:cNvSpPr txBox="1"/>
      </xdr:nvSpPr>
      <xdr:spPr>
        <a:xfrm>
          <a:off x="625846" y="6578854"/>
          <a:ext cx="1674943" cy="415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ysClr val="windowText" lastClr="000000"/>
              </a:solidFill>
            </a:rPr>
            <a:t>Cost Benefit Analysis</a:t>
          </a:r>
        </a:p>
      </xdr:txBody>
    </xdr:sp>
    <xdr:clientData/>
  </xdr:twoCellAnchor>
  <xdr:twoCellAnchor>
    <xdr:from>
      <xdr:col>1</xdr:col>
      <xdr:colOff>784860</xdr:colOff>
      <xdr:row>10</xdr:row>
      <xdr:rowOff>15240</xdr:rowOff>
    </xdr:from>
    <xdr:to>
      <xdr:col>1</xdr:col>
      <xdr:colOff>1150620</xdr:colOff>
      <xdr:row>10</xdr:row>
      <xdr:rowOff>15240</xdr:rowOff>
    </xdr:to>
    <xdr:cxnSp macro="">
      <xdr:nvCxnSpPr>
        <xdr:cNvPr id="23" name="Straight Connector 7">
          <a:extLst>
            <a:ext uri="{FF2B5EF4-FFF2-40B4-BE49-F238E27FC236}">
              <a16:creationId xmlns:a16="http://schemas.microsoft.com/office/drawing/2014/main" id="{00000000-0008-0000-0100-000017000000}"/>
            </a:ext>
          </a:extLst>
        </xdr:cNvPr>
        <xdr:cNvCxnSpPr/>
      </xdr:nvCxnSpPr>
      <xdr:spPr>
        <a:xfrm>
          <a:off x="1386840" y="3040380"/>
          <a:ext cx="3657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1463040</xdr:colOff>
      <xdr:row>10</xdr:row>
      <xdr:rowOff>22860</xdr:rowOff>
    </xdr:from>
    <xdr:to>
      <xdr:col>3</xdr:col>
      <xdr:colOff>1920240</xdr:colOff>
      <xdr:row>10</xdr:row>
      <xdr:rowOff>22860</xdr:rowOff>
    </xdr:to>
    <xdr:cxnSp macro="">
      <xdr:nvCxnSpPr>
        <xdr:cNvPr id="31" name="Straight Connector 14">
          <a:extLst>
            <a:ext uri="{FF2B5EF4-FFF2-40B4-BE49-F238E27FC236}">
              <a16:creationId xmlns:a16="http://schemas.microsoft.com/office/drawing/2014/main" id="{00000000-0008-0000-0100-00001F000000}"/>
            </a:ext>
          </a:extLst>
        </xdr:cNvPr>
        <xdr:cNvCxnSpPr/>
      </xdr:nvCxnSpPr>
      <xdr:spPr>
        <a:xfrm>
          <a:off x="6035040" y="3048000"/>
          <a:ext cx="4572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855049</xdr:colOff>
      <xdr:row>2</xdr:row>
      <xdr:rowOff>18835</xdr:rowOff>
    </xdr:to>
    <xdr:pic>
      <xdr:nvPicPr>
        <xdr:cNvPr id="2" name="Picture 5" descr="Virginia Department of Health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52438" y="257175"/>
          <a:ext cx="1276371" cy="23791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855049</xdr:colOff>
      <xdr:row>2</xdr:row>
      <xdr:rowOff>12802</xdr:rowOff>
    </xdr:to>
    <xdr:pic>
      <xdr:nvPicPr>
        <xdr:cNvPr id="2" name="Picture 5" descr="Virginia Department of Health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52438" y="390525"/>
          <a:ext cx="1276371" cy="245847"/>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855049</xdr:colOff>
      <xdr:row>2</xdr:row>
      <xdr:rowOff>56299</xdr:rowOff>
    </xdr:to>
    <xdr:pic>
      <xdr:nvPicPr>
        <xdr:cNvPr id="2" name="Picture 5" descr="Virginia Department of Health Logo">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52438" y="390525"/>
          <a:ext cx="1276371" cy="253784"/>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213360</xdr:colOff>
          <xdr:row>30</xdr:row>
          <xdr:rowOff>350520</xdr:rowOff>
        </xdr:from>
        <xdr:to>
          <xdr:col>7</xdr:col>
          <xdr:colOff>868680</xdr:colOff>
          <xdr:row>32</xdr:row>
          <xdr:rowOff>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31</xdr:row>
          <xdr:rowOff>342900</xdr:rowOff>
        </xdr:from>
        <xdr:to>
          <xdr:col>7</xdr:col>
          <xdr:colOff>601980</xdr:colOff>
          <xdr:row>33</xdr:row>
          <xdr:rowOff>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Personal Funds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822960</xdr:colOff>
          <xdr:row>31</xdr:row>
          <xdr:rowOff>342900</xdr:rowOff>
        </xdr:from>
        <xdr:to>
          <xdr:col>8</xdr:col>
          <xdr:colOff>457200</xdr:colOff>
          <xdr:row>33</xdr:row>
          <xdr:rowOff>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Employee Travel Card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807720</xdr:colOff>
          <xdr:row>30</xdr:row>
          <xdr:rowOff>365760</xdr:rowOff>
        </xdr:from>
        <xdr:to>
          <xdr:col>8</xdr:col>
          <xdr:colOff>601980</xdr:colOff>
          <xdr:row>32</xdr:row>
          <xdr:rowOff>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Small Purchase Charge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312420</xdr:colOff>
          <xdr:row>30</xdr:row>
          <xdr:rowOff>312420</xdr:rowOff>
        </xdr:from>
        <xdr:to>
          <xdr:col>4</xdr:col>
          <xdr:colOff>1104900</xdr:colOff>
          <xdr:row>32</xdr:row>
          <xdr:rowOff>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Enterprise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xdr:row>
          <xdr:rowOff>251460</xdr:rowOff>
        </xdr:from>
        <xdr:to>
          <xdr:col>2</xdr:col>
          <xdr:colOff>723900</xdr:colOff>
          <xdr:row>33</xdr:row>
          <xdr:rowOff>106680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2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State Vehicle ( DGS pool)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327660</xdr:colOff>
          <xdr:row>33</xdr:row>
          <xdr:rowOff>175260</xdr:rowOff>
        </xdr:from>
        <xdr:to>
          <xdr:col>4</xdr:col>
          <xdr:colOff>1104900</xdr:colOff>
          <xdr:row>34</xdr:row>
          <xdr:rowOff>45720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2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Other (please describe below)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xdr:row>
          <xdr:rowOff>190500</xdr:rowOff>
        </xdr:from>
        <xdr:to>
          <xdr:col>2</xdr:col>
          <xdr:colOff>975360</xdr:colOff>
          <xdr:row>34</xdr:row>
          <xdr:rowOff>68580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2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State Vehicle ( VDH owned)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31</xdr:row>
          <xdr:rowOff>327660</xdr:rowOff>
        </xdr:from>
        <xdr:to>
          <xdr:col>1</xdr:col>
          <xdr:colOff>944880</xdr:colOff>
          <xdr:row>32</xdr:row>
          <xdr:rowOff>190500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2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Train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327660</xdr:colOff>
          <xdr:row>31</xdr:row>
          <xdr:rowOff>327660</xdr:rowOff>
        </xdr:from>
        <xdr:to>
          <xdr:col>4</xdr:col>
          <xdr:colOff>678180</xdr:colOff>
          <xdr:row>32</xdr:row>
          <xdr:rowOff>175260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2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Personal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xdr:row>
          <xdr:rowOff>137160</xdr:rowOff>
        </xdr:from>
        <xdr:to>
          <xdr:col>2</xdr:col>
          <xdr:colOff>411480</xdr:colOff>
          <xdr:row>35</xdr:row>
          <xdr:rowOff>30480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2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Other Gov't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312420</xdr:colOff>
          <xdr:row>32</xdr:row>
          <xdr:rowOff>251460</xdr:rowOff>
        </xdr:from>
        <xdr:to>
          <xdr:col>4</xdr:col>
          <xdr:colOff>678180</xdr:colOff>
          <xdr:row>33</xdr:row>
          <xdr:rowOff>99060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2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Passenger w/ Coworker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33</xdr:row>
          <xdr:rowOff>289560</xdr:rowOff>
        </xdr:from>
        <xdr:to>
          <xdr:col>9</xdr:col>
          <xdr:colOff>518160</xdr:colOff>
          <xdr:row>34</xdr:row>
          <xdr:rowOff>137160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200-000016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Personal Vehicle Preferred by Employee-Lower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34</xdr:row>
          <xdr:rowOff>198120</xdr:rowOff>
        </xdr:from>
        <xdr:to>
          <xdr:col>9</xdr:col>
          <xdr:colOff>99060</xdr:colOff>
          <xdr:row>35</xdr:row>
          <xdr:rowOff>76200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200-000017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CBA/VDH Vehicle Not Available-Higher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35</xdr:row>
          <xdr:rowOff>106680</xdr:rowOff>
        </xdr:from>
        <xdr:to>
          <xdr:col>9</xdr:col>
          <xdr:colOff>213360</xdr:colOff>
          <xdr:row>35</xdr:row>
          <xdr:rowOff>342900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200-000018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 Cost Benefit Analysis Tool: Higher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14</xdr:row>
          <xdr:rowOff>0</xdr:rowOff>
        </xdr:from>
        <xdr:to>
          <xdr:col>2</xdr:col>
          <xdr:colOff>38100</xdr:colOff>
          <xdr:row>15</xdr:row>
          <xdr:rowOff>30480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2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Speaker/Presenter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14</xdr:row>
          <xdr:rowOff>152400</xdr:rowOff>
        </xdr:from>
        <xdr:to>
          <xdr:col>2</xdr:col>
          <xdr:colOff>1135380</xdr:colOff>
          <xdr:row>16</xdr:row>
          <xdr:rowOff>60960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2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VDH Technical/Professional 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15</xdr:row>
          <xdr:rowOff>152400</xdr:rowOff>
        </xdr:from>
        <xdr:to>
          <xdr:col>2</xdr:col>
          <xdr:colOff>670560</xdr:colOff>
          <xdr:row>17</xdr:row>
          <xdr:rowOff>30480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2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VDH Management Meetings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16</xdr:row>
          <xdr:rowOff>160020</xdr:rowOff>
        </xdr:from>
        <xdr:to>
          <xdr:col>2</xdr:col>
          <xdr:colOff>792480</xdr:colOff>
          <xdr:row>18</xdr:row>
          <xdr:rowOff>30480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2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Public Health or Hazard Response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17</xdr:row>
          <xdr:rowOff>160020</xdr:rowOff>
        </xdr:from>
        <xdr:to>
          <xdr:col>2</xdr:col>
          <xdr:colOff>441960</xdr:colOff>
          <xdr:row>19</xdr:row>
          <xdr:rowOff>30480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2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Emergency Training 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xdr:row>
          <xdr:rowOff>182880</xdr:rowOff>
        </xdr:from>
        <xdr:to>
          <xdr:col>4</xdr:col>
          <xdr:colOff>1676400</xdr:colOff>
          <xdr:row>15</xdr:row>
          <xdr:rowOff>60960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2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Conference/Convention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xdr:row>
          <xdr:rowOff>175260</xdr:rowOff>
        </xdr:from>
        <xdr:to>
          <xdr:col>4</xdr:col>
          <xdr:colOff>1516380</xdr:colOff>
          <xdr:row>16</xdr:row>
          <xdr:rowOff>68580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2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Seminar/Workshop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xdr:row>
          <xdr:rowOff>7620</xdr:rowOff>
        </xdr:from>
        <xdr:to>
          <xdr:col>4</xdr:col>
          <xdr:colOff>1249680</xdr:colOff>
          <xdr:row>17</xdr:row>
          <xdr:rowOff>60960</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2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External 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xdr:row>
          <xdr:rowOff>7620</xdr:rowOff>
        </xdr:from>
        <xdr:to>
          <xdr:col>4</xdr:col>
          <xdr:colOff>1249680</xdr:colOff>
          <xdr:row>18</xdr:row>
          <xdr:rowOff>60960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2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External Meeting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xdr:row>
          <xdr:rowOff>7620</xdr:rowOff>
        </xdr:from>
        <xdr:to>
          <xdr:col>4</xdr:col>
          <xdr:colOff>1249680</xdr:colOff>
          <xdr:row>19</xdr:row>
          <xdr:rowOff>60960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2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 (Explain)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13</xdr:row>
          <xdr:rowOff>175260</xdr:rowOff>
        </xdr:from>
        <xdr:to>
          <xdr:col>7</xdr:col>
          <xdr:colOff>1516380</xdr:colOff>
          <xdr:row>15</xdr:row>
          <xdr:rowOff>45720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2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Requested by Employee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14</xdr:row>
          <xdr:rowOff>152400</xdr:rowOff>
        </xdr:from>
        <xdr:to>
          <xdr:col>7</xdr:col>
          <xdr:colOff>1516380</xdr:colOff>
          <xdr:row>16</xdr:row>
          <xdr:rowOff>68580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2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Requested by Supervisor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15</xdr:row>
          <xdr:rowOff>152400</xdr:rowOff>
        </xdr:from>
        <xdr:to>
          <xdr:col>7</xdr:col>
          <xdr:colOff>944880</xdr:colOff>
          <xdr:row>17</xdr:row>
          <xdr:rowOff>76200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2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Required by Agency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16</xdr:row>
          <xdr:rowOff>152400</xdr:rowOff>
        </xdr:from>
        <xdr:to>
          <xdr:col>8</xdr:col>
          <xdr:colOff>182880</xdr:colOff>
          <xdr:row>18</xdr:row>
          <xdr:rowOff>76200</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2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Mandated Training for Job Duties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17</xdr:row>
          <xdr:rowOff>152400</xdr:rowOff>
        </xdr:from>
        <xdr:to>
          <xdr:col>7</xdr:col>
          <xdr:colOff>1363980</xdr:colOff>
          <xdr:row>19</xdr:row>
          <xdr:rowOff>38100</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2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Mandated by Funding Entity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xdr:row>
          <xdr:rowOff>327660</xdr:rowOff>
        </xdr:from>
        <xdr:to>
          <xdr:col>1</xdr:col>
          <xdr:colOff>975360</xdr:colOff>
          <xdr:row>32</xdr:row>
          <xdr:rowOff>0</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2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Plane</a:t>
              </a:r>
            </a:p>
          </xdr:txBody>
        </xdr:sp>
        <xdr:clientData/>
      </xdr:twoCellAnchor>
    </mc:Choice>
    <mc:Fallback/>
  </mc:AlternateContent>
  <xdr:twoCellAnchor editAs="oneCell">
    <xdr:from>
      <xdr:col>1</xdr:col>
      <xdr:colOff>168275</xdr:colOff>
      <xdr:row>0</xdr:row>
      <xdr:rowOff>186691</xdr:rowOff>
    </xdr:from>
    <xdr:to>
      <xdr:col>2</xdr:col>
      <xdr:colOff>174487</xdr:colOff>
      <xdr:row>1</xdr:row>
      <xdr:rowOff>155361</xdr:rowOff>
    </xdr:to>
    <xdr:pic>
      <xdr:nvPicPr>
        <xdr:cNvPr id="2" name="Picture 5" descr="Virginia Department of Health Logo">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77875" y="186691"/>
          <a:ext cx="1292087" cy="25442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1</xdr:col>
          <xdr:colOff>0</xdr:colOff>
          <xdr:row>71</xdr:row>
          <xdr:rowOff>274320</xdr:rowOff>
        </xdr:from>
        <xdr:to>
          <xdr:col>1</xdr:col>
          <xdr:colOff>213360</xdr:colOff>
          <xdr:row>72</xdr:row>
          <xdr:rowOff>152400</xdr:rowOff>
        </xdr:to>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200-000035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601980</xdr:colOff>
          <xdr:row>79</xdr:row>
          <xdr:rowOff>297180</xdr:rowOff>
        </xdr:from>
        <xdr:to>
          <xdr:col>1</xdr:col>
          <xdr:colOff>220980</xdr:colOff>
          <xdr:row>80</xdr:row>
          <xdr:rowOff>152400</xdr:rowOff>
        </xdr:to>
        <xdr:sp macro="" textlink="">
          <xdr:nvSpPr>
            <xdr:cNvPr id="4150" name="Check Box 54" hidden="1">
              <a:extLst>
                <a:ext uri="{63B3BB69-23CF-44E3-9099-C40C66FF867C}">
                  <a14:compatExt spid="_x0000_s4150"/>
                </a:ext>
                <a:ext uri="{FF2B5EF4-FFF2-40B4-BE49-F238E27FC236}">
                  <a16:creationId xmlns:a16="http://schemas.microsoft.com/office/drawing/2014/main" id="{00000000-0008-0000-0200-000036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59</xdr:row>
          <xdr:rowOff>83820</xdr:rowOff>
        </xdr:from>
        <xdr:to>
          <xdr:col>4</xdr:col>
          <xdr:colOff>647700</xdr:colOff>
          <xdr:row>62</xdr:row>
          <xdr:rowOff>99060</xdr:rowOff>
        </xdr:to>
        <xdr:sp macro="" textlink="">
          <xdr:nvSpPr>
            <xdr:cNvPr id="4158" name="Check Box 62" hidden="1">
              <a:extLst>
                <a:ext uri="{63B3BB69-23CF-44E3-9099-C40C66FF867C}">
                  <a14:compatExt spid="_x0000_s4158"/>
                </a:ext>
                <a:ext uri="{FF2B5EF4-FFF2-40B4-BE49-F238E27FC236}">
                  <a16:creationId xmlns:a16="http://schemas.microsoft.com/office/drawing/2014/main" id="{00000000-0008-0000-0200-00003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Documentation of event start and end date/times and if/when meals are provided  (e.g., Meeting Conference Agenda, Supervisor Email Request, or Meeting Announcement)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1287780</xdr:colOff>
          <xdr:row>59</xdr:row>
          <xdr:rowOff>114300</xdr:rowOff>
        </xdr:from>
        <xdr:to>
          <xdr:col>5</xdr:col>
          <xdr:colOff>632460</xdr:colOff>
          <xdr:row>62</xdr:row>
          <xdr:rowOff>38100</xdr:rowOff>
        </xdr:to>
        <xdr:sp macro="" textlink="">
          <xdr:nvSpPr>
            <xdr:cNvPr id="4160" name="Check Box 64" hidden="1">
              <a:extLst>
                <a:ext uri="{63B3BB69-23CF-44E3-9099-C40C66FF867C}">
                  <a14:compatExt spid="_x0000_s4160"/>
                </a:ext>
                <a:ext uri="{FF2B5EF4-FFF2-40B4-BE49-F238E27FC236}">
                  <a16:creationId xmlns:a16="http://schemas.microsoft.com/office/drawing/2014/main" id="{00000000-0008-0000-0200-00004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Cost Benefit Analysis (if applicable per VDH Travel Policy)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175260</xdr:colOff>
          <xdr:row>59</xdr:row>
          <xdr:rowOff>38100</xdr:rowOff>
        </xdr:from>
        <xdr:to>
          <xdr:col>7</xdr:col>
          <xdr:colOff>1524000</xdr:colOff>
          <xdr:row>62</xdr:row>
          <xdr:rowOff>114300</xdr:rowOff>
        </xdr:to>
        <xdr:sp macro="" textlink="">
          <xdr:nvSpPr>
            <xdr:cNvPr id="4161" name="Check Box 65" hidden="1">
              <a:extLst>
                <a:ext uri="{63B3BB69-23CF-44E3-9099-C40C66FF867C}">
                  <a14:compatExt spid="_x0000_s4161"/>
                </a:ext>
                <a:ext uri="{FF2B5EF4-FFF2-40B4-BE49-F238E27FC236}">
                  <a16:creationId xmlns:a16="http://schemas.microsoft.com/office/drawing/2014/main" id="{00000000-0008-0000-02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Justification and documentation of hotel search information if over GSA Lodging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18</xdr:row>
          <xdr:rowOff>160020</xdr:rowOff>
        </xdr:from>
        <xdr:to>
          <xdr:col>2</xdr:col>
          <xdr:colOff>441960</xdr:colOff>
          <xdr:row>20</xdr:row>
          <xdr:rowOff>22860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2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Routine Position Functions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723900</xdr:colOff>
          <xdr:row>13</xdr:row>
          <xdr:rowOff>175260</xdr:rowOff>
        </xdr:from>
        <xdr:to>
          <xdr:col>9</xdr:col>
          <xdr:colOff>2659380</xdr:colOff>
          <xdr:row>15</xdr:row>
          <xdr:rowOff>60960</xdr:rowOff>
        </xdr:to>
        <xdr:sp macro="" textlink="">
          <xdr:nvSpPr>
            <xdr:cNvPr id="4163" name="Check Box 67" hidden="1">
              <a:extLst>
                <a:ext uri="{63B3BB69-23CF-44E3-9099-C40C66FF867C}">
                  <a14:compatExt spid="_x0000_s4163"/>
                </a:ext>
                <a:ext uri="{FF2B5EF4-FFF2-40B4-BE49-F238E27FC236}">
                  <a16:creationId xmlns:a16="http://schemas.microsoft.com/office/drawing/2014/main" id="{00000000-0008-0000-0200-00004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Emergency/ Completed after Travel Event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59</xdr:row>
          <xdr:rowOff>38100</xdr:rowOff>
        </xdr:from>
        <xdr:to>
          <xdr:col>9</xdr:col>
          <xdr:colOff>2659380</xdr:colOff>
          <xdr:row>62</xdr:row>
          <xdr:rowOff>114300</xdr:rowOff>
        </xdr:to>
        <xdr:sp macro="" textlink="">
          <xdr:nvSpPr>
            <xdr:cNvPr id="4164" name="Check Box 68" hidden="1">
              <a:extLst>
                <a:ext uri="{63B3BB69-23CF-44E3-9099-C40C66FF867C}">
                  <a14:compatExt spid="_x0000_s4164"/>
                </a:ext>
                <a:ext uri="{FF2B5EF4-FFF2-40B4-BE49-F238E27FC236}">
                  <a16:creationId xmlns:a16="http://schemas.microsoft.com/office/drawing/2014/main" id="{00000000-0008-0000-0200-00004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Attach google documentation of the trip mileage (Parking lot, Taxi, Uber, MARTA costs, etc.</a:t>
              </a:r>
            </a:p>
          </xdr:txBody>
        </xdr:sp>
        <xdr:clientData/>
      </xdr:twoCellAnchor>
    </mc:Choice>
    <mc:Fallback/>
  </mc:AlternateContent>
  <xdr:twoCellAnchor editAs="oneCell">
    <xdr:from>
      <xdr:col>5</xdr:col>
      <xdr:colOff>799755</xdr:colOff>
      <xdr:row>52</xdr:row>
      <xdr:rowOff>123630</xdr:rowOff>
    </xdr:from>
    <xdr:to>
      <xdr:col>5</xdr:col>
      <xdr:colOff>800115</xdr:colOff>
      <xdr:row>52</xdr:row>
      <xdr:rowOff>136605</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3" name="Ink 2">
              <a:extLst>
                <a:ext uri="{FF2B5EF4-FFF2-40B4-BE49-F238E27FC236}">
                  <a16:creationId xmlns:a16="http://schemas.microsoft.com/office/drawing/2014/main" id="{00000000-0008-0000-0200-000003000000}"/>
                </a:ext>
              </a:extLst>
            </xdr14:cNvPr>
            <xdr14:cNvContentPartPr/>
          </xdr14:nvContentPartPr>
          <xdr14:nvPr macro=""/>
          <xdr14:xfrm>
            <a:off x="7362480" y="8334180"/>
            <a:ext cx="360" cy="360"/>
          </xdr14:xfrm>
        </xdr:contentPart>
      </mc:Choice>
      <mc:Fallback xmlns="">
        <xdr:pic>
          <xdr:nvPicPr>
            <xdr:cNvPr id="4" name="Ink 3">
              <a:extLst>
                <a:ext uri="{FF2B5EF4-FFF2-40B4-BE49-F238E27FC236}">
                  <a16:creationId xmlns:a16="http://schemas.microsoft.com/office/drawing/2014/main" id="{6E5D34C7-B9A8-C20F-48EA-A3BA75CA7EF8}"/>
                </a:ext>
              </a:extLst>
            </xdr:cNvPr>
            <xdr:cNvPicPr/>
          </xdr:nvPicPr>
          <xdr:blipFill>
            <a:blip xmlns:r="http://schemas.openxmlformats.org/officeDocument/2006/relationships" r:embed="rId5"/>
            <a:stretch>
              <a:fillRect/>
            </a:stretch>
          </xdr:blipFill>
          <xdr:spPr>
            <a:xfrm>
              <a:off x="7353840" y="8325540"/>
              <a:ext cx="18000" cy="18000"/>
            </a:xfrm>
            <a:prstGeom prst="rect">
              <a:avLst/>
            </a:prstGeom>
          </xdr:spPr>
        </xdr:pic>
      </mc:Fallback>
    </mc:AlternateContent>
    <xdr:clientData/>
  </xdr:twoCellAnchor>
  <mc:AlternateContent xmlns:mc="http://schemas.openxmlformats.org/markup-compatibility/2006">
    <mc:Choice xmlns:a14="http://schemas.microsoft.com/office/drawing/2010/main" Requires="a14">
      <xdr:twoCellAnchor editAs="oneCell">
        <xdr:from>
          <xdr:col>0</xdr:col>
          <xdr:colOff>601980</xdr:colOff>
          <xdr:row>76</xdr:row>
          <xdr:rowOff>160020</xdr:rowOff>
        </xdr:from>
        <xdr:to>
          <xdr:col>1</xdr:col>
          <xdr:colOff>220980</xdr:colOff>
          <xdr:row>77</xdr:row>
          <xdr:rowOff>160020</xdr:rowOff>
        </xdr:to>
        <xdr:sp macro="" textlink="">
          <xdr:nvSpPr>
            <xdr:cNvPr id="4166" name="Check Box 70" hidden="1">
              <a:extLst>
                <a:ext uri="{63B3BB69-23CF-44E3-9099-C40C66FF867C}">
                  <a14:compatExt spid="_x0000_s4166"/>
                </a:ext>
                <a:ext uri="{FF2B5EF4-FFF2-40B4-BE49-F238E27FC236}">
                  <a16:creationId xmlns:a16="http://schemas.microsoft.com/office/drawing/2014/main" id="{00000000-0008-0000-0200-000046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604631</xdr:colOff>
      <xdr:row>0</xdr:row>
      <xdr:rowOff>219654</xdr:rowOff>
    </xdr:from>
    <xdr:ext cx="1589851" cy="261046"/>
    <xdr:pic>
      <xdr:nvPicPr>
        <xdr:cNvPr id="2" name="Picture 5" descr="Virginia Department of Health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01456" y="178379"/>
          <a:ext cx="1589851" cy="261046"/>
        </a:xfrm>
        <a:prstGeom prst="rect">
          <a:avLst/>
        </a:prstGeom>
        <a:noFill/>
        <a:ln w="9525">
          <a:noFill/>
          <a:miter lim="800000"/>
          <a:headEnd/>
          <a:tailEnd/>
        </a:ln>
      </xdr:spPr>
    </xdr:pic>
    <xdr:clientData/>
  </xdr:oneCellAnchor>
  <mc:AlternateContent xmlns:mc="http://schemas.openxmlformats.org/markup-compatibility/2006">
    <mc:Choice xmlns:a14="http://schemas.microsoft.com/office/drawing/2010/main" Requires="a14">
      <xdr:twoCellAnchor editAs="oneCell">
        <xdr:from>
          <xdr:col>1</xdr:col>
          <xdr:colOff>0</xdr:colOff>
          <xdr:row>106</xdr:row>
          <xdr:rowOff>251460</xdr:rowOff>
        </xdr:from>
        <xdr:to>
          <xdr:col>1</xdr:col>
          <xdr:colOff>228600</xdr:colOff>
          <xdr:row>107</xdr:row>
          <xdr:rowOff>144780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300-000001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601980</xdr:colOff>
          <xdr:row>109</xdr:row>
          <xdr:rowOff>266700</xdr:rowOff>
        </xdr:from>
        <xdr:to>
          <xdr:col>1</xdr:col>
          <xdr:colOff>220980</xdr:colOff>
          <xdr:row>111</xdr:row>
          <xdr:rowOff>38100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300-000002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601980</xdr:colOff>
          <xdr:row>112</xdr:row>
          <xdr:rowOff>289560</xdr:rowOff>
        </xdr:from>
        <xdr:to>
          <xdr:col>1</xdr:col>
          <xdr:colOff>220980</xdr:colOff>
          <xdr:row>113</xdr:row>
          <xdr:rowOff>152400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300-000003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100</xdr:row>
          <xdr:rowOff>68580</xdr:rowOff>
        </xdr:from>
        <xdr:to>
          <xdr:col>2</xdr:col>
          <xdr:colOff>1714500</xdr:colOff>
          <xdr:row>101</xdr:row>
          <xdr:rowOff>60960</xdr:rowOff>
        </xdr:to>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300-00000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Out-of-State, 5 or more employees to the same destination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101</xdr:row>
          <xdr:rowOff>137160</xdr:rowOff>
        </xdr:from>
        <xdr:to>
          <xdr:col>9</xdr:col>
          <xdr:colOff>2004060</xdr:colOff>
          <xdr:row>102</xdr:row>
          <xdr:rowOff>137160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3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Alternative lodging authorization needed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104</xdr:row>
          <xdr:rowOff>76200</xdr:rowOff>
        </xdr:from>
        <xdr:to>
          <xdr:col>2</xdr:col>
          <xdr:colOff>1699260</xdr:colOff>
          <xdr:row>105</xdr:row>
          <xdr:rowOff>76200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3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International travel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403860</xdr:colOff>
          <xdr:row>100</xdr:row>
          <xdr:rowOff>68580</xdr:rowOff>
        </xdr:from>
        <xdr:to>
          <xdr:col>6</xdr:col>
          <xdr:colOff>937260</xdr:colOff>
          <xdr:row>101</xdr:row>
          <xdr:rowOff>60960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3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In-State lodging costs exceeding 150% of GSA rate (State funding)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403860</xdr:colOff>
          <xdr:row>104</xdr:row>
          <xdr:rowOff>99060</xdr:rowOff>
        </xdr:from>
        <xdr:to>
          <xdr:col>6</xdr:col>
          <xdr:colOff>944880</xdr:colOff>
          <xdr:row>105</xdr:row>
          <xdr:rowOff>99060</xdr:rowOff>
        </xdr:to>
        <xdr:sp macro="" textlink="">
          <xdr:nvSpPr>
            <xdr:cNvPr id="44041" name="Check Box 9" hidden="1">
              <a:extLst>
                <a:ext uri="{63B3BB69-23CF-44E3-9099-C40C66FF867C}">
                  <a14:compatExt spid="_x0000_s44041"/>
                </a:ext>
                <a:ext uri="{FF2B5EF4-FFF2-40B4-BE49-F238E27FC236}">
                  <a16:creationId xmlns:a16="http://schemas.microsoft.com/office/drawing/2014/main" id="{00000000-0008-0000-0300-00000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Lodging costs exceeding 150% of GSA rate (Federal Funding)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990600</xdr:colOff>
          <xdr:row>67</xdr:row>
          <xdr:rowOff>60960</xdr:rowOff>
        </xdr:from>
        <xdr:to>
          <xdr:col>9</xdr:col>
          <xdr:colOff>1965960</xdr:colOff>
          <xdr:row>70</xdr:row>
          <xdr:rowOff>76200</xdr:rowOff>
        </xdr:to>
        <xdr:sp macro="" textlink="">
          <xdr:nvSpPr>
            <xdr:cNvPr id="44043" name="Check Box 11" hidden="1">
              <a:extLst>
                <a:ext uri="{63B3BB69-23CF-44E3-9099-C40C66FF867C}">
                  <a14:compatExt spid="_x0000_s44043"/>
                </a:ext>
                <a:ext uri="{FF2B5EF4-FFF2-40B4-BE49-F238E27FC236}">
                  <a16:creationId xmlns:a16="http://schemas.microsoft.com/office/drawing/2014/main" id="{00000000-0008-0000-0300-00000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Justification and documentation of hotel search information if over GSA Lodging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403860</xdr:colOff>
          <xdr:row>103</xdr:row>
          <xdr:rowOff>22860</xdr:rowOff>
        </xdr:from>
        <xdr:to>
          <xdr:col>6</xdr:col>
          <xdr:colOff>975360</xdr:colOff>
          <xdr:row>104</xdr:row>
          <xdr:rowOff>22860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3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Lodging costs up to 150% of GSA rate (Federal Funding)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403860</xdr:colOff>
          <xdr:row>101</xdr:row>
          <xdr:rowOff>137160</xdr:rowOff>
        </xdr:from>
        <xdr:to>
          <xdr:col>6</xdr:col>
          <xdr:colOff>1074420</xdr:colOff>
          <xdr:row>102</xdr:row>
          <xdr:rowOff>137160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3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Out-of-State lodging costs exceeding 150% of GSA rate (State Funding)</a:t>
              </a:r>
            </a:p>
          </xdr:txBody>
        </xdr:sp>
        <xdr:clientData fLocksWithSheet="0"/>
      </xdr:twoCellAnchor>
    </mc:Choice>
    <mc:Fallback/>
  </mc:AlternateContent>
  <xdr:twoCellAnchor editAs="oneCell">
    <xdr:from>
      <xdr:col>10</xdr:col>
      <xdr:colOff>0</xdr:colOff>
      <xdr:row>50</xdr:row>
      <xdr:rowOff>161535</xdr:rowOff>
    </xdr:from>
    <xdr:to>
      <xdr:col>10</xdr:col>
      <xdr:colOff>0</xdr:colOff>
      <xdr:row>51</xdr:row>
      <xdr:rowOff>837</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3" name="Ink 2">
              <a:extLst>
                <a:ext uri="{FF2B5EF4-FFF2-40B4-BE49-F238E27FC236}">
                  <a16:creationId xmlns:a16="http://schemas.microsoft.com/office/drawing/2014/main" id="{00000000-0008-0000-0300-000003000000}"/>
                </a:ext>
              </a:extLst>
            </xdr14:cNvPr>
            <xdr14:cNvContentPartPr/>
          </xdr14:nvContentPartPr>
          <xdr14:nvPr macro=""/>
          <xdr14:xfrm>
            <a:off x="14877480" y="6267060"/>
            <a:ext cx="360" cy="360"/>
          </xdr14:xfrm>
        </xdr:contentPart>
      </mc:Choice>
      <mc:Fallback xmlns="">
        <xdr:pic>
          <xdr:nvPicPr>
            <xdr:cNvPr id="3" name="Ink 2">
              <a:extLst>
                <a:ext uri="{FF2B5EF4-FFF2-40B4-BE49-F238E27FC236}">
                  <a16:creationId xmlns:a16="http://schemas.microsoft.com/office/drawing/2014/main" id="{1B23071D-AF14-3053-C9AC-4498C03C2DC0}"/>
                </a:ext>
              </a:extLst>
            </xdr:cNvPr>
            <xdr:cNvPicPr/>
          </xdr:nvPicPr>
          <xdr:blipFill>
            <a:blip xmlns:r="http://schemas.openxmlformats.org/officeDocument/2006/relationships" r:embed="rId3"/>
            <a:stretch>
              <a:fillRect/>
            </a:stretch>
          </xdr:blipFill>
          <xdr:spPr>
            <a:xfrm>
              <a:off x="14868840" y="6258060"/>
              <a:ext cx="18000" cy="18000"/>
            </a:xfrm>
            <a:prstGeom prst="rect">
              <a:avLst/>
            </a:prstGeom>
          </xdr:spPr>
        </xdr:pic>
      </mc:Fallback>
    </mc:AlternateContent>
    <xdr:clientData/>
  </xdr:twoCellAnchor>
  <xdr:twoCellAnchor editAs="oneCell">
    <xdr:from>
      <xdr:col>5</xdr:col>
      <xdr:colOff>799755</xdr:colOff>
      <xdr:row>60</xdr:row>
      <xdr:rowOff>123630</xdr:rowOff>
    </xdr:from>
    <xdr:to>
      <xdr:col>5</xdr:col>
      <xdr:colOff>800115</xdr:colOff>
      <xdr:row>60</xdr:row>
      <xdr:rowOff>135970</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4" name="Ink 3">
              <a:extLst>
                <a:ext uri="{FF2B5EF4-FFF2-40B4-BE49-F238E27FC236}">
                  <a16:creationId xmlns:a16="http://schemas.microsoft.com/office/drawing/2014/main" id="{00000000-0008-0000-0300-000004000000}"/>
                </a:ext>
              </a:extLst>
            </xdr14:cNvPr>
            <xdr14:cNvContentPartPr/>
          </xdr14:nvContentPartPr>
          <xdr14:nvPr macro=""/>
          <xdr14:xfrm>
            <a:off x="7362480" y="8334180"/>
            <a:ext cx="360" cy="360"/>
          </xdr14:xfrm>
        </xdr:contentPart>
      </mc:Choice>
      <mc:Fallback xmlns="">
        <xdr:pic>
          <xdr:nvPicPr>
            <xdr:cNvPr id="4" name="Ink 3">
              <a:extLst>
                <a:ext uri="{FF2B5EF4-FFF2-40B4-BE49-F238E27FC236}">
                  <a16:creationId xmlns:a16="http://schemas.microsoft.com/office/drawing/2014/main" id="{6E5D34C7-B9A8-C20F-48EA-A3BA75CA7EF8}"/>
                </a:ext>
              </a:extLst>
            </xdr:cNvPr>
            <xdr:cNvPicPr/>
          </xdr:nvPicPr>
          <xdr:blipFill>
            <a:blip xmlns:r="http://schemas.openxmlformats.org/officeDocument/2006/relationships" r:embed="rId5"/>
            <a:stretch>
              <a:fillRect/>
            </a:stretch>
          </xdr:blipFill>
          <xdr:spPr>
            <a:xfrm>
              <a:off x="7353840" y="8325540"/>
              <a:ext cx="18000" cy="18000"/>
            </a:xfrm>
            <a:prstGeom prst="rect">
              <a:avLst/>
            </a:prstGeom>
          </xdr:spPr>
        </xdr:pic>
      </mc:Fallback>
    </mc:AlternateContent>
    <xdr:clientData/>
  </xdr:twoCellAnchor>
  <mc:AlternateContent xmlns:mc="http://schemas.openxmlformats.org/markup-compatibility/2006">
    <mc:Choice xmlns:a14="http://schemas.microsoft.com/office/drawing/2010/main" Requires="a14">
      <xdr:twoCellAnchor editAs="oneCell">
        <xdr:from>
          <xdr:col>8</xdr:col>
          <xdr:colOff>114300</xdr:colOff>
          <xdr:row>100</xdr:row>
          <xdr:rowOff>68580</xdr:rowOff>
        </xdr:from>
        <xdr:to>
          <xdr:col>9</xdr:col>
          <xdr:colOff>2019300</xdr:colOff>
          <xdr:row>101</xdr:row>
          <xdr:rowOff>60960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3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Out-of-State, lodging at a high-end resort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84</xdr:row>
          <xdr:rowOff>99060</xdr:rowOff>
        </xdr:from>
        <xdr:to>
          <xdr:col>9</xdr:col>
          <xdr:colOff>822960</xdr:colOff>
          <xdr:row>85</xdr:row>
          <xdr:rowOff>144780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3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For travel-related transportation, lodging, hospitality, food or beverage, or other thing of value over $100 from a registered lobbyist or a lobbyist’s principal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85</xdr:row>
          <xdr:rowOff>182880</xdr:rowOff>
        </xdr:from>
        <xdr:to>
          <xdr:col>5</xdr:col>
          <xdr:colOff>563880</xdr:colOff>
          <xdr:row>87</xdr:row>
          <xdr:rowOff>60960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3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Individuals whose position requires them to file the Statement of Economic Interests form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87</xdr:row>
          <xdr:rowOff>137160</xdr:rowOff>
        </xdr:from>
        <xdr:to>
          <xdr:col>9</xdr:col>
          <xdr:colOff>2087880</xdr:colOff>
          <xdr:row>88</xdr:row>
          <xdr:rowOff>106680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3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For travel for amounts over $100 received from a person, organization, or business who is or is seeking to become a party to a contract with the entity of which the state or local official is an officer or employee or over which the state or local official has authority.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29</xdr:row>
          <xdr:rowOff>350520</xdr:rowOff>
        </xdr:from>
        <xdr:to>
          <xdr:col>7</xdr:col>
          <xdr:colOff>160020</xdr:colOff>
          <xdr:row>30</xdr:row>
          <xdr:rowOff>213360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3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213360</xdr:colOff>
          <xdr:row>30</xdr:row>
          <xdr:rowOff>342900</xdr:rowOff>
        </xdr:from>
        <xdr:to>
          <xdr:col>6</xdr:col>
          <xdr:colOff>1219200</xdr:colOff>
          <xdr:row>31</xdr:row>
          <xdr:rowOff>213360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3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Personal Funds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822960</xdr:colOff>
          <xdr:row>30</xdr:row>
          <xdr:rowOff>342900</xdr:rowOff>
        </xdr:from>
        <xdr:to>
          <xdr:col>8</xdr:col>
          <xdr:colOff>708660</xdr:colOff>
          <xdr:row>31</xdr:row>
          <xdr:rowOff>213360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3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Employee Travel Card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807720</xdr:colOff>
          <xdr:row>29</xdr:row>
          <xdr:rowOff>365760</xdr:rowOff>
        </xdr:from>
        <xdr:to>
          <xdr:col>8</xdr:col>
          <xdr:colOff>845820</xdr:colOff>
          <xdr:row>30</xdr:row>
          <xdr:rowOff>220980</xdr:rowOff>
        </xdr:to>
        <xdr:sp macro="" textlink="">
          <xdr:nvSpPr>
            <xdr:cNvPr id="44057" name="Check Box 25" hidden="1">
              <a:extLst>
                <a:ext uri="{63B3BB69-23CF-44E3-9099-C40C66FF867C}">
                  <a14:compatExt spid="_x0000_s44057"/>
                </a:ext>
                <a:ext uri="{FF2B5EF4-FFF2-40B4-BE49-F238E27FC236}">
                  <a16:creationId xmlns:a16="http://schemas.microsoft.com/office/drawing/2014/main" id="{00000000-0008-0000-0300-00001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Small Purchase Charge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312420</xdr:colOff>
          <xdr:row>29</xdr:row>
          <xdr:rowOff>327660</xdr:rowOff>
        </xdr:from>
        <xdr:to>
          <xdr:col>4</xdr:col>
          <xdr:colOff>1264920</xdr:colOff>
          <xdr:row>30</xdr:row>
          <xdr:rowOff>190500</xdr:rowOff>
        </xdr:to>
        <xdr:sp macro="" textlink="">
          <xdr:nvSpPr>
            <xdr:cNvPr id="44058" name="Check Box 26" hidden="1">
              <a:extLst>
                <a:ext uri="{63B3BB69-23CF-44E3-9099-C40C66FF867C}">
                  <a14:compatExt spid="_x0000_s44058"/>
                </a:ext>
                <a:ext uri="{FF2B5EF4-FFF2-40B4-BE49-F238E27FC236}">
                  <a16:creationId xmlns:a16="http://schemas.microsoft.com/office/drawing/2014/main" id="{00000000-0008-0000-0300-00001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Enterprise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31</xdr:row>
          <xdr:rowOff>198120</xdr:rowOff>
        </xdr:from>
        <xdr:to>
          <xdr:col>2</xdr:col>
          <xdr:colOff>403860</xdr:colOff>
          <xdr:row>32</xdr:row>
          <xdr:rowOff>60960</xdr:rowOff>
        </xdr:to>
        <xdr:sp macro="" textlink="">
          <xdr:nvSpPr>
            <xdr:cNvPr id="44059" name="Check Box 27" hidden="1">
              <a:extLst>
                <a:ext uri="{63B3BB69-23CF-44E3-9099-C40C66FF867C}">
                  <a14:compatExt spid="_x0000_s44059"/>
                </a:ext>
                <a:ext uri="{FF2B5EF4-FFF2-40B4-BE49-F238E27FC236}">
                  <a16:creationId xmlns:a16="http://schemas.microsoft.com/office/drawing/2014/main" id="{00000000-0008-0000-0300-00001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State Vehicle ( DGS pool)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312420</xdr:colOff>
          <xdr:row>32</xdr:row>
          <xdr:rowOff>152400</xdr:rowOff>
        </xdr:from>
        <xdr:to>
          <xdr:col>4</xdr:col>
          <xdr:colOff>1242060</xdr:colOff>
          <xdr:row>33</xdr:row>
          <xdr:rowOff>22860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3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Other (please describe below)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32</xdr:row>
          <xdr:rowOff>152400</xdr:rowOff>
        </xdr:from>
        <xdr:to>
          <xdr:col>2</xdr:col>
          <xdr:colOff>647700</xdr:colOff>
          <xdr:row>33</xdr:row>
          <xdr:rowOff>22860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3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State Vehicle ( VDH owned)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30</xdr:row>
          <xdr:rowOff>251460</xdr:rowOff>
        </xdr:from>
        <xdr:to>
          <xdr:col>1</xdr:col>
          <xdr:colOff>937260</xdr:colOff>
          <xdr:row>31</xdr:row>
          <xdr:rowOff>114300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3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Train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312420</xdr:colOff>
          <xdr:row>30</xdr:row>
          <xdr:rowOff>251460</xdr:rowOff>
        </xdr:from>
        <xdr:to>
          <xdr:col>4</xdr:col>
          <xdr:colOff>845820</xdr:colOff>
          <xdr:row>31</xdr:row>
          <xdr:rowOff>114300</xdr:rowOff>
        </xdr:to>
        <xdr:sp macro="" textlink="">
          <xdr:nvSpPr>
            <xdr:cNvPr id="44063" name="Check Box 31" hidden="1">
              <a:extLst>
                <a:ext uri="{63B3BB69-23CF-44E3-9099-C40C66FF867C}">
                  <a14:compatExt spid="_x0000_s44063"/>
                </a:ext>
                <a:ext uri="{FF2B5EF4-FFF2-40B4-BE49-F238E27FC236}">
                  <a16:creationId xmlns:a16="http://schemas.microsoft.com/office/drawing/2014/main" id="{00000000-0008-0000-0300-00001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Personal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xdr:row>
          <xdr:rowOff>121920</xdr:rowOff>
        </xdr:from>
        <xdr:to>
          <xdr:col>2</xdr:col>
          <xdr:colOff>106680</xdr:colOff>
          <xdr:row>33</xdr:row>
          <xdr:rowOff>350520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3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Other Gov't Vehicle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312420</xdr:colOff>
          <xdr:row>31</xdr:row>
          <xdr:rowOff>198120</xdr:rowOff>
        </xdr:from>
        <xdr:to>
          <xdr:col>4</xdr:col>
          <xdr:colOff>845820</xdr:colOff>
          <xdr:row>32</xdr:row>
          <xdr:rowOff>60960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3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Passenger w/ Coworker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32</xdr:row>
          <xdr:rowOff>289560</xdr:rowOff>
        </xdr:from>
        <xdr:to>
          <xdr:col>8</xdr:col>
          <xdr:colOff>952500</xdr:colOff>
          <xdr:row>33</xdr:row>
          <xdr:rowOff>144780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300-000022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Personal Vehicle Preferred by Employee-Lower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33</xdr:row>
          <xdr:rowOff>198120</xdr:rowOff>
        </xdr:from>
        <xdr:to>
          <xdr:col>8</xdr:col>
          <xdr:colOff>533400</xdr:colOff>
          <xdr:row>34</xdr:row>
          <xdr:rowOff>60960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300-000023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CBA/VDH Vehicle Not Available-Higher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34</xdr:row>
          <xdr:rowOff>106680</xdr:rowOff>
        </xdr:from>
        <xdr:to>
          <xdr:col>8</xdr:col>
          <xdr:colOff>647700</xdr:colOff>
          <xdr:row>34</xdr:row>
          <xdr:rowOff>335280</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0300-000024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0" anchor="ctr"/>
            <a:lstStyle/>
            <a:p>
              <a:pPr algn="l" rtl="0">
                <a:defRPr sz="1000"/>
              </a:pPr>
              <a:r>
                <a:rPr lang="en-US" sz="800" b="0" i="0" u="none" strike="noStrike" baseline="0">
                  <a:solidFill>
                    <a:srgbClr val="000000"/>
                  </a:solidFill>
                  <a:latin typeface="Tahoma"/>
                  <a:ea typeface="Tahoma"/>
                  <a:cs typeface="Tahoma"/>
                </a:rPr>
                <a:t> Cost Benefit Analysis Tool: Higher Reimbursement Rate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13</xdr:row>
          <xdr:rowOff>0</xdr:rowOff>
        </xdr:from>
        <xdr:to>
          <xdr:col>1</xdr:col>
          <xdr:colOff>1333500</xdr:colOff>
          <xdr:row>14</xdr:row>
          <xdr:rowOff>38100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3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Speaker/Presenter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13</xdr:row>
          <xdr:rowOff>152400</xdr:rowOff>
        </xdr:from>
        <xdr:to>
          <xdr:col>2</xdr:col>
          <xdr:colOff>822960</xdr:colOff>
          <xdr:row>15</xdr:row>
          <xdr:rowOff>60960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3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VDH Technical/Professional 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14</xdr:row>
          <xdr:rowOff>152400</xdr:rowOff>
        </xdr:from>
        <xdr:to>
          <xdr:col>2</xdr:col>
          <xdr:colOff>342900</xdr:colOff>
          <xdr:row>16</xdr:row>
          <xdr:rowOff>30480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3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VDH Management Meetings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15</xdr:row>
          <xdr:rowOff>160020</xdr:rowOff>
        </xdr:from>
        <xdr:to>
          <xdr:col>2</xdr:col>
          <xdr:colOff>480060</xdr:colOff>
          <xdr:row>17</xdr:row>
          <xdr:rowOff>30480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3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Public Health or Hazard Response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16</xdr:row>
          <xdr:rowOff>160020</xdr:rowOff>
        </xdr:from>
        <xdr:to>
          <xdr:col>2</xdr:col>
          <xdr:colOff>137160</xdr:colOff>
          <xdr:row>17</xdr:row>
          <xdr:rowOff>213360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3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Emergency Training 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xdr:row>
          <xdr:rowOff>182880</xdr:rowOff>
        </xdr:from>
        <xdr:to>
          <xdr:col>5</xdr:col>
          <xdr:colOff>342900</xdr:colOff>
          <xdr:row>14</xdr:row>
          <xdr:rowOff>76200</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0300-00002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Conference/Convention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xdr:row>
          <xdr:rowOff>175260</xdr:rowOff>
        </xdr:from>
        <xdr:to>
          <xdr:col>5</xdr:col>
          <xdr:colOff>190500</xdr:colOff>
          <xdr:row>15</xdr:row>
          <xdr:rowOff>76200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3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Seminar/Workshop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xdr:row>
          <xdr:rowOff>7620</xdr:rowOff>
        </xdr:from>
        <xdr:to>
          <xdr:col>4</xdr:col>
          <xdr:colOff>1249680</xdr:colOff>
          <xdr:row>16</xdr:row>
          <xdr:rowOff>60960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3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External 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xdr:row>
          <xdr:rowOff>7620</xdr:rowOff>
        </xdr:from>
        <xdr:to>
          <xdr:col>4</xdr:col>
          <xdr:colOff>1249680</xdr:colOff>
          <xdr:row>17</xdr:row>
          <xdr:rowOff>60960</xdr:rowOff>
        </xdr:to>
        <xdr:sp macro="" textlink="">
          <xdr:nvSpPr>
            <xdr:cNvPr id="44077" name="Check Box 45" hidden="1">
              <a:extLst>
                <a:ext uri="{63B3BB69-23CF-44E3-9099-C40C66FF867C}">
                  <a14:compatExt spid="_x0000_s44077"/>
                </a:ext>
                <a:ext uri="{FF2B5EF4-FFF2-40B4-BE49-F238E27FC236}">
                  <a16:creationId xmlns:a16="http://schemas.microsoft.com/office/drawing/2014/main" id="{00000000-0008-0000-0300-00002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External Meeting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xdr:row>
          <xdr:rowOff>7620</xdr:rowOff>
        </xdr:from>
        <xdr:to>
          <xdr:col>4</xdr:col>
          <xdr:colOff>1249680</xdr:colOff>
          <xdr:row>18</xdr:row>
          <xdr:rowOff>7620</xdr:rowOff>
        </xdr:to>
        <xdr:sp macro="" textlink="">
          <xdr:nvSpPr>
            <xdr:cNvPr id="44078" name="Check Box 46" hidden="1">
              <a:extLst>
                <a:ext uri="{63B3BB69-23CF-44E3-9099-C40C66FF867C}">
                  <a14:compatExt spid="_x0000_s44078"/>
                </a:ext>
                <a:ext uri="{FF2B5EF4-FFF2-40B4-BE49-F238E27FC236}">
                  <a16:creationId xmlns:a16="http://schemas.microsoft.com/office/drawing/2014/main" id="{00000000-0008-0000-0300-00002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 (Explain)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12</xdr:row>
          <xdr:rowOff>175260</xdr:rowOff>
        </xdr:from>
        <xdr:to>
          <xdr:col>7</xdr:col>
          <xdr:colOff>822960</xdr:colOff>
          <xdr:row>14</xdr:row>
          <xdr:rowOff>76200</xdr:rowOff>
        </xdr:to>
        <xdr:sp macro="" textlink="">
          <xdr:nvSpPr>
            <xdr:cNvPr id="44079" name="Check Box 47" hidden="1">
              <a:extLst>
                <a:ext uri="{63B3BB69-23CF-44E3-9099-C40C66FF867C}">
                  <a14:compatExt spid="_x0000_s44079"/>
                </a:ext>
                <a:ext uri="{FF2B5EF4-FFF2-40B4-BE49-F238E27FC236}">
                  <a16:creationId xmlns:a16="http://schemas.microsoft.com/office/drawing/2014/main" id="{00000000-0008-0000-0300-00002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Requested by Employee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13</xdr:row>
          <xdr:rowOff>152400</xdr:rowOff>
        </xdr:from>
        <xdr:to>
          <xdr:col>7</xdr:col>
          <xdr:colOff>822960</xdr:colOff>
          <xdr:row>15</xdr:row>
          <xdr:rowOff>76200</xdr:rowOff>
        </xdr:to>
        <xdr:sp macro="" textlink="">
          <xdr:nvSpPr>
            <xdr:cNvPr id="44080" name="Check Box 48" hidden="1">
              <a:extLst>
                <a:ext uri="{63B3BB69-23CF-44E3-9099-C40C66FF867C}">
                  <a14:compatExt spid="_x0000_s44080"/>
                </a:ext>
                <a:ext uri="{FF2B5EF4-FFF2-40B4-BE49-F238E27FC236}">
                  <a16:creationId xmlns:a16="http://schemas.microsoft.com/office/drawing/2014/main" id="{00000000-0008-0000-0300-00003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Requested by Supervisor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14</xdr:row>
          <xdr:rowOff>152400</xdr:rowOff>
        </xdr:from>
        <xdr:to>
          <xdr:col>7</xdr:col>
          <xdr:colOff>251460</xdr:colOff>
          <xdr:row>16</xdr:row>
          <xdr:rowOff>76200</xdr:rowOff>
        </xdr:to>
        <xdr:sp macro="" textlink="">
          <xdr:nvSpPr>
            <xdr:cNvPr id="44081" name="Check Box 49" hidden="1">
              <a:extLst>
                <a:ext uri="{63B3BB69-23CF-44E3-9099-C40C66FF867C}">
                  <a14:compatExt spid="_x0000_s44081"/>
                </a:ext>
                <a:ext uri="{FF2B5EF4-FFF2-40B4-BE49-F238E27FC236}">
                  <a16:creationId xmlns:a16="http://schemas.microsoft.com/office/drawing/2014/main" id="{00000000-0008-0000-0300-00003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Required by Agency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15</xdr:row>
          <xdr:rowOff>152400</xdr:rowOff>
        </xdr:from>
        <xdr:to>
          <xdr:col>7</xdr:col>
          <xdr:colOff>1051560</xdr:colOff>
          <xdr:row>17</xdr:row>
          <xdr:rowOff>76200</xdr:rowOff>
        </xdr:to>
        <xdr:sp macro="" textlink="">
          <xdr:nvSpPr>
            <xdr:cNvPr id="44082" name="Check Box 50" hidden="1">
              <a:extLst>
                <a:ext uri="{63B3BB69-23CF-44E3-9099-C40C66FF867C}">
                  <a14:compatExt spid="_x0000_s44082"/>
                </a:ext>
                <a:ext uri="{FF2B5EF4-FFF2-40B4-BE49-F238E27FC236}">
                  <a16:creationId xmlns:a16="http://schemas.microsoft.com/office/drawing/2014/main" id="{00000000-0008-0000-0300-00003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Mandated Training for Job Duties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182880</xdr:colOff>
          <xdr:row>16</xdr:row>
          <xdr:rowOff>152400</xdr:rowOff>
        </xdr:from>
        <xdr:to>
          <xdr:col>7</xdr:col>
          <xdr:colOff>670560</xdr:colOff>
          <xdr:row>17</xdr:row>
          <xdr:rowOff>213360</xdr:rowOff>
        </xdr:to>
        <xdr:sp macro="" textlink="">
          <xdr:nvSpPr>
            <xdr:cNvPr id="44083" name="Check Box 51" hidden="1">
              <a:extLst>
                <a:ext uri="{63B3BB69-23CF-44E3-9099-C40C66FF867C}">
                  <a14:compatExt spid="_x0000_s44083"/>
                </a:ext>
                <a:ext uri="{FF2B5EF4-FFF2-40B4-BE49-F238E27FC236}">
                  <a16:creationId xmlns:a16="http://schemas.microsoft.com/office/drawing/2014/main" id="{00000000-0008-0000-0300-00003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Mandated by Funding Entity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29</xdr:row>
          <xdr:rowOff>327660</xdr:rowOff>
        </xdr:from>
        <xdr:to>
          <xdr:col>1</xdr:col>
          <xdr:colOff>960120</xdr:colOff>
          <xdr:row>30</xdr:row>
          <xdr:rowOff>190500</xdr:rowOff>
        </xdr:to>
        <xdr:sp macro="" textlink="">
          <xdr:nvSpPr>
            <xdr:cNvPr id="44084" name="Check Box 52" hidden="1">
              <a:extLst>
                <a:ext uri="{63B3BB69-23CF-44E3-9099-C40C66FF867C}">
                  <a14:compatExt spid="_x0000_s44084"/>
                </a:ext>
                <a:ext uri="{FF2B5EF4-FFF2-40B4-BE49-F238E27FC236}">
                  <a16:creationId xmlns:a16="http://schemas.microsoft.com/office/drawing/2014/main" id="{00000000-0008-0000-0300-00003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Plane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17</xdr:row>
          <xdr:rowOff>160020</xdr:rowOff>
        </xdr:from>
        <xdr:to>
          <xdr:col>2</xdr:col>
          <xdr:colOff>137160</xdr:colOff>
          <xdr:row>18</xdr:row>
          <xdr:rowOff>175260</xdr:rowOff>
        </xdr:to>
        <xdr:sp macro="" textlink="">
          <xdr:nvSpPr>
            <xdr:cNvPr id="44085" name="Check Box 53" hidden="1">
              <a:extLst>
                <a:ext uri="{63B3BB69-23CF-44E3-9099-C40C66FF867C}">
                  <a14:compatExt spid="_x0000_s44085"/>
                </a:ext>
                <a:ext uri="{FF2B5EF4-FFF2-40B4-BE49-F238E27FC236}">
                  <a16:creationId xmlns:a16="http://schemas.microsoft.com/office/drawing/2014/main" id="{00000000-0008-0000-0300-00003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Routine Position Functions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723900</xdr:colOff>
          <xdr:row>12</xdr:row>
          <xdr:rowOff>175260</xdr:rowOff>
        </xdr:from>
        <xdr:to>
          <xdr:col>16</xdr:col>
          <xdr:colOff>22860</xdr:colOff>
          <xdr:row>14</xdr:row>
          <xdr:rowOff>76200</xdr:rowOff>
        </xdr:to>
        <xdr:sp macro="" textlink="">
          <xdr:nvSpPr>
            <xdr:cNvPr id="44086" name="Check Box 54" hidden="1">
              <a:extLst>
                <a:ext uri="{63B3BB69-23CF-44E3-9099-C40C66FF867C}">
                  <a14:compatExt spid="_x0000_s44086"/>
                </a:ext>
                <a:ext uri="{FF2B5EF4-FFF2-40B4-BE49-F238E27FC236}">
                  <a16:creationId xmlns:a16="http://schemas.microsoft.com/office/drawing/2014/main" id="{00000000-0008-0000-0300-00003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Emergency/ Completed after Travel Event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67</xdr:row>
          <xdr:rowOff>68580</xdr:rowOff>
        </xdr:from>
        <xdr:to>
          <xdr:col>2</xdr:col>
          <xdr:colOff>754380</xdr:colOff>
          <xdr:row>70</xdr:row>
          <xdr:rowOff>68580</xdr:rowOff>
        </xdr:to>
        <xdr:sp macro="" textlink="">
          <xdr:nvSpPr>
            <xdr:cNvPr id="44087" name="Check Box 55" hidden="1">
              <a:extLst>
                <a:ext uri="{63B3BB69-23CF-44E3-9099-C40C66FF867C}">
                  <a14:compatExt spid="_x0000_s44087"/>
                </a:ext>
                <a:ext uri="{FF2B5EF4-FFF2-40B4-BE49-F238E27FC236}">
                  <a16:creationId xmlns:a16="http://schemas.microsoft.com/office/drawing/2014/main" id="{00000000-0008-0000-0300-00003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Documentation of event start and end date/times and if/when meals are provided  (e.g., Meeting Conference Agenda, Supervisor Email Request, or Meeting Announcement)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2141220</xdr:colOff>
          <xdr:row>67</xdr:row>
          <xdr:rowOff>121920</xdr:rowOff>
        </xdr:from>
        <xdr:to>
          <xdr:col>4</xdr:col>
          <xdr:colOff>1280160</xdr:colOff>
          <xdr:row>70</xdr:row>
          <xdr:rowOff>22860</xdr:rowOff>
        </xdr:to>
        <xdr:sp macro="" textlink="">
          <xdr:nvSpPr>
            <xdr:cNvPr id="44088" name="Check Box 56" hidden="1">
              <a:extLst>
                <a:ext uri="{63B3BB69-23CF-44E3-9099-C40C66FF867C}">
                  <a14:compatExt spid="_x0000_s44088"/>
                </a:ext>
                <a:ext uri="{FF2B5EF4-FFF2-40B4-BE49-F238E27FC236}">
                  <a16:creationId xmlns:a16="http://schemas.microsoft.com/office/drawing/2014/main" id="{00000000-0008-0000-0300-00003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Cost Benefit Analysis (if applicable per VDH Travel Policy)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1226820</xdr:colOff>
          <xdr:row>67</xdr:row>
          <xdr:rowOff>22860</xdr:rowOff>
        </xdr:from>
        <xdr:to>
          <xdr:col>7</xdr:col>
          <xdr:colOff>914400</xdr:colOff>
          <xdr:row>70</xdr:row>
          <xdr:rowOff>121920</xdr:rowOff>
        </xdr:to>
        <xdr:sp macro="" textlink="">
          <xdr:nvSpPr>
            <xdr:cNvPr id="44090" name="Check Box 58" hidden="1">
              <a:extLst>
                <a:ext uri="{63B3BB69-23CF-44E3-9099-C40C66FF867C}">
                  <a14:compatExt spid="_x0000_s44090"/>
                </a:ext>
                <a:ext uri="{FF2B5EF4-FFF2-40B4-BE49-F238E27FC236}">
                  <a16:creationId xmlns:a16="http://schemas.microsoft.com/office/drawing/2014/main" id="{00000000-0008-0000-0300-00003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Attach google documentation of the trip mileage (Parking lot, Taxi, Uber, MARTA costs,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101</xdr:row>
          <xdr:rowOff>137160</xdr:rowOff>
        </xdr:from>
        <xdr:to>
          <xdr:col>2</xdr:col>
          <xdr:colOff>1737360</xdr:colOff>
          <xdr:row>102</xdr:row>
          <xdr:rowOff>144780</xdr:rowOff>
        </xdr:to>
        <xdr:sp macro="" textlink="">
          <xdr:nvSpPr>
            <xdr:cNvPr id="44091" name="Check Box 59" hidden="1">
              <a:extLst>
                <a:ext uri="{63B3BB69-23CF-44E3-9099-C40C66FF867C}">
                  <a14:compatExt spid="_x0000_s44091"/>
                </a:ext>
                <a:ext uri="{FF2B5EF4-FFF2-40B4-BE49-F238E27FC236}">
                  <a16:creationId xmlns:a16="http://schemas.microsoft.com/office/drawing/2014/main" id="{00000000-0008-0000-0300-00003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Out-of-State, travel with expenditures to exceed $1000 per person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102</xdr:row>
          <xdr:rowOff>175260</xdr:rowOff>
        </xdr:from>
        <xdr:to>
          <xdr:col>9</xdr:col>
          <xdr:colOff>2042160</xdr:colOff>
          <xdr:row>104</xdr:row>
          <xdr:rowOff>22860</xdr:rowOff>
        </xdr:to>
        <xdr:sp macro="" textlink="">
          <xdr:nvSpPr>
            <xdr:cNvPr id="44092" name="Check Box 60" hidden="1">
              <a:extLst>
                <a:ext uri="{63B3BB69-23CF-44E3-9099-C40C66FF867C}">
                  <a14:compatExt spid="_x0000_s44092"/>
                </a:ext>
                <a:ext uri="{FF2B5EF4-FFF2-40B4-BE49-F238E27FC236}">
                  <a16:creationId xmlns:a16="http://schemas.microsoft.com/office/drawing/2014/main" id="{00000000-0008-0000-0300-00003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Travel not funded by VDH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91</xdr:row>
          <xdr:rowOff>876300</xdr:rowOff>
        </xdr:from>
        <xdr:to>
          <xdr:col>1</xdr:col>
          <xdr:colOff>480060</xdr:colOff>
          <xdr:row>93</xdr:row>
          <xdr:rowOff>22860</xdr:rowOff>
        </xdr:to>
        <xdr:sp macro="" textlink="">
          <xdr:nvSpPr>
            <xdr:cNvPr id="44094" name="Check Box 62" hidden="1">
              <a:extLst>
                <a:ext uri="{63B3BB69-23CF-44E3-9099-C40C66FF867C}">
                  <a14:compatExt spid="_x0000_s44094"/>
                </a:ext>
                <a:ext uri="{FF2B5EF4-FFF2-40B4-BE49-F238E27FC236}">
                  <a16:creationId xmlns:a16="http://schemas.microsoft.com/office/drawing/2014/main" id="{00000000-0008-0000-0300-00003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93</xdr:row>
          <xdr:rowOff>0</xdr:rowOff>
        </xdr:from>
        <xdr:to>
          <xdr:col>1</xdr:col>
          <xdr:colOff>312420</xdr:colOff>
          <xdr:row>94</xdr:row>
          <xdr:rowOff>22860</xdr:rowOff>
        </xdr:to>
        <xdr:sp macro="" textlink="">
          <xdr:nvSpPr>
            <xdr:cNvPr id="44095" name="Check Box 63" hidden="1">
              <a:extLst>
                <a:ext uri="{63B3BB69-23CF-44E3-9099-C40C66FF867C}">
                  <a14:compatExt spid="_x0000_s44095"/>
                </a:ext>
                <a:ext uri="{FF2B5EF4-FFF2-40B4-BE49-F238E27FC236}">
                  <a16:creationId xmlns:a16="http://schemas.microsoft.com/office/drawing/2014/main" id="{00000000-0008-0000-0300-00003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441960</xdr:colOff>
          <xdr:row>91</xdr:row>
          <xdr:rowOff>861060</xdr:rowOff>
        </xdr:from>
        <xdr:to>
          <xdr:col>1</xdr:col>
          <xdr:colOff>861060</xdr:colOff>
          <xdr:row>93</xdr:row>
          <xdr:rowOff>22860</xdr:rowOff>
        </xdr:to>
        <xdr:sp macro="" textlink="">
          <xdr:nvSpPr>
            <xdr:cNvPr id="44096" name="Check Box 64" hidden="1">
              <a:extLst>
                <a:ext uri="{63B3BB69-23CF-44E3-9099-C40C66FF867C}">
                  <a14:compatExt spid="_x0000_s44096"/>
                </a:ext>
                <a:ext uri="{FF2B5EF4-FFF2-40B4-BE49-F238E27FC236}">
                  <a16:creationId xmlns:a16="http://schemas.microsoft.com/office/drawing/2014/main" id="{00000000-0008-0000-0300-00004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97</xdr:row>
          <xdr:rowOff>0</xdr:rowOff>
        </xdr:from>
        <xdr:to>
          <xdr:col>1</xdr:col>
          <xdr:colOff>327660</xdr:colOff>
          <xdr:row>98</xdr:row>
          <xdr:rowOff>22860</xdr:rowOff>
        </xdr:to>
        <xdr:sp macro="" textlink="">
          <xdr:nvSpPr>
            <xdr:cNvPr id="44098" name="Check Box 66" hidden="1">
              <a:extLst>
                <a:ext uri="{63B3BB69-23CF-44E3-9099-C40C66FF867C}">
                  <a14:compatExt spid="_x0000_s44098"/>
                </a:ext>
                <a:ext uri="{FF2B5EF4-FFF2-40B4-BE49-F238E27FC236}">
                  <a16:creationId xmlns:a16="http://schemas.microsoft.com/office/drawing/2014/main" id="{00000000-0008-0000-0300-00004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441960</xdr:colOff>
          <xdr:row>95</xdr:row>
          <xdr:rowOff>922020</xdr:rowOff>
        </xdr:from>
        <xdr:to>
          <xdr:col>1</xdr:col>
          <xdr:colOff>861060</xdr:colOff>
          <xdr:row>97</xdr:row>
          <xdr:rowOff>7620</xdr:rowOff>
        </xdr:to>
        <xdr:sp macro="" textlink="">
          <xdr:nvSpPr>
            <xdr:cNvPr id="44099" name="Check Box 67" hidden="1">
              <a:extLst>
                <a:ext uri="{63B3BB69-23CF-44E3-9099-C40C66FF867C}">
                  <a14:compatExt spid="_x0000_s44099"/>
                </a:ext>
                <a:ext uri="{FF2B5EF4-FFF2-40B4-BE49-F238E27FC236}">
                  <a16:creationId xmlns:a16="http://schemas.microsoft.com/office/drawing/2014/main" id="{00000000-0008-0000-0300-00004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95</xdr:row>
          <xdr:rowOff>922020</xdr:rowOff>
        </xdr:from>
        <xdr:to>
          <xdr:col>1</xdr:col>
          <xdr:colOff>502920</xdr:colOff>
          <xdr:row>97</xdr:row>
          <xdr:rowOff>7620</xdr:rowOff>
        </xdr:to>
        <xdr:sp macro="" textlink="">
          <xdr:nvSpPr>
            <xdr:cNvPr id="44102" name="Check Box 70" hidden="1">
              <a:extLst>
                <a:ext uri="{63B3BB69-23CF-44E3-9099-C40C66FF867C}">
                  <a14:compatExt spid="_x0000_s44102"/>
                </a:ext>
                <a:ext uri="{FF2B5EF4-FFF2-40B4-BE49-F238E27FC236}">
                  <a16:creationId xmlns:a16="http://schemas.microsoft.com/office/drawing/2014/main" id="{00000000-0008-0000-0300-00004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103</xdr:row>
          <xdr:rowOff>22860</xdr:rowOff>
        </xdr:from>
        <xdr:to>
          <xdr:col>2</xdr:col>
          <xdr:colOff>1661160</xdr:colOff>
          <xdr:row>104</xdr:row>
          <xdr:rowOff>30480</xdr:rowOff>
        </xdr:to>
        <xdr:sp macro="" textlink="">
          <xdr:nvSpPr>
            <xdr:cNvPr id="44103" name="Check Box 71" hidden="1">
              <a:extLst>
                <a:ext uri="{63B3BB69-23CF-44E3-9099-C40C66FF867C}">
                  <a14:compatExt spid="_x0000_s44103"/>
                </a:ext>
                <a:ext uri="{FF2B5EF4-FFF2-40B4-BE49-F238E27FC236}">
                  <a16:creationId xmlns:a16="http://schemas.microsoft.com/office/drawing/2014/main" id="{00000000-0008-0000-0300-00004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Out-of-State, travel costs exceeding $3,000 per person</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68036</xdr:colOff>
      <xdr:row>1</xdr:row>
      <xdr:rowOff>176893</xdr:rowOff>
    </xdr:from>
    <xdr:to>
      <xdr:col>1</xdr:col>
      <xdr:colOff>1353773</xdr:colOff>
      <xdr:row>2</xdr:row>
      <xdr:rowOff>129688</xdr:rowOff>
    </xdr:to>
    <xdr:pic>
      <xdr:nvPicPr>
        <xdr:cNvPr id="2" name="Picture 5" descr="Virginia Department of Health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72143" y="340179"/>
          <a:ext cx="1281927" cy="23473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40</xdr:col>
      <xdr:colOff>100271</xdr:colOff>
      <xdr:row>0</xdr:row>
      <xdr:rowOff>90237</xdr:rowOff>
    </xdr:from>
    <xdr:to>
      <xdr:col>47</xdr:col>
      <xdr:colOff>512571</xdr:colOff>
      <xdr:row>0</xdr:row>
      <xdr:rowOff>436212</xdr:rowOff>
    </xdr:to>
    <xdr:pic>
      <xdr:nvPicPr>
        <xdr:cNvPr id="2" name="Picture 1" descr="Virginia Department of Health 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34521" y="90237"/>
          <a:ext cx="1727067" cy="35423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858859</xdr:colOff>
      <xdr:row>2</xdr:row>
      <xdr:rowOff>115673</xdr:rowOff>
    </xdr:to>
    <xdr:pic>
      <xdr:nvPicPr>
        <xdr:cNvPr id="2" name="Picture 5" descr="Virginia Department of Health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52438" y="214313"/>
          <a:ext cx="1275577" cy="23473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452438</xdr:colOff>
      <xdr:row>1</xdr:row>
      <xdr:rowOff>47625</xdr:rowOff>
    </xdr:from>
    <xdr:to>
      <xdr:col>1</xdr:col>
      <xdr:colOff>855049</xdr:colOff>
      <xdr:row>2</xdr:row>
      <xdr:rowOff>115673</xdr:rowOff>
    </xdr:to>
    <xdr:pic>
      <xdr:nvPicPr>
        <xdr:cNvPr id="2" name="Picture 5" descr="Virginia Department of Health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49263" y="206375"/>
          <a:ext cx="1276371" cy="233148"/>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297180</xdr:colOff>
      <xdr:row>0</xdr:row>
      <xdr:rowOff>137160</xdr:rowOff>
    </xdr:from>
    <xdr:to>
      <xdr:col>1</xdr:col>
      <xdr:colOff>703601</xdr:colOff>
      <xdr:row>2</xdr:row>
      <xdr:rowOff>54554</xdr:rowOff>
    </xdr:to>
    <xdr:pic>
      <xdr:nvPicPr>
        <xdr:cNvPr id="3" name="Picture 5" descr="Virginia Department of Health Logo">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97180" y="137160"/>
          <a:ext cx="1263671" cy="226004"/>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40</xdr:col>
      <xdr:colOff>100271</xdr:colOff>
      <xdr:row>0</xdr:row>
      <xdr:rowOff>90238</xdr:rowOff>
    </xdr:from>
    <xdr:to>
      <xdr:col>45</xdr:col>
      <xdr:colOff>382965</xdr:colOff>
      <xdr:row>0</xdr:row>
      <xdr:rowOff>478123</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90671" y="87063"/>
          <a:ext cx="1969980" cy="3815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medeloitte.sharepoint.com/Users/ejx93463/AppData/Local/Microsoft/Windows/Temporary%20Internet%20Files/Content.Outlook/TN4X8WM9/Travel%20Workshee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sheetName val="Instructions"/>
      <sheetName val="Example"/>
    </sheetNames>
    <sheetDataSet>
      <sheetData sheetId="0" refreshError="1"/>
      <sheetData sheetId="1" refreshError="1"/>
      <sheetData sheetId="2" refreshError="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3-09-19T17:39:14.513"/>
    </inkml:context>
    <inkml:brush xml:id="br0">
      <inkml:brushProperty name="width" value="0.05" units="cm"/>
      <inkml:brushProperty name="height" value="0.05" units="cm"/>
    </inkml:brush>
  </inkml:definitions>
  <inkml:trace contextRef="#ctx0" brushRef="#br0">1 1 24575,'0'0'-8191</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3-09-18T23:09:34.405"/>
    </inkml:context>
    <inkml:brush xml:id="br0">
      <inkml:brushProperty name="width" value="0.05" units="cm"/>
      <inkml:brushProperty name="height" value="0.05" units="cm"/>
    </inkml:brush>
  </inkml:definitions>
  <inkml:trace contextRef="#ctx0" brushRef="#br0">1 0 24575,'0'0'-8191</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3-09-18T23:09:34.406"/>
    </inkml:context>
    <inkml:brush xml:id="br0">
      <inkml:brushProperty name="width" value="0.05" units="cm"/>
      <inkml:brushProperty name="height" value="0.05" units="cm"/>
    </inkml:brush>
  </inkml:definitions>
  <inkml:trace contextRef="#ctx0" brushRef="#br0">1 1 24575,'0'0'-8191</inkml:trace>
</inkm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gsa.gov/travel/plan-book/per-diem-rates?gclid=CjwKCAjwxOymBhAFEiwAnodBLFPRrJjwgPBHL2tU8XGcDEiYsYrlQG67T4I0lkprK3E7B17UwHYSBxoCMsAQAvD_BwE" TargetMode="External"/><Relationship Id="rId1" Type="http://schemas.openxmlformats.org/officeDocument/2006/relationships/hyperlink" Target="https://www.gsa.gov/travel/plan-book/per-diem-rates?gclid=CjwKCAjwxOymBhAFEiwAnodBLFPRrJjwgPBHL2tU8XGcDEiYsYrlQG67T4I0lkprK3E7B17UwHYSBxoCMsAQAvD_BwE" TargetMode="Externa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26.xml"/><Relationship Id="rId18" Type="http://schemas.openxmlformats.org/officeDocument/2006/relationships/ctrlProp" Target="../ctrlProps/ctrlProp31.xml"/><Relationship Id="rId26" Type="http://schemas.openxmlformats.org/officeDocument/2006/relationships/ctrlProp" Target="../ctrlProps/ctrlProp39.xml"/><Relationship Id="rId39" Type="http://schemas.openxmlformats.org/officeDocument/2006/relationships/ctrlProp" Target="../ctrlProps/ctrlProp52.xml"/><Relationship Id="rId21" Type="http://schemas.openxmlformats.org/officeDocument/2006/relationships/ctrlProp" Target="../ctrlProps/ctrlProp34.xml"/><Relationship Id="rId34" Type="http://schemas.openxmlformats.org/officeDocument/2006/relationships/ctrlProp" Target="../ctrlProps/ctrlProp47.xml"/><Relationship Id="rId42" Type="http://schemas.openxmlformats.org/officeDocument/2006/relationships/ctrlProp" Target="../ctrlProps/ctrlProp55.xml"/><Relationship Id="rId7" Type="http://schemas.openxmlformats.org/officeDocument/2006/relationships/ctrlProp" Target="../ctrlProps/ctrlProp20.xml"/><Relationship Id="rId2" Type="http://schemas.openxmlformats.org/officeDocument/2006/relationships/hyperlink" Target="https://tools.usps.com/zip-code-lookup.htm" TargetMode="External"/><Relationship Id="rId16" Type="http://schemas.openxmlformats.org/officeDocument/2006/relationships/ctrlProp" Target="../ctrlProps/ctrlProp29.xml"/><Relationship Id="rId29" Type="http://schemas.openxmlformats.org/officeDocument/2006/relationships/ctrlProp" Target="../ctrlProps/ctrlProp42.xml"/><Relationship Id="rId1" Type="http://schemas.openxmlformats.org/officeDocument/2006/relationships/hyperlink" Target="https://www.gsa.gov/travel/plan-book/per-diem-rates" TargetMode="External"/><Relationship Id="rId6" Type="http://schemas.openxmlformats.org/officeDocument/2006/relationships/ctrlProp" Target="../ctrlProps/ctrlProp19.xml"/><Relationship Id="rId11" Type="http://schemas.openxmlformats.org/officeDocument/2006/relationships/ctrlProp" Target="../ctrlProps/ctrlProp24.xml"/><Relationship Id="rId24" Type="http://schemas.openxmlformats.org/officeDocument/2006/relationships/ctrlProp" Target="../ctrlProps/ctrlProp37.xml"/><Relationship Id="rId32" Type="http://schemas.openxmlformats.org/officeDocument/2006/relationships/ctrlProp" Target="../ctrlProps/ctrlProp45.xml"/><Relationship Id="rId37" Type="http://schemas.openxmlformats.org/officeDocument/2006/relationships/ctrlProp" Target="../ctrlProps/ctrlProp50.xml"/><Relationship Id="rId40" Type="http://schemas.openxmlformats.org/officeDocument/2006/relationships/ctrlProp" Target="../ctrlProps/ctrlProp53.xml"/><Relationship Id="rId45" Type="http://schemas.openxmlformats.org/officeDocument/2006/relationships/ctrlProp" Target="../ctrlProps/ctrlProp58.xml"/><Relationship Id="rId5" Type="http://schemas.openxmlformats.org/officeDocument/2006/relationships/vmlDrawing" Target="../drawings/vmlDrawing2.vml"/><Relationship Id="rId15" Type="http://schemas.openxmlformats.org/officeDocument/2006/relationships/ctrlProp" Target="../ctrlProps/ctrlProp28.xml"/><Relationship Id="rId23" Type="http://schemas.openxmlformats.org/officeDocument/2006/relationships/ctrlProp" Target="../ctrlProps/ctrlProp36.xml"/><Relationship Id="rId28" Type="http://schemas.openxmlformats.org/officeDocument/2006/relationships/ctrlProp" Target="../ctrlProps/ctrlProp41.xml"/><Relationship Id="rId36" Type="http://schemas.openxmlformats.org/officeDocument/2006/relationships/ctrlProp" Target="../ctrlProps/ctrlProp49.xml"/><Relationship Id="rId10" Type="http://schemas.openxmlformats.org/officeDocument/2006/relationships/ctrlProp" Target="../ctrlProps/ctrlProp23.xml"/><Relationship Id="rId19" Type="http://schemas.openxmlformats.org/officeDocument/2006/relationships/ctrlProp" Target="../ctrlProps/ctrlProp32.xml"/><Relationship Id="rId31" Type="http://schemas.openxmlformats.org/officeDocument/2006/relationships/ctrlProp" Target="../ctrlProps/ctrlProp44.xml"/><Relationship Id="rId44" Type="http://schemas.openxmlformats.org/officeDocument/2006/relationships/ctrlProp" Target="../ctrlProps/ctrlProp57.xml"/><Relationship Id="rId4" Type="http://schemas.openxmlformats.org/officeDocument/2006/relationships/drawing" Target="../drawings/drawing2.xml"/><Relationship Id="rId9" Type="http://schemas.openxmlformats.org/officeDocument/2006/relationships/ctrlProp" Target="../ctrlProps/ctrlProp22.xml"/><Relationship Id="rId14" Type="http://schemas.openxmlformats.org/officeDocument/2006/relationships/ctrlProp" Target="../ctrlProps/ctrlProp27.xml"/><Relationship Id="rId22" Type="http://schemas.openxmlformats.org/officeDocument/2006/relationships/ctrlProp" Target="../ctrlProps/ctrlProp35.xml"/><Relationship Id="rId27" Type="http://schemas.openxmlformats.org/officeDocument/2006/relationships/ctrlProp" Target="../ctrlProps/ctrlProp40.xml"/><Relationship Id="rId30" Type="http://schemas.openxmlformats.org/officeDocument/2006/relationships/ctrlProp" Target="../ctrlProps/ctrlProp43.xml"/><Relationship Id="rId35" Type="http://schemas.openxmlformats.org/officeDocument/2006/relationships/ctrlProp" Target="../ctrlProps/ctrlProp48.xml"/><Relationship Id="rId43" Type="http://schemas.openxmlformats.org/officeDocument/2006/relationships/ctrlProp" Target="../ctrlProps/ctrlProp56.xml"/><Relationship Id="rId8" Type="http://schemas.openxmlformats.org/officeDocument/2006/relationships/ctrlProp" Target="../ctrlProps/ctrlProp21.xml"/><Relationship Id="rId3" Type="http://schemas.openxmlformats.org/officeDocument/2006/relationships/printerSettings" Target="../printerSettings/printerSettings3.bin"/><Relationship Id="rId12" Type="http://schemas.openxmlformats.org/officeDocument/2006/relationships/ctrlProp" Target="../ctrlProps/ctrlProp25.xml"/><Relationship Id="rId17" Type="http://schemas.openxmlformats.org/officeDocument/2006/relationships/ctrlProp" Target="../ctrlProps/ctrlProp30.xml"/><Relationship Id="rId25" Type="http://schemas.openxmlformats.org/officeDocument/2006/relationships/ctrlProp" Target="../ctrlProps/ctrlProp38.xml"/><Relationship Id="rId33" Type="http://schemas.openxmlformats.org/officeDocument/2006/relationships/ctrlProp" Target="../ctrlProps/ctrlProp46.xml"/><Relationship Id="rId38" Type="http://schemas.openxmlformats.org/officeDocument/2006/relationships/ctrlProp" Target="../ctrlProps/ctrlProp51.xml"/><Relationship Id="rId20" Type="http://schemas.openxmlformats.org/officeDocument/2006/relationships/ctrlProp" Target="../ctrlProps/ctrlProp33.xml"/><Relationship Id="rId41" Type="http://schemas.openxmlformats.org/officeDocument/2006/relationships/ctrlProp" Target="../ctrlProps/ctrlProp54.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76.xml"/><Relationship Id="rId21" Type="http://schemas.openxmlformats.org/officeDocument/2006/relationships/ctrlProp" Target="../ctrlProps/ctrlProp71.xml"/><Relationship Id="rId34" Type="http://schemas.openxmlformats.org/officeDocument/2006/relationships/ctrlProp" Target="../ctrlProps/ctrlProp84.xml"/><Relationship Id="rId42" Type="http://schemas.openxmlformats.org/officeDocument/2006/relationships/ctrlProp" Target="../ctrlProps/ctrlProp92.xml"/><Relationship Id="rId47" Type="http://schemas.openxmlformats.org/officeDocument/2006/relationships/ctrlProp" Target="../ctrlProps/ctrlProp97.xml"/><Relationship Id="rId50" Type="http://schemas.openxmlformats.org/officeDocument/2006/relationships/ctrlProp" Target="../ctrlProps/ctrlProp100.xml"/><Relationship Id="rId55" Type="http://schemas.openxmlformats.org/officeDocument/2006/relationships/ctrlProp" Target="../ctrlProps/ctrlProp105.xml"/><Relationship Id="rId63" Type="http://schemas.openxmlformats.org/officeDocument/2006/relationships/ctrlProp" Target="../ctrlProps/ctrlProp113.xml"/><Relationship Id="rId68" Type="http://schemas.openxmlformats.org/officeDocument/2006/relationships/ctrlProp" Target="../ctrlProps/ctrlProp118.xml"/><Relationship Id="rId7" Type="http://schemas.openxmlformats.org/officeDocument/2006/relationships/drawing" Target="../drawings/drawing3.xml"/><Relationship Id="rId2" Type="http://schemas.openxmlformats.org/officeDocument/2006/relationships/hyperlink" Target="https://tools.usps.com/zip-code-lookup.htm" TargetMode="External"/><Relationship Id="rId16" Type="http://schemas.openxmlformats.org/officeDocument/2006/relationships/ctrlProp" Target="../ctrlProps/ctrlProp66.xml"/><Relationship Id="rId29" Type="http://schemas.openxmlformats.org/officeDocument/2006/relationships/ctrlProp" Target="../ctrlProps/ctrlProp79.xml"/><Relationship Id="rId11" Type="http://schemas.openxmlformats.org/officeDocument/2006/relationships/ctrlProp" Target="../ctrlProps/ctrlProp61.xml"/><Relationship Id="rId24" Type="http://schemas.openxmlformats.org/officeDocument/2006/relationships/ctrlProp" Target="../ctrlProps/ctrlProp74.xml"/><Relationship Id="rId32" Type="http://schemas.openxmlformats.org/officeDocument/2006/relationships/ctrlProp" Target="../ctrlProps/ctrlProp82.xml"/><Relationship Id="rId37" Type="http://schemas.openxmlformats.org/officeDocument/2006/relationships/ctrlProp" Target="../ctrlProps/ctrlProp87.xml"/><Relationship Id="rId40" Type="http://schemas.openxmlformats.org/officeDocument/2006/relationships/ctrlProp" Target="../ctrlProps/ctrlProp90.xml"/><Relationship Id="rId45" Type="http://schemas.openxmlformats.org/officeDocument/2006/relationships/ctrlProp" Target="../ctrlProps/ctrlProp95.xml"/><Relationship Id="rId53" Type="http://schemas.openxmlformats.org/officeDocument/2006/relationships/ctrlProp" Target="../ctrlProps/ctrlProp103.xml"/><Relationship Id="rId58" Type="http://schemas.openxmlformats.org/officeDocument/2006/relationships/ctrlProp" Target="../ctrlProps/ctrlProp108.xml"/><Relationship Id="rId66" Type="http://schemas.openxmlformats.org/officeDocument/2006/relationships/ctrlProp" Target="../ctrlProps/ctrlProp116.xml"/><Relationship Id="rId5" Type="http://schemas.openxmlformats.org/officeDocument/2006/relationships/hyperlink" Target="https://vdhweb.vdh.virginia.gov/administration/administration-forms" TargetMode="External"/><Relationship Id="rId61" Type="http://schemas.openxmlformats.org/officeDocument/2006/relationships/ctrlProp" Target="../ctrlProps/ctrlProp111.xml"/><Relationship Id="rId19" Type="http://schemas.openxmlformats.org/officeDocument/2006/relationships/ctrlProp" Target="../ctrlProps/ctrlProp69.xml"/><Relationship Id="rId14" Type="http://schemas.openxmlformats.org/officeDocument/2006/relationships/ctrlProp" Target="../ctrlProps/ctrlProp64.xml"/><Relationship Id="rId22" Type="http://schemas.openxmlformats.org/officeDocument/2006/relationships/ctrlProp" Target="../ctrlProps/ctrlProp72.xml"/><Relationship Id="rId27" Type="http://schemas.openxmlformats.org/officeDocument/2006/relationships/ctrlProp" Target="../ctrlProps/ctrlProp77.xml"/><Relationship Id="rId30" Type="http://schemas.openxmlformats.org/officeDocument/2006/relationships/ctrlProp" Target="../ctrlProps/ctrlProp80.xml"/><Relationship Id="rId35" Type="http://schemas.openxmlformats.org/officeDocument/2006/relationships/ctrlProp" Target="../ctrlProps/ctrlProp85.xml"/><Relationship Id="rId43" Type="http://schemas.openxmlformats.org/officeDocument/2006/relationships/ctrlProp" Target="../ctrlProps/ctrlProp93.xml"/><Relationship Id="rId48" Type="http://schemas.openxmlformats.org/officeDocument/2006/relationships/ctrlProp" Target="../ctrlProps/ctrlProp98.xml"/><Relationship Id="rId56" Type="http://schemas.openxmlformats.org/officeDocument/2006/relationships/ctrlProp" Target="../ctrlProps/ctrlProp106.xml"/><Relationship Id="rId64" Type="http://schemas.openxmlformats.org/officeDocument/2006/relationships/ctrlProp" Target="../ctrlProps/ctrlProp114.xml"/><Relationship Id="rId8" Type="http://schemas.openxmlformats.org/officeDocument/2006/relationships/vmlDrawing" Target="../drawings/vmlDrawing3.vml"/><Relationship Id="rId51" Type="http://schemas.openxmlformats.org/officeDocument/2006/relationships/ctrlProp" Target="../ctrlProps/ctrlProp101.xml"/><Relationship Id="rId3" Type="http://schemas.openxmlformats.org/officeDocument/2006/relationships/hyperlink" Target="http://ethics.dls.virginia.gov/travel-waiver-request.asp" TargetMode="External"/><Relationship Id="rId12" Type="http://schemas.openxmlformats.org/officeDocument/2006/relationships/ctrlProp" Target="../ctrlProps/ctrlProp62.xml"/><Relationship Id="rId17" Type="http://schemas.openxmlformats.org/officeDocument/2006/relationships/ctrlProp" Target="../ctrlProps/ctrlProp67.xml"/><Relationship Id="rId25" Type="http://schemas.openxmlformats.org/officeDocument/2006/relationships/ctrlProp" Target="../ctrlProps/ctrlProp75.xml"/><Relationship Id="rId33" Type="http://schemas.openxmlformats.org/officeDocument/2006/relationships/ctrlProp" Target="../ctrlProps/ctrlProp83.xml"/><Relationship Id="rId38" Type="http://schemas.openxmlformats.org/officeDocument/2006/relationships/ctrlProp" Target="../ctrlProps/ctrlProp88.xml"/><Relationship Id="rId46" Type="http://schemas.openxmlformats.org/officeDocument/2006/relationships/ctrlProp" Target="../ctrlProps/ctrlProp96.xml"/><Relationship Id="rId59" Type="http://schemas.openxmlformats.org/officeDocument/2006/relationships/ctrlProp" Target="../ctrlProps/ctrlProp109.xml"/><Relationship Id="rId67" Type="http://schemas.openxmlformats.org/officeDocument/2006/relationships/ctrlProp" Target="../ctrlProps/ctrlProp117.xml"/><Relationship Id="rId20" Type="http://schemas.openxmlformats.org/officeDocument/2006/relationships/ctrlProp" Target="../ctrlProps/ctrlProp70.xml"/><Relationship Id="rId41" Type="http://schemas.openxmlformats.org/officeDocument/2006/relationships/ctrlProp" Target="../ctrlProps/ctrlProp91.xml"/><Relationship Id="rId54" Type="http://schemas.openxmlformats.org/officeDocument/2006/relationships/ctrlProp" Target="../ctrlProps/ctrlProp104.xml"/><Relationship Id="rId62" Type="http://schemas.openxmlformats.org/officeDocument/2006/relationships/ctrlProp" Target="../ctrlProps/ctrlProp112.xml"/><Relationship Id="rId1" Type="http://schemas.openxmlformats.org/officeDocument/2006/relationships/hyperlink" Target="https://www.gsa.gov/travel/plan-book/per-diem-rates" TargetMode="External"/><Relationship Id="rId6" Type="http://schemas.openxmlformats.org/officeDocument/2006/relationships/printerSettings" Target="../printerSettings/printerSettings4.bin"/><Relationship Id="rId15" Type="http://schemas.openxmlformats.org/officeDocument/2006/relationships/ctrlProp" Target="../ctrlProps/ctrlProp65.xml"/><Relationship Id="rId23" Type="http://schemas.openxmlformats.org/officeDocument/2006/relationships/ctrlProp" Target="../ctrlProps/ctrlProp73.xml"/><Relationship Id="rId28" Type="http://schemas.openxmlformats.org/officeDocument/2006/relationships/ctrlProp" Target="../ctrlProps/ctrlProp78.xml"/><Relationship Id="rId36" Type="http://schemas.openxmlformats.org/officeDocument/2006/relationships/ctrlProp" Target="../ctrlProps/ctrlProp86.xml"/><Relationship Id="rId49" Type="http://schemas.openxmlformats.org/officeDocument/2006/relationships/ctrlProp" Target="../ctrlProps/ctrlProp99.xml"/><Relationship Id="rId57" Type="http://schemas.openxmlformats.org/officeDocument/2006/relationships/ctrlProp" Target="../ctrlProps/ctrlProp107.xml"/><Relationship Id="rId10" Type="http://schemas.openxmlformats.org/officeDocument/2006/relationships/ctrlProp" Target="../ctrlProps/ctrlProp60.xml"/><Relationship Id="rId31" Type="http://schemas.openxmlformats.org/officeDocument/2006/relationships/ctrlProp" Target="../ctrlProps/ctrlProp81.xml"/><Relationship Id="rId44" Type="http://schemas.openxmlformats.org/officeDocument/2006/relationships/ctrlProp" Target="../ctrlProps/ctrlProp94.xml"/><Relationship Id="rId52" Type="http://schemas.openxmlformats.org/officeDocument/2006/relationships/ctrlProp" Target="../ctrlProps/ctrlProp102.xml"/><Relationship Id="rId60" Type="http://schemas.openxmlformats.org/officeDocument/2006/relationships/ctrlProp" Target="../ctrlProps/ctrlProp110.xml"/><Relationship Id="rId65" Type="http://schemas.openxmlformats.org/officeDocument/2006/relationships/ctrlProp" Target="../ctrlProps/ctrlProp115.xml"/><Relationship Id="rId4" Type="http://schemas.openxmlformats.org/officeDocument/2006/relationships/hyperlink" Target="https://vdhweb.vdh.virginia.gov/administration/administration-forms" TargetMode="External"/><Relationship Id="rId9" Type="http://schemas.openxmlformats.org/officeDocument/2006/relationships/ctrlProp" Target="../ctrlProps/ctrlProp59.xml"/><Relationship Id="rId13" Type="http://schemas.openxmlformats.org/officeDocument/2006/relationships/ctrlProp" Target="../ctrlProps/ctrlProp63.xml"/><Relationship Id="rId18" Type="http://schemas.openxmlformats.org/officeDocument/2006/relationships/ctrlProp" Target="../ctrlProps/ctrlProp68.xml"/><Relationship Id="rId39" Type="http://schemas.openxmlformats.org/officeDocument/2006/relationships/ctrlProp" Target="../ctrlProps/ctrlProp89.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dgs.virginia.gov/fleet/travel-planning/trip-calculator/"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gsa.gov/travel/plan-book/per-diem-rates?gclid=CjwKCAjwxOymBhAFEiwAnodBLFPRrJjwgPBHL2tU8XGcDEiYsYrlQG67T4I0lkprK3E7B17UwHYSBxoCMsAQAvD_BwE" TargetMode="External"/><Relationship Id="rId1" Type="http://schemas.openxmlformats.org/officeDocument/2006/relationships/hyperlink" Target="https://www.gsa.gov/travel/plan-book/per-diem-rates?gclid=CjwKCAjwxOymBhAFEiwAnodBLFPRrJjwgPBHL2tU8XGcDEiYsYrlQG67T4I0lkprK3E7B17UwHYSBxoCMsAQAvD_BwE" TargetMode="Externa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043D5-A69B-4E3B-8850-5F9E288CCF4A}">
  <sheetPr>
    <tabColor rgb="FFFFFF00"/>
  </sheetPr>
  <dimension ref="A1:I95"/>
  <sheetViews>
    <sheetView zoomScaleNormal="100" workbookViewId="0">
      <selection activeCell="D73" sqref="D73"/>
    </sheetView>
  </sheetViews>
  <sheetFormatPr defaultColWidth="8.88671875" defaultRowHeight="12.6"/>
  <cols>
    <col min="1" max="1" width="136.6640625" style="198" customWidth="1"/>
    <col min="2" max="2" width="6.6640625" style="198" customWidth="1"/>
    <col min="3" max="9" width="8.88671875" style="198" customWidth="1"/>
    <col min="10" max="16384" width="8.88671875" style="198"/>
  </cols>
  <sheetData>
    <row r="1" spans="1:9" ht="45" customHeight="1" thickBot="1">
      <c r="A1" s="240" t="s">
        <v>262</v>
      </c>
      <c r="B1" s="197"/>
    </row>
    <row r="2" spans="1:9" ht="112.2" customHeight="1" thickTop="1">
      <c r="A2" s="197" t="s">
        <v>299</v>
      </c>
      <c r="B2" s="197"/>
    </row>
    <row r="3" spans="1:9" ht="25.5" customHeight="1" thickBot="1">
      <c r="A3" s="213" t="s">
        <v>247</v>
      </c>
      <c r="B3" s="197"/>
    </row>
    <row r="4" spans="1:9" ht="48.6" customHeight="1" thickTop="1">
      <c r="A4" s="197" t="s">
        <v>253</v>
      </c>
      <c r="B4" s="197"/>
    </row>
    <row r="5" spans="1:9" ht="15" customHeight="1">
      <c r="A5" s="197"/>
      <c r="B5" s="197"/>
    </row>
    <row r="6" spans="1:9" ht="37.200000000000003" customHeight="1">
      <c r="A6" s="200" t="s">
        <v>300</v>
      </c>
      <c r="B6" s="197"/>
    </row>
    <row r="7" spans="1:9" ht="15" customHeight="1">
      <c r="A7" s="225"/>
      <c r="B7" s="197"/>
    </row>
    <row r="8" spans="1:9" ht="15" customHeight="1">
      <c r="A8" s="197"/>
      <c r="B8" s="197"/>
    </row>
    <row r="9" spans="1:9" ht="25.5" customHeight="1" thickBot="1">
      <c r="A9" s="213" t="s">
        <v>193</v>
      </c>
      <c r="B9" s="197"/>
    </row>
    <row r="10" spans="1:9" ht="101.4" thickTop="1">
      <c r="A10" s="201" t="s">
        <v>319</v>
      </c>
      <c r="B10" s="202"/>
      <c r="C10" s="202"/>
      <c r="D10" s="202"/>
      <c r="E10" s="202"/>
      <c r="F10" s="202"/>
      <c r="G10" s="202"/>
      <c r="H10" s="202"/>
      <c r="I10" s="202"/>
    </row>
    <row r="11" spans="1:9">
      <c r="B11" s="203"/>
      <c r="C11" s="203"/>
      <c r="D11" s="203"/>
      <c r="E11" s="203"/>
      <c r="F11" s="203"/>
      <c r="G11" s="203"/>
      <c r="H11" s="203"/>
      <c r="I11" s="203"/>
    </row>
    <row r="12" spans="1:9">
      <c r="A12" s="198" t="s">
        <v>257</v>
      </c>
      <c r="B12" s="199"/>
    </row>
    <row r="13" spans="1:9" ht="42.45" customHeight="1">
      <c r="A13" s="199" t="s">
        <v>261</v>
      </c>
      <c r="B13" s="199"/>
    </row>
    <row r="14" spans="1:9" ht="43.2" customHeight="1">
      <c r="A14" s="209" t="s">
        <v>355</v>
      </c>
      <c r="B14" s="199"/>
    </row>
    <row r="15" spans="1:9">
      <c r="A15" s="204"/>
      <c r="B15" s="199"/>
    </row>
    <row r="16" spans="1:9">
      <c r="B16" s="199"/>
    </row>
    <row r="17" spans="1:9" ht="23.1" customHeight="1" thickBot="1">
      <c r="A17" s="213" t="s">
        <v>328</v>
      </c>
      <c r="B17" s="199"/>
    </row>
    <row r="18" spans="1:9" ht="268.95" customHeight="1" thickTop="1">
      <c r="A18" s="201" t="s">
        <v>311</v>
      </c>
      <c r="B18" s="202"/>
      <c r="C18" s="205"/>
      <c r="D18" s="205"/>
      <c r="E18" s="205"/>
      <c r="F18" s="205"/>
      <c r="G18" s="205"/>
      <c r="H18" s="205"/>
      <c r="I18" s="205"/>
    </row>
    <row r="19" spans="1:9">
      <c r="B19" s="203"/>
      <c r="C19" s="203"/>
      <c r="D19" s="203"/>
      <c r="E19" s="203"/>
      <c r="F19" s="203"/>
      <c r="G19" s="203"/>
      <c r="H19" s="203"/>
      <c r="I19" s="203"/>
    </row>
    <row r="20" spans="1:9" ht="20.7" customHeight="1">
      <c r="A20" s="198" t="s">
        <v>344</v>
      </c>
      <c r="B20" s="315"/>
      <c r="C20" s="315"/>
      <c r="D20" s="315"/>
      <c r="E20" s="315"/>
      <c r="F20" s="315"/>
      <c r="G20" s="315"/>
      <c r="H20" s="315"/>
      <c r="I20" s="315"/>
    </row>
    <row r="21" spans="1:9" ht="52.5" customHeight="1">
      <c r="A21" s="199" t="s">
        <v>345</v>
      </c>
      <c r="B21" s="206"/>
      <c r="C21" s="207"/>
      <c r="D21" s="207"/>
      <c r="E21" s="207"/>
      <c r="F21" s="207"/>
      <c r="G21" s="207"/>
      <c r="H21" s="207"/>
      <c r="I21" s="207"/>
    </row>
    <row r="22" spans="1:9" ht="57" customHeight="1">
      <c r="A22" s="199" t="s">
        <v>346</v>
      </c>
      <c r="B22" s="315"/>
      <c r="C22" s="315"/>
      <c r="D22" s="315"/>
      <c r="E22" s="315"/>
      <c r="F22" s="315"/>
      <c r="G22" s="315"/>
      <c r="H22" s="315"/>
      <c r="I22" s="315"/>
    </row>
    <row r="23" spans="1:9" ht="45.45" customHeight="1">
      <c r="A23" s="209" t="s">
        <v>356</v>
      </c>
      <c r="B23" s="208"/>
    </row>
    <row r="24" spans="1:9" ht="15" customHeight="1">
      <c r="A24" s="204"/>
      <c r="B24" s="208"/>
    </row>
    <row r="25" spans="1:9">
      <c r="A25" s="204"/>
      <c r="B25" s="199"/>
    </row>
    <row r="26" spans="1:9" ht="23.1" customHeight="1" thickBot="1">
      <c r="A26" s="213" t="s">
        <v>0</v>
      </c>
      <c r="B26" s="199"/>
    </row>
    <row r="27" spans="1:9" ht="35.4" customHeight="1" thickTop="1">
      <c r="A27" s="201" t="s">
        <v>301</v>
      </c>
      <c r="B27" s="202"/>
      <c r="C27" s="202"/>
      <c r="D27" s="202"/>
      <c r="E27" s="202"/>
      <c r="F27" s="202"/>
      <c r="G27" s="202"/>
      <c r="H27" s="202"/>
      <c r="I27" s="202"/>
    </row>
    <row r="28" spans="1:9">
      <c r="B28" s="203"/>
      <c r="C28" s="203"/>
      <c r="D28" s="203"/>
      <c r="E28" s="203"/>
      <c r="F28" s="203"/>
      <c r="G28" s="203"/>
      <c r="H28" s="203"/>
      <c r="I28" s="203"/>
    </row>
    <row r="29" spans="1:9" ht="32.700000000000003" customHeight="1">
      <c r="A29" s="199" t="s">
        <v>195</v>
      </c>
      <c r="B29" s="199"/>
    </row>
    <row r="30" spans="1:9" ht="25.2">
      <c r="A30" s="199" t="s">
        <v>207</v>
      </c>
      <c r="B30" s="199"/>
    </row>
    <row r="31" spans="1:9" ht="63">
      <c r="A31" s="199" t="s">
        <v>245</v>
      </c>
      <c r="B31" s="199"/>
    </row>
    <row r="32" spans="1:9" ht="43.2" customHeight="1">
      <c r="A32" s="209" t="s">
        <v>357</v>
      </c>
      <c r="B32" s="199"/>
    </row>
    <row r="33" spans="1:4" ht="15" customHeight="1">
      <c r="A33" s="204"/>
      <c r="B33" s="199"/>
    </row>
    <row r="34" spans="1:4">
      <c r="A34" s="204"/>
      <c r="B34" s="199"/>
    </row>
    <row r="35" spans="1:4" ht="23.1" customHeight="1" thickBot="1">
      <c r="A35" s="213" t="s">
        <v>1</v>
      </c>
      <c r="B35" s="199"/>
    </row>
    <row r="36" spans="1:4" ht="25.8" thickTop="1">
      <c r="A36" s="199" t="s">
        <v>2</v>
      </c>
      <c r="B36" s="209"/>
    </row>
    <row r="37" spans="1:4">
      <c r="B37" s="199"/>
    </row>
    <row r="38" spans="1:4" ht="33" customHeight="1">
      <c r="A38" s="199" t="s">
        <v>303</v>
      </c>
      <c r="B38" s="199"/>
    </row>
    <row r="39" spans="1:4" ht="25.2">
      <c r="A39" s="199" t="s">
        <v>304</v>
      </c>
      <c r="B39" s="199"/>
    </row>
    <row r="40" spans="1:4" ht="25.2">
      <c r="A40" s="199" t="s">
        <v>199</v>
      </c>
      <c r="B40" s="199"/>
    </row>
    <row r="41" spans="1:4" ht="85.2" customHeight="1">
      <c r="A41" s="197" t="s">
        <v>197</v>
      </c>
      <c r="B41" s="199"/>
    </row>
    <row r="42" spans="1:4" ht="19.5" customHeight="1">
      <c r="A42" s="198" t="s">
        <v>196</v>
      </c>
      <c r="B42" s="199"/>
    </row>
    <row r="43" spans="1:4" ht="28.2" customHeight="1">
      <c r="A43" s="199" t="s">
        <v>229</v>
      </c>
      <c r="B43" s="199"/>
    </row>
    <row r="44" spans="1:4" ht="18" customHeight="1">
      <c r="A44" s="198" t="s">
        <v>226</v>
      </c>
      <c r="B44" s="199"/>
      <c r="D44" s="198" t="s">
        <v>160</v>
      </c>
    </row>
    <row r="45" spans="1:4" ht="18" customHeight="1">
      <c r="A45" s="199" t="s">
        <v>227</v>
      </c>
      <c r="B45" s="199"/>
    </row>
    <row r="46" spans="1:4" ht="19.2" customHeight="1">
      <c r="A46" s="198" t="s">
        <v>228</v>
      </c>
      <c r="B46" s="199"/>
    </row>
    <row r="47" spans="1:4" ht="37.5" customHeight="1">
      <c r="A47" s="199" t="s">
        <v>305</v>
      </c>
      <c r="B47" s="199"/>
    </row>
    <row r="48" spans="1:4" ht="37.5" customHeight="1">
      <c r="A48" s="199" t="s">
        <v>307</v>
      </c>
      <c r="B48" s="199"/>
    </row>
    <row r="49" spans="1:2" ht="142.5" customHeight="1">
      <c r="A49" s="200" t="s">
        <v>309</v>
      </c>
      <c r="B49" s="199"/>
    </row>
    <row r="50" spans="1:2" ht="43.5" customHeight="1">
      <c r="A50" s="209" t="s">
        <v>358</v>
      </c>
      <c r="B50" s="199"/>
    </row>
    <row r="51" spans="1:2">
      <c r="B51" s="199"/>
    </row>
    <row r="52" spans="1:2">
      <c r="A52" s="204"/>
      <c r="B52" s="199"/>
    </row>
    <row r="53" spans="1:2" ht="23.1" customHeight="1" thickBot="1">
      <c r="A53" s="213" t="s">
        <v>3</v>
      </c>
      <c r="B53" s="209"/>
    </row>
    <row r="54" spans="1:2" ht="34.5" customHeight="1" thickTop="1">
      <c r="A54" s="199" t="s">
        <v>4</v>
      </c>
      <c r="B54" s="209"/>
    </row>
    <row r="55" spans="1:2">
      <c r="B55" s="199"/>
    </row>
    <row r="56" spans="1:2" ht="31.5" customHeight="1">
      <c r="A56" s="199" t="s">
        <v>198</v>
      </c>
      <c r="B56" s="199"/>
    </row>
    <row r="57" spans="1:2" ht="19.2" customHeight="1">
      <c r="A57" s="199" t="s">
        <v>302</v>
      </c>
      <c r="B57" s="199"/>
    </row>
    <row r="58" spans="1:2" ht="32.700000000000003" customHeight="1">
      <c r="A58" s="199" t="s">
        <v>304</v>
      </c>
      <c r="B58" s="199"/>
    </row>
    <row r="59" spans="1:2" ht="34.5" customHeight="1">
      <c r="A59" s="199" t="s">
        <v>199</v>
      </c>
      <c r="B59" s="199"/>
    </row>
    <row r="60" spans="1:2" ht="32.700000000000003" customHeight="1">
      <c r="A60" s="199" t="s">
        <v>200</v>
      </c>
      <c r="B60" s="199"/>
    </row>
    <row r="61" spans="1:2" ht="19.2" customHeight="1">
      <c r="A61" s="199" t="s">
        <v>196</v>
      </c>
      <c r="B61" s="199"/>
    </row>
    <row r="62" spans="1:2" ht="25.5" customHeight="1">
      <c r="A62" s="199" t="s">
        <v>229</v>
      </c>
      <c r="B62" s="199"/>
    </row>
    <row r="63" spans="1:2" ht="19.2" customHeight="1">
      <c r="A63" s="199" t="s">
        <v>226</v>
      </c>
      <c r="B63" s="199"/>
    </row>
    <row r="64" spans="1:2" ht="18" customHeight="1">
      <c r="A64" s="199" t="s">
        <v>227</v>
      </c>
      <c r="B64" s="199"/>
    </row>
    <row r="65" spans="1:2" ht="18" customHeight="1">
      <c r="A65" s="199" t="s">
        <v>228</v>
      </c>
      <c r="B65" s="199"/>
    </row>
    <row r="66" spans="1:2" ht="29.7" customHeight="1">
      <c r="A66" s="199" t="s">
        <v>201</v>
      </c>
      <c r="B66" s="199"/>
    </row>
    <row r="67" spans="1:2" ht="31.2" customHeight="1">
      <c r="A67" s="199" t="s">
        <v>306</v>
      </c>
      <c r="B67" s="199"/>
    </row>
    <row r="68" spans="1:2" ht="147.44999999999999" customHeight="1">
      <c r="A68" s="200" t="s">
        <v>310</v>
      </c>
      <c r="B68" s="199"/>
    </row>
    <row r="69" spans="1:2" ht="25.5" customHeight="1">
      <c r="A69" s="209" t="s">
        <v>359</v>
      </c>
      <c r="B69" s="199"/>
    </row>
    <row r="70" spans="1:2" ht="17.7" customHeight="1">
      <c r="A70" s="199"/>
      <c r="B70" s="199"/>
    </row>
    <row r="71" spans="1:2" ht="27.45" customHeight="1">
      <c r="A71" s="212" t="s">
        <v>308</v>
      </c>
      <c r="B71" s="210"/>
    </row>
    <row r="72" spans="1:2" ht="19.95" customHeight="1">
      <c r="A72" s="209"/>
      <c r="B72" s="199"/>
    </row>
    <row r="73" spans="1:2" ht="24.9" customHeight="1">
      <c r="A73" s="209" t="s">
        <v>230</v>
      </c>
      <c r="B73" s="199"/>
    </row>
    <row r="74" spans="1:2">
      <c r="B74" s="199"/>
    </row>
    <row r="75" spans="1:2">
      <c r="B75" s="199"/>
    </row>
    <row r="76" spans="1:2" ht="21.6" customHeight="1" thickBot="1">
      <c r="A76" s="214" t="s">
        <v>5</v>
      </c>
      <c r="B76" s="199"/>
    </row>
    <row r="77" spans="1:2" ht="13.2" thickTop="1">
      <c r="A77" s="201" t="s">
        <v>236</v>
      </c>
      <c r="B77" s="211"/>
    </row>
    <row r="78" spans="1:2">
      <c r="A78" s="201" t="s">
        <v>237</v>
      </c>
      <c r="B78" s="211"/>
    </row>
    <row r="79" spans="1:2">
      <c r="A79" s="201" t="s">
        <v>238</v>
      </c>
      <c r="B79" s="211"/>
    </row>
    <row r="80" spans="1:2">
      <c r="A80" s="201" t="s">
        <v>239</v>
      </c>
      <c r="B80" s="211"/>
    </row>
    <row r="81" spans="1:2" ht="31.5" customHeight="1">
      <c r="A81" s="201" t="s">
        <v>240</v>
      </c>
      <c r="B81" s="211"/>
    </row>
    <row r="82" spans="1:2" ht="31.95" customHeight="1">
      <c r="A82" s="212" t="s">
        <v>241</v>
      </c>
      <c r="B82" s="212"/>
    </row>
    <row r="83" spans="1:2" ht="30.45" customHeight="1">
      <c r="A83" s="197" t="s">
        <v>242</v>
      </c>
      <c r="B83" s="210"/>
    </row>
    <row r="84" spans="1:2">
      <c r="B84" s="199"/>
    </row>
    <row r="85" spans="1:2">
      <c r="B85" s="199"/>
    </row>
    <row r="86" spans="1:2">
      <c r="B86" s="199"/>
    </row>
    <row r="87" spans="1:2">
      <c r="B87" s="199"/>
    </row>
    <row r="88" spans="1:2">
      <c r="B88" s="199"/>
    </row>
    <row r="89" spans="1:2">
      <c r="B89" s="199"/>
    </row>
    <row r="90" spans="1:2">
      <c r="B90" s="199"/>
    </row>
    <row r="91" spans="1:2">
      <c r="B91" s="199"/>
    </row>
    <row r="92" spans="1:2">
      <c r="B92" s="199"/>
    </row>
    <row r="93" spans="1:2">
      <c r="B93" s="199"/>
    </row>
    <row r="94" spans="1:2">
      <c r="B94" s="199"/>
    </row>
    <row r="95" spans="1:2">
      <c r="B95" s="199"/>
    </row>
  </sheetData>
  <sheetProtection formatRows="0"/>
  <mergeCells count="2">
    <mergeCell ref="B22:I22"/>
    <mergeCell ref="B20:I20"/>
  </mergeCells>
  <printOptions gridLine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65528-0D41-4C5B-960F-A39850F8E26D}">
  <sheetPr>
    <tabColor theme="9"/>
    <pageSetUpPr fitToPage="1"/>
  </sheetPr>
  <dimension ref="B1:BO92"/>
  <sheetViews>
    <sheetView showGridLines="0" topLeftCell="A17" zoomScale="80" zoomScaleNormal="80" workbookViewId="0">
      <selection activeCell="AI36" sqref="AI36:AL36"/>
    </sheetView>
  </sheetViews>
  <sheetFormatPr defaultColWidth="10.44140625" defaultRowHeight="16.2"/>
  <cols>
    <col min="1" max="1" width="10.44140625" style="244"/>
    <col min="2" max="3" width="1.88671875" style="244" customWidth="1"/>
    <col min="4" max="4" width="8.44140625" style="244" customWidth="1"/>
    <col min="5" max="7" width="1.88671875" style="244" customWidth="1"/>
    <col min="8" max="8" width="3.6640625" style="244" customWidth="1"/>
    <col min="9" max="9" width="2.44140625" style="244" customWidth="1"/>
    <col min="10" max="10" width="1.88671875" style="244" customWidth="1"/>
    <col min="11" max="11" width="4.44140625" style="244" customWidth="1"/>
    <col min="12" max="12" width="7.88671875" style="244" customWidth="1"/>
    <col min="13" max="13" width="1.88671875" style="244" customWidth="1"/>
    <col min="14" max="14" width="9.5546875" style="244" customWidth="1"/>
    <col min="15" max="15" width="4" style="244" customWidth="1"/>
    <col min="16" max="17" width="1.88671875" style="244" customWidth="1"/>
    <col min="18" max="18" width="3.5546875" style="244" customWidth="1"/>
    <col min="19" max="19" width="1.88671875" style="244" customWidth="1"/>
    <col min="20" max="20" width="3.5546875" style="244" customWidth="1"/>
    <col min="21" max="21" width="6.33203125" style="244" customWidth="1"/>
    <col min="22" max="22" width="2.109375" style="244" customWidth="1"/>
    <col min="23" max="23" width="4" style="244" customWidth="1"/>
    <col min="24" max="24" width="4.33203125" style="244" customWidth="1"/>
    <col min="25" max="25" width="5" style="244" customWidth="1"/>
    <col min="26" max="26" width="7.5546875" style="244" customWidth="1"/>
    <col min="27" max="28" width="10.33203125" style="244" customWidth="1"/>
    <col min="29" max="29" width="14.6640625" style="244" customWidth="1"/>
    <col min="30" max="30" width="10" style="244" customWidth="1"/>
    <col min="31" max="31" width="2.5546875" style="244" customWidth="1"/>
    <col min="32" max="32" width="1.88671875" style="244" customWidth="1"/>
    <col min="33" max="33" width="3.5546875" style="244" customWidth="1"/>
    <col min="34" max="34" width="8.33203125" style="244" customWidth="1"/>
    <col min="35" max="35" width="3.6640625" style="244" customWidth="1"/>
    <col min="36" max="36" width="7.5546875" style="244" customWidth="1"/>
    <col min="37" max="37" width="2.44140625" style="244" customWidth="1"/>
    <col min="38" max="38" width="5.88671875" style="244" customWidth="1"/>
    <col min="39" max="39" width="1.88671875" style="244" customWidth="1"/>
    <col min="40" max="40" width="5" style="244" customWidth="1"/>
    <col min="41" max="41" width="5.88671875" style="244" customWidth="1"/>
    <col min="42" max="42" width="1.88671875" style="244" customWidth="1"/>
    <col min="43" max="43" width="4.6640625" style="244" customWidth="1"/>
    <col min="44" max="44" width="2.44140625" style="244" customWidth="1"/>
    <col min="45" max="45" width="9.33203125" style="244" customWidth="1"/>
    <col min="46" max="46" width="5.88671875" style="244" customWidth="1"/>
    <col min="47" max="47" width="5.44140625" style="244" customWidth="1"/>
    <col min="48" max="48" width="6.5546875" style="244" customWidth="1"/>
    <col min="49" max="49" width="22.5546875" style="244" customWidth="1"/>
    <col min="50" max="50" width="9.6640625" style="244" customWidth="1"/>
    <col min="51" max="51" width="3.5546875" style="244" customWidth="1"/>
    <col min="52" max="54" width="1.88671875" style="244" customWidth="1"/>
    <col min="55" max="55" width="6.6640625" style="244" customWidth="1"/>
    <col min="56" max="56" width="4.6640625" style="244" customWidth="1"/>
    <col min="57" max="57" width="4.88671875" style="244" customWidth="1"/>
    <col min="58" max="16384" width="10.44140625" style="244"/>
  </cols>
  <sheetData>
    <row r="1" spans="2:67" ht="54" customHeight="1">
      <c r="B1" s="777" t="s">
        <v>371</v>
      </c>
      <c r="C1" s="777"/>
      <c r="D1" s="777"/>
      <c r="E1" s="777"/>
      <c r="F1" s="777"/>
      <c r="G1" s="777"/>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H1" s="746"/>
      <c r="AI1" s="746"/>
      <c r="AJ1" s="746"/>
      <c r="AK1" s="746"/>
      <c r="AL1" s="746"/>
      <c r="AM1" s="746"/>
      <c r="AN1" s="746"/>
      <c r="AO1" s="746"/>
      <c r="AP1" s="746"/>
      <c r="AQ1" s="746"/>
      <c r="AR1" s="746"/>
      <c r="AS1" s="746"/>
      <c r="AT1" s="746"/>
      <c r="AU1" s="746"/>
      <c r="AV1" s="746"/>
      <c r="AW1" s="746"/>
      <c r="AX1" s="746"/>
      <c r="AY1" s="746"/>
      <c r="AZ1" s="746"/>
      <c r="BA1" s="746"/>
      <c r="BB1" s="746"/>
      <c r="BC1" s="746"/>
      <c r="BD1" s="746"/>
      <c r="BO1" s="245" t="s">
        <v>94</v>
      </c>
    </row>
    <row r="2" spans="2:67" ht="28.95" customHeight="1">
      <c r="B2" s="777"/>
      <c r="C2" s="777"/>
      <c r="D2" s="777"/>
      <c r="E2" s="777"/>
      <c r="F2" s="777"/>
      <c r="G2" s="777"/>
      <c r="H2" s="777"/>
      <c r="I2" s="777"/>
      <c r="J2" s="777"/>
      <c r="K2" s="777"/>
      <c r="L2" s="777"/>
      <c r="M2" s="777"/>
      <c r="N2" s="777"/>
      <c r="O2" s="777"/>
      <c r="P2" s="777"/>
      <c r="Q2" s="777"/>
      <c r="R2" s="777"/>
      <c r="S2" s="777"/>
      <c r="T2" s="777"/>
      <c r="U2" s="777"/>
      <c r="V2" s="777"/>
      <c r="W2" s="777"/>
      <c r="X2" s="777"/>
      <c r="Y2" s="777"/>
      <c r="Z2" s="777"/>
      <c r="AA2" s="777"/>
      <c r="AB2" s="777"/>
      <c r="AC2" s="777"/>
      <c r="AD2" s="777"/>
      <c r="AE2" s="777"/>
      <c r="AF2" s="777"/>
      <c r="AH2" s="746"/>
      <c r="AI2" s="746"/>
      <c r="AJ2" s="746"/>
      <c r="AK2" s="746"/>
      <c r="AL2" s="746"/>
      <c r="AM2" s="746"/>
      <c r="AN2" s="746"/>
      <c r="AO2" s="746"/>
      <c r="AP2" s="746"/>
      <c r="AQ2" s="746"/>
      <c r="AR2" s="746"/>
      <c r="AS2" s="746"/>
      <c r="AT2" s="746"/>
      <c r="AU2" s="746"/>
      <c r="AV2" s="746"/>
      <c r="AW2" s="746"/>
      <c r="AX2" s="746"/>
      <c r="AY2" s="746"/>
      <c r="AZ2" s="746"/>
      <c r="BA2" s="746"/>
      <c r="BB2" s="746"/>
      <c r="BC2" s="746"/>
      <c r="BD2" s="746"/>
      <c r="BO2" s="245"/>
    </row>
    <row r="3" spans="2:67" ht="30.6" customHeight="1">
      <c r="B3" s="777"/>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77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O3" s="245" t="s">
        <v>95</v>
      </c>
    </row>
    <row r="4" spans="2:67" ht="16.2" customHeight="1">
      <c r="B4" s="777"/>
      <c r="C4" s="777"/>
      <c r="D4" s="777"/>
      <c r="E4" s="777"/>
      <c r="F4" s="777"/>
      <c r="G4" s="777"/>
      <c r="H4" s="777"/>
      <c r="I4" s="777"/>
      <c r="J4" s="777"/>
      <c r="K4" s="777"/>
      <c r="L4" s="777"/>
      <c r="M4" s="777"/>
      <c r="N4" s="777"/>
      <c r="O4" s="777"/>
      <c r="P4" s="777"/>
      <c r="Q4" s="777"/>
      <c r="R4" s="777"/>
      <c r="S4" s="777"/>
      <c r="T4" s="777"/>
      <c r="U4" s="777"/>
      <c r="V4" s="777"/>
      <c r="W4" s="777"/>
      <c r="X4" s="777"/>
      <c r="Y4" s="777"/>
      <c r="Z4" s="777"/>
      <c r="AA4" s="777"/>
      <c r="AB4" s="777"/>
      <c r="AC4" s="777"/>
      <c r="AD4" s="777"/>
      <c r="AE4" s="777"/>
      <c r="AF4" s="777"/>
      <c r="AH4" s="747"/>
      <c r="AI4" s="747"/>
      <c r="AJ4" s="747"/>
      <c r="AK4" s="747"/>
      <c r="AL4" s="747"/>
      <c r="AM4" s="747"/>
      <c r="AN4" s="747"/>
      <c r="AO4" s="747"/>
      <c r="AP4" s="747"/>
      <c r="AQ4" s="747"/>
      <c r="AR4" s="747"/>
      <c r="AS4" s="747"/>
      <c r="AT4" s="747"/>
      <c r="AU4" s="747"/>
      <c r="AV4" s="747"/>
      <c r="AW4" s="747"/>
      <c r="AX4" s="747"/>
      <c r="AY4" s="747"/>
      <c r="AZ4" s="747"/>
      <c r="BA4" s="747"/>
      <c r="BB4" s="747"/>
      <c r="BC4" s="747"/>
      <c r="BD4" s="747"/>
      <c r="BO4" s="245"/>
    </row>
    <row r="5" spans="2:67" ht="27.45" customHeight="1">
      <c r="B5" s="284"/>
      <c r="C5" s="284"/>
      <c r="D5" s="284"/>
      <c r="E5" s="284"/>
      <c r="F5" s="284"/>
      <c r="G5" s="284"/>
      <c r="H5" s="284"/>
      <c r="I5" s="284"/>
      <c r="J5" s="284"/>
      <c r="K5" s="284"/>
      <c r="L5" s="284"/>
      <c r="M5" s="284"/>
      <c r="N5" s="284"/>
      <c r="O5" s="279"/>
      <c r="P5" s="279"/>
      <c r="Q5" s="279"/>
      <c r="R5" s="279"/>
      <c r="S5" s="279"/>
      <c r="T5" s="279"/>
      <c r="U5" s="279"/>
      <c r="V5" s="279"/>
      <c r="W5" s="279"/>
      <c r="X5" s="279"/>
      <c r="Y5" s="279"/>
      <c r="Z5" s="279"/>
      <c r="AA5" s="279"/>
      <c r="AB5" s="279"/>
      <c r="AC5" s="279"/>
      <c r="AD5" s="279"/>
      <c r="AE5" s="279"/>
      <c r="AF5" s="279"/>
      <c r="AH5" s="747" t="s">
        <v>329</v>
      </c>
      <c r="AI5" s="747"/>
      <c r="AJ5" s="747"/>
      <c r="AK5" s="747"/>
      <c r="AL5" s="747"/>
      <c r="AM5" s="747"/>
      <c r="AN5" s="747"/>
      <c r="AO5" s="747"/>
      <c r="AP5" s="747"/>
      <c r="AQ5" s="747"/>
      <c r="AR5" s="747"/>
      <c r="AS5" s="747"/>
      <c r="AT5" s="747"/>
      <c r="AU5" s="747"/>
      <c r="AV5" s="747"/>
      <c r="AW5" s="747"/>
      <c r="AX5" s="747"/>
      <c r="AY5" s="747"/>
      <c r="AZ5" s="747"/>
      <c r="BA5" s="747"/>
      <c r="BB5" s="747"/>
      <c r="BC5" s="747"/>
      <c r="BD5" s="747"/>
      <c r="BO5" s="245"/>
    </row>
    <row r="6" spans="2:67" ht="15.45" customHeight="1">
      <c r="B6" s="748" t="s">
        <v>96</v>
      </c>
      <c r="C6" s="748"/>
      <c r="D6" s="748"/>
      <c r="E6" s="748"/>
      <c r="F6" s="748"/>
      <c r="G6" s="748"/>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H6" s="246"/>
      <c r="AI6" s="749" t="s">
        <v>97</v>
      </c>
      <c r="AJ6" s="749"/>
      <c r="AK6" s="749"/>
      <c r="AL6" s="749"/>
      <c r="AM6" s="749"/>
      <c r="AN6" s="749"/>
      <c r="AO6" s="749"/>
      <c r="AP6" s="749"/>
      <c r="AQ6" s="749"/>
      <c r="AR6" s="749"/>
      <c r="AS6" s="749"/>
      <c r="AT6" s="749"/>
      <c r="AU6" s="749"/>
      <c r="AV6" s="749"/>
      <c r="AW6" s="749"/>
      <c r="AX6" s="749"/>
      <c r="AY6" s="749"/>
      <c r="AZ6" s="749"/>
      <c r="BA6" s="749"/>
      <c r="BB6" s="749"/>
      <c r="BC6" s="749"/>
      <c r="BD6" s="749"/>
      <c r="BE6" s="247"/>
      <c r="BO6" s="245" t="s">
        <v>98</v>
      </c>
    </row>
    <row r="7" spans="2:67" ht="13.5" customHeight="1">
      <c r="B7" s="617" t="s">
        <v>99</v>
      </c>
      <c r="C7" s="618"/>
      <c r="D7" s="619"/>
      <c r="E7" s="666"/>
      <c r="F7" s="666"/>
      <c r="G7" s="66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H7" s="248"/>
      <c r="AI7" s="749" t="s">
        <v>100</v>
      </c>
      <c r="AJ7" s="749"/>
      <c r="AK7" s="749"/>
      <c r="AL7" s="749"/>
      <c r="AM7" s="749"/>
      <c r="AN7" s="749"/>
      <c r="AO7" s="749"/>
      <c r="AP7" s="749"/>
      <c r="AQ7" s="749"/>
      <c r="AR7" s="749"/>
      <c r="AS7" s="749"/>
      <c r="AT7" s="749"/>
      <c r="AU7" s="749"/>
      <c r="AV7" s="749"/>
      <c r="AW7" s="749"/>
      <c r="AX7" s="749"/>
      <c r="AY7" s="749"/>
      <c r="AZ7" s="749"/>
      <c r="BA7" s="749"/>
      <c r="BB7" s="749"/>
      <c r="BC7" s="749"/>
      <c r="BD7" s="749"/>
      <c r="BE7" s="247"/>
    </row>
    <row r="8" spans="2:67" ht="16.5" customHeight="1">
      <c r="B8" s="620"/>
      <c r="C8" s="621"/>
      <c r="D8" s="622"/>
      <c r="E8" s="666"/>
      <c r="F8" s="666"/>
      <c r="G8" s="666"/>
      <c r="H8" s="666"/>
      <c r="I8" s="666"/>
      <c r="J8" s="666"/>
      <c r="K8" s="666"/>
      <c r="L8" s="666"/>
      <c r="M8" s="666"/>
      <c r="N8" s="666"/>
      <c r="O8" s="666"/>
      <c r="P8" s="666"/>
      <c r="Q8" s="666"/>
      <c r="R8" s="666"/>
      <c r="S8" s="666"/>
      <c r="T8" s="666"/>
      <c r="U8" s="666"/>
      <c r="V8" s="666"/>
      <c r="W8" s="666"/>
      <c r="X8" s="666"/>
      <c r="Y8" s="666"/>
      <c r="Z8" s="666"/>
      <c r="AA8" s="666"/>
      <c r="AB8" s="666"/>
      <c r="AC8" s="666"/>
      <c r="AD8" s="666"/>
      <c r="AE8" s="666"/>
      <c r="AF8" s="666"/>
      <c r="AH8" s="248"/>
      <c r="AI8" s="749" t="s">
        <v>101</v>
      </c>
      <c r="AJ8" s="749"/>
      <c r="AK8" s="749"/>
      <c r="AL8" s="749"/>
      <c r="AM8" s="749"/>
      <c r="AN8" s="749"/>
      <c r="AO8" s="749"/>
      <c r="AP8" s="749"/>
      <c r="AQ8" s="749"/>
      <c r="AR8" s="749"/>
      <c r="AS8" s="749"/>
      <c r="AT8" s="749"/>
      <c r="AU8" s="749"/>
      <c r="AV8" s="749"/>
      <c r="AW8" s="749"/>
      <c r="AX8" s="749"/>
      <c r="AY8" s="749"/>
      <c r="AZ8" s="749"/>
      <c r="BA8" s="749"/>
      <c r="BB8" s="749"/>
      <c r="BC8" s="749"/>
      <c r="BD8" s="749"/>
    </row>
    <row r="9" spans="2:67" ht="16.2" customHeight="1">
      <c r="AH9" s="248"/>
      <c r="AI9" s="749" t="s">
        <v>331</v>
      </c>
      <c r="AJ9" s="749"/>
      <c r="AK9" s="749"/>
      <c r="AL9" s="749"/>
      <c r="AM9" s="749"/>
      <c r="AN9" s="749"/>
      <c r="AO9" s="749"/>
      <c r="AP9" s="749"/>
      <c r="AQ9" s="749"/>
      <c r="AR9" s="749"/>
      <c r="AS9" s="749"/>
      <c r="AT9" s="749"/>
      <c r="AU9" s="749"/>
      <c r="AV9" s="749"/>
      <c r="AW9" s="749"/>
      <c r="AX9" s="749"/>
      <c r="AY9" s="749"/>
      <c r="AZ9" s="749"/>
      <c r="BA9" s="749"/>
      <c r="BB9" s="749"/>
      <c r="BC9" s="749"/>
      <c r="BD9" s="749"/>
    </row>
    <row r="10" spans="2:67" ht="16.5" customHeight="1"/>
    <row r="11" spans="2:67" ht="28.95" customHeight="1">
      <c r="P11" s="290"/>
      <c r="Q11" s="908"/>
      <c r="R11" s="908"/>
      <c r="S11" s="908"/>
      <c r="T11" s="908"/>
      <c r="U11" s="908"/>
      <c r="V11" s="908"/>
      <c r="W11" s="908"/>
      <c r="X11" s="908"/>
      <c r="Y11" s="908"/>
      <c r="Z11" s="908"/>
      <c r="AA11" s="908"/>
      <c r="AB11" s="908"/>
      <c r="AC11" s="908"/>
      <c r="AH11" s="625"/>
      <c r="AI11" s="625"/>
      <c r="AJ11" s="762" t="s">
        <v>188</v>
      </c>
      <c r="AK11" s="763"/>
      <c r="AL11" s="763"/>
      <c r="AM11" s="763"/>
      <c r="AN11" s="763"/>
      <c r="AO11" s="763"/>
      <c r="AP11" s="763"/>
      <c r="AQ11" s="763"/>
      <c r="AR11" s="763"/>
      <c r="AS11" s="764"/>
      <c r="AT11" s="625"/>
      <c r="AU11" s="625"/>
      <c r="AV11" s="762" t="s">
        <v>189</v>
      </c>
      <c r="AW11" s="763"/>
      <c r="AX11" s="763"/>
      <c r="AY11" s="763"/>
      <c r="AZ11" s="763"/>
      <c r="BA11" s="763"/>
      <c r="BB11" s="763"/>
      <c r="BC11" s="763"/>
      <c r="BD11" s="764"/>
    </row>
    <row r="12" spans="2:67" ht="12" customHeight="1">
      <c r="B12" s="769" t="s">
        <v>102</v>
      </c>
      <c r="C12" s="769"/>
      <c r="D12" s="769"/>
      <c r="E12" s="769"/>
      <c r="F12" s="769"/>
      <c r="G12" s="769"/>
      <c r="H12" s="769"/>
      <c r="I12" s="769"/>
      <c r="J12" s="769"/>
      <c r="K12" s="769"/>
      <c r="L12" s="769"/>
      <c r="M12" s="769"/>
      <c r="N12" s="769"/>
      <c r="O12" s="769"/>
      <c r="P12" s="769"/>
      <c r="Q12" s="769"/>
      <c r="R12" s="769"/>
      <c r="S12" s="769"/>
      <c r="T12" s="769"/>
      <c r="U12" s="769"/>
      <c r="V12" s="769"/>
      <c r="W12" s="769"/>
      <c r="X12" s="769"/>
      <c r="Y12" s="769"/>
      <c r="Z12" s="769"/>
      <c r="AA12" s="769"/>
      <c r="AB12" s="769"/>
      <c r="AC12" s="769"/>
      <c r="AD12" s="769"/>
      <c r="AE12" s="769"/>
      <c r="AF12" s="769"/>
      <c r="AH12" s="625"/>
      <c r="AI12" s="625"/>
      <c r="AJ12" s="762" t="s">
        <v>103</v>
      </c>
      <c r="AK12" s="763"/>
      <c r="AL12" s="763"/>
      <c r="AM12" s="763"/>
      <c r="AN12" s="763"/>
      <c r="AO12" s="763"/>
      <c r="AP12" s="763"/>
      <c r="AQ12" s="763"/>
      <c r="AR12" s="763"/>
      <c r="AS12" s="764"/>
      <c r="AT12" s="625"/>
      <c r="AU12" s="625"/>
      <c r="AV12" s="762" t="s">
        <v>104</v>
      </c>
      <c r="AW12" s="763"/>
      <c r="AX12" s="763"/>
      <c r="AY12" s="763"/>
      <c r="AZ12" s="763"/>
      <c r="BA12" s="763"/>
      <c r="BB12" s="763"/>
      <c r="BC12" s="763"/>
      <c r="BD12" s="764"/>
    </row>
    <row r="13" spans="2:67">
      <c r="B13" s="769"/>
      <c r="C13" s="769"/>
      <c r="D13" s="769"/>
      <c r="E13" s="769"/>
      <c r="F13" s="769"/>
      <c r="G13" s="769"/>
      <c r="H13" s="769"/>
      <c r="I13" s="769"/>
      <c r="J13" s="769"/>
      <c r="K13" s="769"/>
      <c r="L13" s="769"/>
      <c r="M13" s="769"/>
      <c r="N13" s="769"/>
      <c r="O13" s="769"/>
      <c r="P13" s="769"/>
      <c r="Q13" s="769"/>
      <c r="R13" s="769"/>
      <c r="S13" s="769"/>
      <c r="T13" s="769"/>
      <c r="U13" s="769"/>
      <c r="V13" s="769"/>
      <c r="W13" s="769"/>
      <c r="X13" s="769"/>
      <c r="Y13" s="769"/>
      <c r="Z13" s="769"/>
      <c r="AA13" s="769"/>
      <c r="AB13" s="769"/>
      <c r="AC13" s="769"/>
      <c r="AD13" s="769"/>
      <c r="AE13" s="769"/>
      <c r="AF13" s="769"/>
      <c r="AH13" s="625"/>
      <c r="AI13" s="625"/>
      <c r="AJ13" s="765"/>
      <c r="AK13" s="766"/>
      <c r="AL13" s="766"/>
      <c r="AM13" s="766"/>
      <c r="AN13" s="766"/>
      <c r="AO13" s="766"/>
      <c r="AP13" s="766"/>
      <c r="AQ13" s="766"/>
      <c r="AR13" s="766"/>
      <c r="AS13" s="767"/>
      <c r="AT13" s="625"/>
      <c r="AU13" s="625"/>
      <c r="AV13" s="765"/>
      <c r="AW13" s="766"/>
      <c r="AX13" s="766"/>
      <c r="AY13" s="766"/>
      <c r="AZ13" s="766"/>
      <c r="BA13" s="766"/>
      <c r="BB13" s="766"/>
      <c r="BC13" s="766"/>
      <c r="BD13" s="767"/>
    </row>
    <row r="14" spans="2:67" ht="33" customHeight="1">
      <c r="B14" s="770"/>
      <c r="C14" s="770"/>
      <c r="D14" s="770"/>
      <c r="E14" s="770"/>
      <c r="F14" s="770"/>
      <c r="G14" s="770"/>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H14" s="771" t="s">
        <v>350</v>
      </c>
      <c r="AI14" s="772"/>
      <c r="AJ14" s="772"/>
      <c r="AK14" s="772"/>
      <c r="AL14" s="772"/>
      <c r="AM14" s="772"/>
      <c r="AN14" s="772"/>
      <c r="AO14" s="772"/>
      <c r="AP14" s="772"/>
      <c r="AQ14" s="772"/>
      <c r="AR14" s="772"/>
      <c r="AS14" s="772"/>
      <c r="AT14" s="772"/>
      <c r="AU14" s="772"/>
      <c r="AV14" s="772"/>
      <c r="AW14" s="772"/>
      <c r="AX14" s="772"/>
      <c r="AY14" s="772"/>
      <c r="AZ14" s="772"/>
      <c r="BA14" s="772"/>
      <c r="BB14" s="772"/>
      <c r="BC14" s="772"/>
      <c r="BD14" s="773"/>
    </row>
    <row r="15" spans="2:67" ht="17.399999999999999" customHeight="1">
      <c r="B15" s="750" t="s">
        <v>105</v>
      </c>
      <c r="C15" s="751"/>
      <c r="D15" s="752"/>
      <c r="E15" s="913"/>
      <c r="F15" s="914"/>
      <c r="G15" s="914"/>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5"/>
      <c r="AH15" s="771"/>
      <c r="AI15" s="772"/>
      <c r="AJ15" s="772"/>
      <c r="AK15" s="772"/>
      <c r="AL15" s="772"/>
      <c r="AM15" s="772"/>
      <c r="AN15" s="772"/>
      <c r="AO15" s="772"/>
      <c r="AP15" s="772"/>
      <c r="AQ15" s="772"/>
      <c r="AR15" s="772"/>
      <c r="AS15" s="772"/>
      <c r="AT15" s="772"/>
      <c r="AU15" s="772"/>
      <c r="AV15" s="772"/>
      <c r="AW15" s="772"/>
      <c r="AX15" s="772"/>
      <c r="AY15" s="772"/>
      <c r="AZ15" s="772"/>
      <c r="BA15" s="772"/>
      <c r="BB15" s="772"/>
      <c r="BC15" s="772"/>
      <c r="BD15" s="773"/>
    </row>
    <row r="16" spans="2:67" ht="19.95" customHeight="1">
      <c r="B16" s="753"/>
      <c r="C16" s="754"/>
      <c r="D16" s="755"/>
      <c r="E16" s="916"/>
      <c r="F16" s="917"/>
      <c r="G16" s="917"/>
      <c r="H16" s="917"/>
      <c r="I16" s="917"/>
      <c r="J16" s="917"/>
      <c r="K16" s="917"/>
      <c r="L16" s="917"/>
      <c r="M16" s="917"/>
      <c r="N16" s="917"/>
      <c r="O16" s="917"/>
      <c r="P16" s="917"/>
      <c r="Q16" s="917"/>
      <c r="R16" s="917"/>
      <c r="S16" s="917"/>
      <c r="T16" s="917"/>
      <c r="U16" s="917"/>
      <c r="V16" s="917"/>
      <c r="W16" s="917"/>
      <c r="X16" s="917"/>
      <c r="Y16" s="917"/>
      <c r="Z16" s="917"/>
      <c r="AA16" s="917"/>
      <c r="AB16" s="917"/>
      <c r="AC16" s="917"/>
      <c r="AD16" s="917"/>
      <c r="AE16" s="917"/>
      <c r="AF16" s="918"/>
      <c r="AH16" s="774"/>
      <c r="AI16" s="775"/>
      <c r="AJ16" s="775"/>
      <c r="AK16" s="775"/>
      <c r="AL16" s="775"/>
      <c r="AM16" s="775"/>
      <c r="AN16" s="775"/>
      <c r="AO16" s="775"/>
      <c r="AP16" s="775"/>
      <c r="AQ16" s="775"/>
      <c r="AR16" s="775"/>
      <c r="AS16" s="775"/>
      <c r="AT16" s="775"/>
      <c r="AU16" s="775"/>
      <c r="AV16" s="775"/>
      <c r="AW16" s="775"/>
      <c r="AX16" s="775"/>
      <c r="AY16" s="775"/>
      <c r="AZ16" s="775"/>
      <c r="BA16" s="775"/>
      <c r="BB16" s="775"/>
      <c r="BC16" s="775"/>
      <c r="BD16" s="776"/>
    </row>
    <row r="17" spans="2:58" ht="31.5" customHeight="1">
      <c r="B17" s="814" t="s">
        <v>106</v>
      </c>
      <c r="C17" s="815"/>
      <c r="D17" s="816"/>
      <c r="E17" s="820"/>
      <c r="F17" s="821"/>
      <c r="G17" s="821"/>
      <c r="H17" s="821"/>
      <c r="I17" s="821"/>
      <c r="J17" s="821"/>
      <c r="K17" s="821"/>
      <c r="L17" s="821"/>
      <c r="M17" s="821"/>
      <c r="N17" s="821"/>
      <c r="O17" s="821"/>
      <c r="P17" s="821"/>
      <c r="Q17" s="821"/>
      <c r="R17" s="821"/>
      <c r="S17" s="821"/>
      <c r="T17" s="821"/>
      <c r="U17" s="821"/>
      <c r="V17" s="821"/>
      <c r="W17" s="821"/>
      <c r="X17" s="821"/>
      <c r="Y17" s="821"/>
      <c r="Z17" s="821"/>
      <c r="AA17" s="821"/>
      <c r="AB17" s="821"/>
      <c r="AC17" s="821"/>
      <c r="AD17" s="821"/>
      <c r="AE17" s="821"/>
      <c r="AF17" s="822"/>
      <c r="AH17" s="919"/>
      <c r="AI17" s="920"/>
      <c r="AJ17" s="920"/>
      <c r="AK17" s="920"/>
      <c r="AL17" s="920"/>
      <c r="AM17" s="920"/>
      <c r="AN17" s="920"/>
      <c r="AO17" s="920"/>
      <c r="AP17" s="920"/>
      <c r="AQ17" s="920"/>
      <c r="AR17" s="920"/>
      <c r="AS17" s="920"/>
      <c r="AT17" s="920"/>
      <c r="AU17" s="920"/>
      <c r="AV17" s="920"/>
      <c r="AW17" s="920"/>
      <c r="AX17" s="921"/>
      <c r="AY17" s="829" t="s">
        <v>107</v>
      </c>
      <c r="AZ17" s="716"/>
      <c r="BA17" s="716"/>
      <c r="BB17" s="716"/>
      <c r="BC17" s="716"/>
      <c r="BD17" s="717"/>
    </row>
    <row r="18" spans="2:58" ht="31.95" customHeight="1">
      <c r="B18" s="817"/>
      <c r="C18" s="818"/>
      <c r="D18" s="819"/>
      <c r="E18" s="925"/>
      <c r="F18" s="926"/>
      <c r="G18" s="926"/>
      <c r="H18" s="926"/>
      <c r="I18" s="926"/>
      <c r="J18" s="926"/>
      <c r="K18" s="926"/>
      <c r="L18" s="926"/>
      <c r="M18" s="926"/>
      <c r="N18" s="926"/>
      <c r="O18" s="926"/>
      <c r="P18" s="926"/>
      <c r="Q18" s="926"/>
      <c r="R18" s="926"/>
      <c r="S18" s="926"/>
      <c r="T18" s="926"/>
      <c r="U18" s="926"/>
      <c r="V18" s="926"/>
      <c r="W18" s="926"/>
      <c r="X18" s="926"/>
      <c r="Y18" s="926"/>
      <c r="Z18" s="926"/>
      <c r="AA18" s="926"/>
      <c r="AB18" s="926"/>
      <c r="AC18" s="926"/>
      <c r="AD18" s="926"/>
      <c r="AE18" s="926"/>
      <c r="AF18" s="927"/>
      <c r="AH18" s="922"/>
      <c r="AI18" s="923"/>
      <c r="AJ18" s="923"/>
      <c r="AK18" s="923"/>
      <c r="AL18" s="923"/>
      <c r="AM18" s="923"/>
      <c r="AN18" s="923"/>
      <c r="AO18" s="923"/>
      <c r="AP18" s="923"/>
      <c r="AQ18" s="923"/>
      <c r="AR18" s="923"/>
      <c r="AS18" s="923"/>
      <c r="AT18" s="923"/>
      <c r="AU18" s="923"/>
      <c r="AV18" s="923"/>
      <c r="AW18" s="923"/>
      <c r="AX18" s="924"/>
      <c r="AY18" s="830"/>
      <c r="AZ18" s="830"/>
      <c r="BA18" s="830"/>
      <c r="BB18" s="830"/>
      <c r="BC18" s="830"/>
      <c r="BD18" s="831"/>
    </row>
    <row r="19" spans="2:58" ht="42" customHeight="1">
      <c r="B19" s="753" t="s">
        <v>108</v>
      </c>
      <c r="C19" s="754"/>
      <c r="D19" s="755"/>
      <c r="E19" s="862"/>
      <c r="F19" s="863"/>
      <c r="G19" s="863"/>
      <c r="H19" s="863"/>
      <c r="I19" s="863"/>
      <c r="J19" s="863"/>
      <c r="K19" s="863"/>
      <c r="L19" s="863"/>
      <c r="M19" s="863"/>
      <c r="N19" s="863"/>
      <c r="O19" s="863"/>
      <c r="P19" s="863"/>
      <c r="Q19" s="863"/>
      <c r="R19" s="863"/>
      <c r="S19" s="863"/>
      <c r="T19" s="863"/>
      <c r="U19" s="863"/>
      <c r="V19" s="863"/>
      <c r="W19" s="863"/>
      <c r="X19" s="863"/>
      <c r="Y19" s="863"/>
      <c r="Z19" s="863"/>
      <c r="AA19" s="863"/>
      <c r="AB19" s="863"/>
      <c r="AC19" s="863"/>
      <c r="AD19" s="863"/>
      <c r="AE19" s="863"/>
      <c r="AF19" s="864"/>
      <c r="AH19" s="865" t="s">
        <v>109</v>
      </c>
      <c r="AI19" s="866"/>
      <c r="AJ19" s="867"/>
      <c r="AK19" s="811"/>
      <c r="AL19" s="812"/>
      <c r="AM19" s="812"/>
      <c r="AN19" s="812"/>
      <c r="AO19" s="812"/>
      <c r="AP19" s="812"/>
      <c r="AQ19" s="812"/>
      <c r="AR19" s="812"/>
      <c r="AS19" s="812"/>
      <c r="AT19" s="812"/>
      <c r="AU19" s="812"/>
      <c r="AV19" s="812"/>
      <c r="AW19" s="812"/>
      <c r="AX19" s="812"/>
      <c r="AY19" s="812"/>
      <c r="AZ19" s="812"/>
      <c r="BA19" s="812"/>
      <c r="BB19" s="812"/>
      <c r="BC19" s="812"/>
      <c r="BD19" s="813"/>
    </row>
    <row r="20" spans="2:58" ht="35.700000000000003" customHeight="1">
      <c r="B20" s="753" t="s">
        <v>111</v>
      </c>
      <c r="C20" s="754"/>
      <c r="D20" s="755"/>
      <c r="E20" s="768"/>
      <c r="F20" s="768"/>
      <c r="G20" s="768"/>
      <c r="H20" s="829" t="s">
        <v>112</v>
      </c>
      <c r="I20" s="717"/>
      <c r="J20" s="832"/>
      <c r="K20" s="832"/>
      <c r="L20" s="832"/>
      <c r="M20" s="832"/>
      <c r="N20" s="832"/>
      <c r="O20" s="832"/>
      <c r="P20" s="275" t="s">
        <v>113</v>
      </c>
      <c r="Q20" s="910"/>
      <c r="R20" s="911"/>
      <c r="S20" s="911"/>
      <c r="T20" s="911"/>
      <c r="U20" s="911"/>
      <c r="V20" s="911"/>
      <c r="W20" s="912"/>
      <c r="X20" s="300"/>
      <c r="Y20" s="300"/>
      <c r="Z20" s="300"/>
      <c r="AA20" s="300"/>
      <c r="AB20" s="300"/>
      <c r="AC20" s="300"/>
      <c r="AD20" s="300"/>
      <c r="AE20" s="300"/>
      <c r="AF20" s="301"/>
      <c r="AH20" s="834" t="s">
        <v>114</v>
      </c>
      <c r="AI20" s="835"/>
      <c r="AJ20" s="835"/>
      <c r="AK20" s="835"/>
      <c r="AL20" s="835"/>
      <c r="AM20" s="835"/>
      <c r="AN20" s="835"/>
      <c r="AO20" s="835"/>
      <c r="AP20" s="835"/>
      <c r="AQ20" s="835"/>
      <c r="AR20" s="835"/>
      <c r="AS20" s="835"/>
      <c r="AT20" s="835"/>
      <c r="AU20" s="835"/>
      <c r="AV20" s="835"/>
      <c r="AW20" s="835"/>
      <c r="AX20" s="835"/>
      <c r="AY20" s="835"/>
      <c r="AZ20" s="835"/>
      <c r="BA20" s="835"/>
      <c r="BB20" s="835"/>
      <c r="BC20" s="835"/>
      <c r="BD20" s="836"/>
    </row>
    <row r="21" spans="2:58" ht="28.5" customHeight="1">
      <c r="B21" s="840" t="s">
        <v>322</v>
      </c>
      <c r="C21" s="841"/>
      <c r="D21" s="841"/>
      <c r="E21" s="841"/>
      <c r="F21" s="841"/>
      <c r="G21" s="842"/>
      <c r="H21" s="928"/>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30"/>
      <c r="AH21" s="837"/>
      <c r="AI21" s="838"/>
      <c r="AJ21" s="838"/>
      <c r="AK21" s="838"/>
      <c r="AL21" s="838"/>
      <c r="AM21" s="838"/>
      <c r="AN21" s="838"/>
      <c r="AO21" s="838"/>
      <c r="AP21" s="838"/>
      <c r="AQ21" s="838"/>
      <c r="AR21" s="838"/>
      <c r="AS21" s="838"/>
      <c r="AT21" s="838"/>
      <c r="AU21" s="838"/>
      <c r="AV21" s="838"/>
      <c r="AW21" s="838"/>
      <c r="AX21" s="838"/>
      <c r="AY21" s="838"/>
      <c r="AZ21" s="838"/>
      <c r="BA21" s="838"/>
      <c r="BB21" s="838"/>
      <c r="BC21" s="838"/>
      <c r="BD21" s="839"/>
    </row>
    <row r="22" spans="2:58" ht="8.1" customHeight="1">
      <c r="B22" s="843"/>
      <c r="C22" s="844"/>
      <c r="D22" s="844"/>
      <c r="E22" s="844"/>
      <c r="F22" s="844"/>
      <c r="G22" s="845"/>
      <c r="H22" s="931"/>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3"/>
      <c r="AH22" s="934"/>
      <c r="AI22" s="934"/>
      <c r="AJ22" s="934"/>
      <c r="AK22" s="934"/>
      <c r="AL22" s="934"/>
      <c r="AM22" s="934"/>
      <c r="AN22" s="934"/>
      <c r="AO22" s="934"/>
      <c r="AP22" s="934"/>
      <c r="AQ22" s="934"/>
      <c r="AR22" s="934"/>
      <c r="AS22" s="934"/>
      <c r="AT22" s="934"/>
      <c r="AU22" s="934"/>
      <c r="AV22" s="934"/>
      <c r="AW22" s="934"/>
      <c r="AX22" s="934"/>
      <c r="AY22" s="934"/>
      <c r="AZ22" s="934"/>
      <c r="BA22" s="934"/>
      <c r="BB22" s="934"/>
      <c r="BC22" s="934"/>
      <c r="BD22" s="934"/>
    </row>
    <row r="23" spans="2:58" ht="28.95" customHeight="1">
      <c r="B23" s="640" t="s">
        <v>117</v>
      </c>
      <c r="C23" s="640"/>
      <c r="D23" s="640"/>
      <c r="E23" s="640"/>
      <c r="F23" s="640"/>
      <c r="G23" s="640"/>
      <c r="H23" s="779"/>
      <c r="I23" s="780"/>
      <c r="J23" s="780"/>
      <c r="K23" s="780"/>
      <c r="L23" s="780"/>
      <c r="M23" s="781"/>
      <c r="N23" s="797" t="s">
        <v>118</v>
      </c>
      <c r="O23" s="798"/>
      <c r="P23" s="798"/>
      <c r="Q23" s="798"/>
      <c r="R23" s="798"/>
      <c r="S23" s="799"/>
      <c r="T23" s="779"/>
      <c r="U23" s="780"/>
      <c r="V23" s="780"/>
      <c r="W23" s="780"/>
      <c r="X23" s="780"/>
      <c r="Y23" s="781"/>
      <c r="Z23" s="869"/>
      <c r="AA23" s="870"/>
      <c r="AB23" s="870"/>
      <c r="AC23" s="870"/>
      <c r="AD23" s="870"/>
      <c r="AE23" s="870"/>
      <c r="AF23" s="871"/>
      <c r="AH23" s="934"/>
      <c r="AI23" s="934"/>
      <c r="AJ23" s="934"/>
      <c r="AK23" s="934"/>
      <c r="AL23" s="934"/>
      <c r="AM23" s="934"/>
      <c r="AN23" s="934"/>
      <c r="AO23" s="934"/>
      <c r="AP23" s="934"/>
      <c r="AQ23" s="934"/>
      <c r="AR23" s="934"/>
      <c r="AS23" s="934"/>
      <c r="AT23" s="934"/>
      <c r="AU23" s="934"/>
      <c r="AV23" s="934"/>
      <c r="AW23" s="934"/>
      <c r="AX23" s="934"/>
      <c r="AY23" s="934"/>
      <c r="AZ23" s="934"/>
      <c r="BA23" s="934"/>
      <c r="BB23" s="934"/>
      <c r="BC23" s="934"/>
      <c r="BD23" s="934"/>
    </row>
    <row r="24" spans="2:58" ht="18" customHeight="1">
      <c r="B24" s="640"/>
      <c r="C24" s="640"/>
      <c r="D24" s="640"/>
      <c r="E24" s="640"/>
      <c r="F24" s="640"/>
      <c r="G24" s="640"/>
      <c r="H24" s="782"/>
      <c r="I24" s="783"/>
      <c r="J24" s="783"/>
      <c r="K24" s="783"/>
      <c r="L24" s="783"/>
      <c r="M24" s="784"/>
      <c r="N24" s="800"/>
      <c r="O24" s="801"/>
      <c r="P24" s="801"/>
      <c r="Q24" s="801"/>
      <c r="R24" s="801"/>
      <c r="S24" s="802"/>
      <c r="T24" s="782"/>
      <c r="U24" s="783"/>
      <c r="V24" s="783"/>
      <c r="W24" s="783"/>
      <c r="X24" s="783"/>
      <c r="Y24" s="784"/>
      <c r="Z24" s="872"/>
      <c r="AA24" s="873"/>
      <c r="AB24" s="873"/>
      <c r="AC24" s="873"/>
      <c r="AD24" s="873"/>
      <c r="AE24" s="873"/>
      <c r="AF24" s="874"/>
      <c r="AH24" s="829" t="s">
        <v>273</v>
      </c>
      <c r="AI24" s="716"/>
      <c r="AJ24" s="716"/>
      <c r="AK24" s="716"/>
      <c r="AL24" s="716"/>
      <c r="AM24" s="716"/>
      <c r="AN24" s="716"/>
      <c r="AO24" s="716"/>
      <c r="AP24" s="716"/>
      <c r="AQ24" s="716"/>
      <c r="AR24" s="716"/>
      <c r="AS24" s="716"/>
      <c r="AT24" s="716"/>
      <c r="AU24" s="716"/>
      <c r="AV24" s="716"/>
      <c r="AW24" s="716"/>
      <c r="AX24" s="716" t="s">
        <v>107</v>
      </c>
      <c r="AY24" s="716"/>
      <c r="AZ24" s="716"/>
      <c r="BA24" s="716"/>
      <c r="BB24" s="716"/>
      <c r="BC24" s="716"/>
      <c r="BD24" s="717"/>
    </row>
    <row r="25" spans="2:58" ht="19.5" customHeight="1">
      <c r="B25" s="936" t="s">
        <v>326</v>
      </c>
      <c r="C25" s="936"/>
      <c r="D25" s="936"/>
      <c r="E25" s="936"/>
      <c r="F25" s="936"/>
      <c r="G25" s="936"/>
      <c r="H25" s="936"/>
      <c r="I25" s="936"/>
      <c r="J25" s="936"/>
      <c r="K25" s="936"/>
      <c r="L25" s="936"/>
      <c r="M25" s="936"/>
      <c r="N25" s="936"/>
      <c r="O25" s="246"/>
      <c r="P25" s="909" t="s">
        <v>324</v>
      </c>
      <c r="Q25" s="909"/>
      <c r="R25" s="909"/>
      <c r="S25" s="909"/>
      <c r="T25" s="246"/>
      <c r="U25" s="251" t="s">
        <v>325</v>
      </c>
      <c r="V25" s="274"/>
      <c r="W25" s="274"/>
      <c r="X25" s="274"/>
      <c r="Y25" s="274"/>
      <c r="Z25" s="274"/>
      <c r="AA25" s="274"/>
      <c r="AB25" s="274"/>
      <c r="AC25" s="274"/>
      <c r="AD25" s="274"/>
      <c r="AE25" s="274"/>
      <c r="AF25" s="274"/>
      <c r="AG25" s="274"/>
      <c r="AH25" s="935" t="s">
        <v>362</v>
      </c>
      <c r="AI25" s="935"/>
      <c r="AJ25" s="935"/>
      <c r="AK25" s="935"/>
      <c r="AL25" s="935"/>
      <c r="AM25" s="935"/>
      <c r="AN25" s="935"/>
      <c r="AO25" s="935"/>
      <c r="AP25" s="935"/>
      <c r="AQ25" s="935"/>
      <c r="AR25" s="935"/>
      <c r="AS25" s="935"/>
      <c r="AT25" s="935"/>
      <c r="AU25" s="935"/>
      <c r="AV25" s="935"/>
      <c r="AW25" s="935"/>
      <c r="AX25" s="935"/>
      <c r="AY25" s="935"/>
      <c r="AZ25" s="935"/>
      <c r="BA25" s="935"/>
      <c r="BB25" s="935"/>
      <c r="BC25" s="935"/>
      <c r="BD25" s="935"/>
    </row>
    <row r="26" spans="2:58" ht="19.95" customHeight="1">
      <c r="B26" s="804"/>
      <c r="C26" s="804"/>
      <c r="D26" s="804"/>
      <c r="E26" s="804"/>
      <c r="F26" s="804"/>
      <c r="G26" s="804"/>
      <c r="H26" s="804"/>
      <c r="I26" s="804"/>
      <c r="J26" s="804"/>
      <c r="K26" s="804"/>
      <c r="L26" s="804"/>
      <c r="M26" s="804"/>
      <c r="N26" s="804"/>
      <c r="O26" s="804"/>
      <c r="P26" s="804"/>
      <c r="Q26" s="804"/>
      <c r="R26" s="804"/>
      <c r="S26" s="804"/>
      <c r="T26" s="804"/>
      <c r="U26" s="804"/>
      <c r="V26" s="804"/>
      <c r="W26" s="804"/>
      <c r="X26" s="804"/>
      <c r="Y26" s="804"/>
      <c r="Z26" s="804"/>
      <c r="AA26" s="804"/>
      <c r="AB26" s="804"/>
      <c r="AC26" s="804"/>
      <c r="AD26" s="804"/>
      <c r="AE26" s="804"/>
      <c r="AF26" s="804"/>
      <c r="AG26" s="804"/>
      <c r="AH26" s="804"/>
      <c r="AI26" s="804"/>
      <c r="AJ26" s="804"/>
      <c r="AK26" s="804"/>
      <c r="AL26" s="804"/>
      <c r="AM26" s="804"/>
      <c r="AN26" s="804"/>
      <c r="AO26" s="804"/>
      <c r="AP26" s="804"/>
      <c r="AQ26" s="804"/>
      <c r="AR26" s="804"/>
      <c r="AS26" s="804"/>
      <c r="AT26" s="804"/>
      <c r="AU26" s="804"/>
      <c r="AV26" s="804"/>
      <c r="AW26" s="804"/>
      <c r="AX26" s="804"/>
      <c r="AY26" s="804"/>
      <c r="AZ26" s="804"/>
      <c r="BA26" s="804"/>
      <c r="BB26" s="804"/>
      <c r="BC26" s="804"/>
      <c r="BD26" s="804"/>
    </row>
    <row r="27" spans="2:58" ht="110.4" customHeight="1">
      <c r="B27" s="805" t="s">
        <v>119</v>
      </c>
      <c r="C27" s="806"/>
      <c r="D27" s="806"/>
      <c r="E27" s="806"/>
      <c r="F27" s="807"/>
      <c r="G27" s="797" t="s">
        <v>348</v>
      </c>
      <c r="H27" s="806"/>
      <c r="I27" s="806"/>
      <c r="J27" s="806"/>
      <c r="K27" s="806"/>
      <c r="L27" s="806"/>
      <c r="M27" s="806"/>
      <c r="N27" s="806"/>
      <c r="O27" s="806"/>
      <c r="P27" s="806"/>
      <c r="Q27" s="806"/>
      <c r="R27" s="806"/>
      <c r="S27" s="806"/>
      <c r="T27" s="806"/>
      <c r="U27" s="806"/>
      <c r="V27" s="806"/>
      <c r="W27" s="806"/>
      <c r="X27" s="806"/>
      <c r="Y27" s="806"/>
      <c r="Z27" s="806"/>
      <c r="AA27" s="807"/>
      <c r="AB27" s="803" t="s">
        <v>215</v>
      </c>
      <c r="AC27" s="803" t="s">
        <v>270</v>
      </c>
      <c r="AD27" s="803" t="s">
        <v>214</v>
      </c>
      <c r="AE27" s="797" t="s">
        <v>221</v>
      </c>
      <c r="AF27" s="798"/>
      <c r="AG27" s="798"/>
      <c r="AH27" s="799"/>
      <c r="AI27" s="797" t="s">
        <v>222</v>
      </c>
      <c r="AJ27" s="798"/>
      <c r="AK27" s="798"/>
      <c r="AL27" s="799"/>
      <c r="AM27" s="791" t="s">
        <v>225</v>
      </c>
      <c r="AN27" s="792"/>
      <c r="AO27" s="792"/>
      <c r="AP27" s="793"/>
      <c r="AQ27" s="791" t="s">
        <v>224</v>
      </c>
      <c r="AR27" s="792"/>
      <c r="AS27" s="792"/>
      <c r="AT27" s="793"/>
      <c r="AU27" s="797" t="s">
        <v>223</v>
      </c>
      <c r="AV27" s="798"/>
      <c r="AW27" s="798"/>
      <c r="AX27" s="799"/>
      <c r="AY27" s="797" t="s">
        <v>120</v>
      </c>
      <c r="AZ27" s="798"/>
      <c r="BA27" s="798"/>
      <c r="BB27" s="798"/>
      <c r="BC27" s="798"/>
      <c r="BD27" s="799"/>
    </row>
    <row r="28" spans="2:58">
      <c r="B28" s="808"/>
      <c r="C28" s="809"/>
      <c r="D28" s="809"/>
      <c r="E28" s="809"/>
      <c r="F28" s="810"/>
      <c r="G28" s="808"/>
      <c r="H28" s="809"/>
      <c r="I28" s="809"/>
      <c r="J28" s="809"/>
      <c r="K28" s="809"/>
      <c r="L28" s="809"/>
      <c r="M28" s="809"/>
      <c r="N28" s="809"/>
      <c r="O28" s="809"/>
      <c r="P28" s="809"/>
      <c r="Q28" s="809"/>
      <c r="R28" s="809"/>
      <c r="S28" s="809"/>
      <c r="T28" s="809"/>
      <c r="U28" s="809"/>
      <c r="V28" s="809"/>
      <c r="W28" s="809"/>
      <c r="X28" s="809"/>
      <c r="Y28" s="809"/>
      <c r="Z28" s="809"/>
      <c r="AA28" s="810"/>
      <c r="AB28" s="803"/>
      <c r="AC28" s="803"/>
      <c r="AD28" s="803"/>
      <c r="AE28" s="800"/>
      <c r="AF28" s="801"/>
      <c r="AG28" s="801"/>
      <c r="AH28" s="802"/>
      <c r="AI28" s="800"/>
      <c r="AJ28" s="801"/>
      <c r="AK28" s="801"/>
      <c r="AL28" s="802"/>
      <c r="AM28" s="794"/>
      <c r="AN28" s="795"/>
      <c r="AO28" s="795"/>
      <c r="AP28" s="796"/>
      <c r="AQ28" s="794"/>
      <c r="AR28" s="795"/>
      <c r="AS28" s="795"/>
      <c r="AT28" s="796"/>
      <c r="AU28" s="800"/>
      <c r="AV28" s="801"/>
      <c r="AW28" s="801"/>
      <c r="AX28" s="802"/>
      <c r="AY28" s="800"/>
      <c r="AZ28" s="801"/>
      <c r="BA28" s="801"/>
      <c r="BB28" s="801"/>
      <c r="BC28" s="801"/>
      <c r="BD28" s="802"/>
    </row>
    <row r="29" spans="2:58" ht="34.950000000000003" customHeight="1">
      <c r="B29" s="712"/>
      <c r="C29" s="728"/>
      <c r="D29" s="728"/>
      <c r="E29" s="728"/>
      <c r="F29" s="729"/>
      <c r="G29" s="738"/>
      <c r="H29" s="878"/>
      <c r="I29" s="878"/>
      <c r="J29" s="878"/>
      <c r="K29" s="878"/>
      <c r="L29" s="878"/>
      <c r="M29" s="878"/>
      <c r="N29" s="878"/>
      <c r="O29" s="878"/>
      <c r="P29" s="878"/>
      <c r="Q29" s="878"/>
      <c r="R29" s="878"/>
      <c r="S29" s="878"/>
      <c r="T29" s="878"/>
      <c r="U29" s="878"/>
      <c r="V29" s="878"/>
      <c r="W29" s="878"/>
      <c r="X29" s="878"/>
      <c r="Y29" s="878"/>
      <c r="Z29" s="878"/>
      <c r="AA29" s="879"/>
      <c r="AB29" s="254"/>
      <c r="AC29" s="254"/>
      <c r="AD29" s="255">
        <f t="shared" ref="AD29:AD36" si="0">AB29-AC29</f>
        <v>0</v>
      </c>
      <c r="AE29" s="718" t="str">
        <f t="shared" ref="AE29:AE36" si="1">IF($AH$9="x",AD29*0,IF($AH$8="x",AD29*0.246,IF($AH$7="x",AD29*0.7,IF($AH$6="x",AD29*0.7,"  "))))</f>
        <v xml:space="preserve">  </v>
      </c>
      <c r="AF29" s="719"/>
      <c r="AG29" s="719"/>
      <c r="AH29" s="720"/>
      <c r="AI29" s="732"/>
      <c r="AJ29" s="733"/>
      <c r="AK29" s="733"/>
      <c r="AL29" s="734"/>
      <c r="AM29" s="732"/>
      <c r="AN29" s="733"/>
      <c r="AO29" s="733"/>
      <c r="AP29" s="734"/>
      <c r="AQ29" s="732"/>
      <c r="AR29" s="733"/>
      <c r="AS29" s="733"/>
      <c r="AT29" s="734"/>
      <c r="AU29" s="735"/>
      <c r="AV29" s="736"/>
      <c r="AW29" s="736"/>
      <c r="AX29" s="737"/>
      <c r="AY29" s="721">
        <f>ROUND(SUM(AE29:AX29),2)</f>
        <v>0</v>
      </c>
      <c r="AZ29" s="722"/>
      <c r="BA29" s="722"/>
      <c r="BB29" s="722"/>
      <c r="BC29" s="722"/>
      <c r="BD29" s="723"/>
    </row>
    <row r="30" spans="2:58" ht="34.950000000000003" customHeight="1">
      <c r="B30" s="741"/>
      <c r="C30" s="742"/>
      <c r="D30" s="742"/>
      <c r="E30" s="742"/>
      <c r="F30" s="743"/>
      <c r="G30" s="738"/>
      <c r="H30" s="744"/>
      <c r="I30" s="744"/>
      <c r="J30" s="744"/>
      <c r="K30" s="744"/>
      <c r="L30" s="744"/>
      <c r="M30" s="744"/>
      <c r="N30" s="744"/>
      <c r="O30" s="744"/>
      <c r="P30" s="744"/>
      <c r="Q30" s="744"/>
      <c r="R30" s="744"/>
      <c r="S30" s="744"/>
      <c r="T30" s="744"/>
      <c r="U30" s="744"/>
      <c r="V30" s="744"/>
      <c r="W30" s="744"/>
      <c r="X30" s="744"/>
      <c r="Y30" s="744"/>
      <c r="Z30" s="744"/>
      <c r="AA30" s="745"/>
      <c r="AB30" s="254"/>
      <c r="AC30" s="254"/>
      <c r="AD30" s="255">
        <f t="shared" si="0"/>
        <v>0</v>
      </c>
      <c r="AE30" s="718" t="str">
        <f t="shared" si="1"/>
        <v xml:space="preserve">  </v>
      </c>
      <c r="AF30" s="719"/>
      <c r="AG30" s="719"/>
      <c r="AH30" s="720"/>
      <c r="AI30" s="732"/>
      <c r="AJ30" s="733"/>
      <c r="AK30" s="733"/>
      <c r="AL30" s="734"/>
      <c r="AM30" s="732"/>
      <c r="AN30" s="733"/>
      <c r="AO30" s="733"/>
      <c r="AP30" s="734"/>
      <c r="AQ30" s="732"/>
      <c r="AR30" s="733"/>
      <c r="AS30" s="733"/>
      <c r="AT30" s="734"/>
      <c r="AU30" s="735"/>
      <c r="AV30" s="736"/>
      <c r="AW30" s="736"/>
      <c r="AX30" s="737"/>
      <c r="AY30" s="721">
        <f t="shared" ref="AY30:AY36" si="2">ROUND(SUM(AE30:AX30),2)</f>
        <v>0</v>
      </c>
      <c r="AZ30" s="722"/>
      <c r="BA30" s="722"/>
      <c r="BB30" s="722"/>
      <c r="BC30" s="722"/>
      <c r="BD30" s="723"/>
    </row>
    <row r="31" spans="2:58" ht="35.700000000000003" customHeight="1">
      <c r="B31" s="741"/>
      <c r="C31" s="742"/>
      <c r="D31" s="742"/>
      <c r="E31" s="742"/>
      <c r="F31" s="743"/>
      <c r="G31" s="738"/>
      <c r="H31" s="744"/>
      <c r="I31" s="744"/>
      <c r="J31" s="744"/>
      <c r="K31" s="744"/>
      <c r="L31" s="744"/>
      <c r="M31" s="744"/>
      <c r="N31" s="744"/>
      <c r="O31" s="744"/>
      <c r="P31" s="744"/>
      <c r="Q31" s="744"/>
      <c r="R31" s="744"/>
      <c r="S31" s="744"/>
      <c r="T31" s="744"/>
      <c r="U31" s="744"/>
      <c r="V31" s="744"/>
      <c r="W31" s="744"/>
      <c r="X31" s="744"/>
      <c r="Y31" s="744"/>
      <c r="Z31" s="744"/>
      <c r="AA31" s="745"/>
      <c r="AB31" s="254"/>
      <c r="AC31" s="254"/>
      <c r="AD31" s="255">
        <f t="shared" si="0"/>
        <v>0</v>
      </c>
      <c r="AE31" s="718" t="str">
        <f t="shared" si="1"/>
        <v xml:space="preserve">  </v>
      </c>
      <c r="AF31" s="719"/>
      <c r="AG31" s="719"/>
      <c r="AH31" s="720"/>
      <c r="AI31" s="732"/>
      <c r="AJ31" s="733"/>
      <c r="AK31" s="733"/>
      <c r="AL31" s="734"/>
      <c r="AM31" s="732"/>
      <c r="AN31" s="733"/>
      <c r="AO31" s="733"/>
      <c r="AP31" s="734"/>
      <c r="AQ31" s="732"/>
      <c r="AR31" s="733"/>
      <c r="AS31" s="733"/>
      <c r="AT31" s="734"/>
      <c r="AU31" s="735"/>
      <c r="AV31" s="736"/>
      <c r="AW31" s="736"/>
      <c r="AX31" s="737"/>
      <c r="AY31" s="721">
        <f t="shared" si="2"/>
        <v>0</v>
      </c>
      <c r="AZ31" s="722"/>
      <c r="BA31" s="722"/>
      <c r="BB31" s="722"/>
      <c r="BC31" s="722"/>
      <c r="BD31" s="723"/>
    </row>
    <row r="32" spans="2:58" ht="34.950000000000003" customHeight="1">
      <c r="B32" s="712"/>
      <c r="C32" s="713"/>
      <c r="D32" s="713"/>
      <c r="E32" s="713"/>
      <c r="F32" s="714"/>
      <c r="G32" s="738"/>
      <c r="H32" s="739"/>
      <c r="I32" s="739"/>
      <c r="J32" s="739"/>
      <c r="K32" s="739"/>
      <c r="L32" s="739"/>
      <c r="M32" s="739"/>
      <c r="N32" s="739"/>
      <c r="O32" s="739"/>
      <c r="P32" s="739"/>
      <c r="Q32" s="739"/>
      <c r="R32" s="739"/>
      <c r="S32" s="739"/>
      <c r="T32" s="739"/>
      <c r="U32" s="739"/>
      <c r="V32" s="739"/>
      <c r="W32" s="739"/>
      <c r="X32" s="739"/>
      <c r="Y32" s="739"/>
      <c r="Z32" s="739"/>
      <c r="AA32" s="740"/>
      <c r="AB32" s="254"/>
      <c r="AC32" s="254"/>
      <c r="AD32" s="255">
        <f t="shared" si="0"/>
        <v>0</v>
      </c>
      <c r="AE32" s="718" t="str">
        <f t="shared" si="1"/>
        <v xml:space="preserve">  </v>
      </c>
      <c r="AF32" s="719"/>
      <c r="AG32" s="719"/>
      <c r="AH32" s="720"/>
      <c r="AI32" s="732"/>
      <c r="AJ32" s="733"/>
      <c r="AK32" s="733"/>
      <c r="AL32" s="734"/>
      <c r="AM32" s="732"/>
      <c r="AN32" s="733"/>
      <c r="AO32" s="733"/>
      <c r="AP32" s="734"/>
      <c r="AQ32" s="732"/>
      <c r="AR32" s="733"/>
      <c r="AS32" s="733"/>
      <c r="AT32" s="734"/>
      <c r="AU32" s="735"/>
      <c r="AV32" s="736"/>
      <c r="AW32" s="736"/>
      <c r="AX32" s="737"/>
      <c r="AY32" s="721">
        <f t="shared" si="2"/>
        <v>0</v>
      </c>
      <c r="AZ32" s="722"/>
      <c r="BA32" s="722"/>
      <c r="BB32" s="722"/>
      <c r="BC32" s="722"/>
      <c r="BD32" s="723"/>
      <c r="BF32" s="256"/>
    </row>
    <row r="33" spans="2:56" ht="34.950000000000003" customHeight="1">
      <c r="B33" s="712"/>
      <c r="C33" s="713"/>
      <c r="D33" s="713"/>
      <c r="E33" s="713"/>
      <c r="F33" s="714"/>
      <c r="G33" s="738"/>
      <c r="H33" s="739"/>
      <c r="I33" s="739"/>
      <c r="J33" s="739"/>
      <c r="K33" s="739"/>
      <c r="L33" s="739"/>
      <c r="M33" s="739"/>
      <c r="N33" s="739"/>
      <c r="O33" s="739"/>
      <c r="P33" s="739"/>
      <c r="Q33" s="739"/>
      <c r="R33" s="739"/>
      <c r="S33" s="739"/>
      <c r="T33" s="739"/>
      <c r="U33" s="739"/>
      <c r="V33" s="739"/>
      <c r="W33" s="739"/>
      <c r="X33" s="739"/>
      <c r="Y33" s="739"/>
      <c r="Z33" s="739"/>
      <c r="AA33" s="740"/>
      <c r="AB33" s="254"/>
      <c r="AC33" s="254"/>
      <c r="AD33" s="255">
        <f t="shared" si="0"/>
        <v>0</v>
      </c>
      <c r="AE33" s="718" t="str">
        <f t="shared" si="1"/>
        <v xml:space="preserve">  </v>
      </c>
      <c r="AF33" s="719"/>
      <c r="AG33" s="719"/>
      <c r="AH33" s="720"/>
      <c r="AI33" s="732"/>
      <c r="AJ33" s="733"/>
      <c r="AK33" s="733"/>
      <c r="AL33" s="734"/>
      <c r="AM33" s="732"/>
      <c r="AN33" s="733"/>
      <c r="AO33" s="733"/>
      <c r="AP33" s="734"/>
      <c r="AQ33" s="732"/>
      <c r="AR33" s="733"/>
      <c r="AS33" s="733"/>
      <c r="AT33" s="734"/>
      <c r="AU33" s="735"/>
      <c r="AV33" s="736"/>
      <c r="AW33" s="736"/>
      <c r="AX33" s="737"/>
      <c r="AY33" s="721">
        <f t="shared" si="2"/>
        <v>0</v>
      </c>
      <c r="AZ33" s="722"/>
      <c r="BA33" s="722"/>
      <c r="BB33" s="722"/>
      <c r="BC33" s="722"/>
      <c r="BD33" s="723"/>
    </row>
    <row r="34" spans="2:56" ht="34.950000000000003" customHeight="1">
      <c r="B34" s="712"/>
      <c r="C34" s="713"/>
      <c r="D34" s="713"/>
      <c r="E34" s="713"/>
      <c r="F34" s="714"/>
      <c r="G34" s="738"/>
      <c r="H34" s="739"/>
      <c r="I34" s="739"/>
      <c r="J34" s="739"/>
      <c r="K34" s="739"/>
      <c r="L34" s="739"/>
      <c r="M34" s="739"/>
      <c r="N34" s="739"/>
      <c r="O34" s="739"/>
      <c r="P34" s="739"/>
      <c r="Q34" s="739"/>
      <c r="R34" s="739"/>
      <c r="S34" s="739"/>
      <c r="T34" s="739"/>
      <c r="U34" s="739"/>
      <c r="V34" s="739"/>
      <c r="W34" s="739"/>
      <c r="X34" s="739"/>
      <c r="Y34" s="739"/>
      <c r="Z34" s="739"/>
      <c r="AA34" s="740"/>
      <c r="AB34" s="254"/>
      <c r="AC34" s="254"/>
      <c r="AD34" s="255">
        <f t="shared" si="0"/>
        <v>0</v>
      </c>
      <c r="AE34" s="718" t="str">
        <f t="shared" si="1"/>
        <v xml:space="preserve">  </v>
      </c>
      <c r="AF34" s="719"/>
      <c r="AG34" s="719"/>
      <c r="AH34" s="720"/>
      <c r="AI34" s="732"/>
      <c r="AJ34" s="733"/>
      <c r="AK34" s="733"/>
      <c r="AL34" s="734"/>
      <c r="AM34" s="732"/>
      <c r="AN34" s="733"/>
      <c r="AO34" s="733"/>
      <c r="AP34" s="734"/>
      <c r="AQ34" s="732"/>
      <c r="AR34" s="733"/>
      <c r="AS34" s="733"/>
      <c r="AT34" s="734"/>
      <c r="AU34" s="735"/>
      <c r="AV34" s="736"/>
      <c r="AW34" s="736"/>
      <c r="AX34" s="737"/>
      <c r="AY34" s="721">
        <f t="shared" si="2"/>
        <v>0</v>
      </c>
      <c r="AZ34" s="722"/>
      <c r="BA34" s="722"/>
      <c r="BB34" s="722"/>
      <c r="BC34" s="722"/>
      <c r="BD34" s="723"/>
    </row>
    <row r="35" spans="2:56" ht="34.950000000000003" customHeight="1">
      <c r="B35" s="712"/>
      <c r="C35" s="713"/>
      <c r="D35" s="713"/>
      <c r="E35" s="713"/>
      <c r="F35" s="714"/>
      <c r="G35" s="738"/>
      <c r="H35" s="739"/>
      <c r="I35" s="739"/>
      <c r="J35" s="739"/>
      <c r="K35" s="739"/>
      <c r="L35" s="739"/>
      <c r="M35" s="739"/>
      <c r="N35" s="739"/>
      <c r="O35" s="739"/>
      <c r="P35" s="739"/>
      <c r="Q35" s="739"/>
      <c r="R35" s="739"/>
      <c r="S35" s="739"/>
      <c r="T35" s="739"/>
      <c r="U35" s="739"/>
      <c r="V35" s="739"/>
      <c r="W35" s="739"/>
      <c r="X35" s="739"/>
      <c r="Y35" s="739"/>
      <c r="Z35" s="739"/>
      <c r="AA35" s="740"/>
      <c r="AB35" s="254"/>
      <c r="AC35" s="254"/>
      <c r="AD35" s="255">
        <f t="shared" si="0"/>
        <v>0</v>
      </c>
      <c r="AE35" s="718" t="str">
        <f t="shared" si="1"/>
        <v xml:space="preserve">  </v>
      </c>
      <c r="AF35" s="719"/>
      <c r="AG35" s="719"/>
      <c r="AH35" s="720"/>
      <c r="AI35" s="732"/>
      <c r="AJ35" s="733"/>
      <c r="AK35" s="733"/>
      <c r="AL35" s="734"/>
      <c r="AM35" s="732"/>
      <c r="AN35" s="733"/>
      <c r="AO35" s="733"/>
      <c r="AP35" s="734"/>
      <c r="AQ35" s="732"/>
      <c r="AR35" s="733"/>
      <c r="AS35" s="733"/>
      <c r="AT35" s="734"/>
      <c r="AU35" s="735"/>
      <c r="AV35" s="736"/>
      <c r="AW35" s="736"/>
      <c r="AX35" s="737"/>
      <c r="AY35" s="721">
        <f t="shared" si="2"/>
        <v>0</v>
      </c>
      <c r="AZ35" s="722"/>
      <c r="BA35" s="722"/>
      <c r="BB35" s="722"/>
      <c r="BC35" s="722"/>
      <c r="BD35" s="723"/>
    </row>
    <row r="36" spans="2:56" ht="34.950000000000003" customHeight="1">
      <c r="B36" s="712"/>
      <c r="C36" s="713"/>
      <c r="D36" s="713"/>
      <c r="E36" s="713"/>
      <c r="F36" s="714"/>
      <c r="G36" s="738"/>
      <c r="H36" s="739"/>
      <c r="I36" s="739"/>
      <c r="J36" s="739"/>
      <c r="K36" s="739"/>
      <c r="L36" s="739"/>
      <c r="M36" s="739"/>
      <c r="N36" s="739"/>
      <c r="O36" s="739"/>
      <c r="P36" s="739"/>
      <c r="Q36" s="739"/>
      <c r="R36" s="739"/>
      <c r="S36" s="739"/>
      <c r="T36" s="739"/>
      <c r="U36" s="739"/>
      <c r="V36" s="739"/>
      <c r="W36" s="739"/>
      <c r="X36" s="739"/>
      <c r="Y36" s="739"/>
      <c r="Z36" s="739"/>
      <c r="AA36" s="740"/>
      <c r="AB36" s="254"/>
      <c r="AC36" s="254"/>
      <c r="AD36" s="255">
        <f t="shared" si="0"/>
        <v>0</v>
      </c>
      <c r="AE36" s="718" t="str">
        <f t="shared" si="1"/>
        <v xml:space="preserve">  </v>
      </c>
      <c r="AF36" s="719"/>
      <c r="AG36" s="719"/>
      <c r="AH36" s="720"/>
      <c r="AI36" s="732"/>
      <c r="AJ36" s="733"/>
      <c r="AK36" s="733"/>
      <c r="AL36" s="734"/>
      <c r="AM36" s="732"/>
      <c r="AN36" s="733"/>
      <c r="AO36" s="733"/>
      <c r="AP36" s="734"/>
      <c r="AQ36" s="732"/>
      <c r="AR36" s="733"/>
      <c r="AS36" s="733"/>
      <c r="AT36" s="734"/>
      <c r="AU36" s="735"/>
      <c r="AV36" s="736"/>
      <c r="AW36" s="736"/>
      <c r="AX36" s="737"/>
      <c r="AY36" s="721">
        <f t="shared" si="2"/>
        <v>0</v>
      </c>
      <c r="AZ36" s="722"/>
      <c r="BA36" s="722"/>
      <c r="BB36" s="722"/>
      <c r="BC36" s="722"/>
      <c r="BD36" s="723"/>
    </row>
    <row r="37" spans="2:56" ht="21.6" customHeight="1">
      <c r="B37" s="712"/>
      <c r="C37" s="728"/>
      <c r="D37" s="728"/>
      <c r="E37" s="728"/>
      <c r="F37" s="729"/>
      <c r="G37" s="715" t="s">
        <v>121</v>
      </c>
      <c r="H37" s="730"/>
      <c r="I37" s="730"/>
      <c r="J37" s="730"/>
      <c r="K37" s="730"/>
      <c r="L37" s="730"/>
      <c r="M37" s="730"/>
      <c r="N37" s="730"/>
      <c r="O37" s="730"/>
      <c r="P37" s="730"/>
      <c r="Q37" s="730"/>
      <c r="R37" s="730"/>
      <c r="S37" s="730"/>
      <c r="T37" s="730"/>
      <c r="U37" s="730"/>
      <c r="V37" s="730"/>
      <c r="W37" s="730"/>
      <c r="X37" s="730"/>
      <c r="Y37" s="730"/>
      <c r="Z37" s="730"/>
      <c r="AA37" s="731"/>
      <c r="AB37" s="255">
        <f>'NTERV Travel Worksheet #1'!D39</f>
        <v>0</v>
      </c>
      <c r="AC37" s="255">
        <f>'NTERV Travel Worksheet #1'!E39</f>
        <v>0</v>
      </c>
      <c r="AD37" s="255">
        <f>'NTERV Travel Worksheet #1'!F39</f>
        <v>0</v>
      </c>
      <c r="AE37" s="718">
        <f>'NTERV Travel Worksheet #1'!G39</f>
        <v>0</v>
      </c>
      <c r="AF37" s="719"/>
      <c r="AG37" s="719"/>
      <c r="AH37" s="720"/>
      <c r="AI37" s="718">
        <f>'NTERV Travel Worksheet #1'!H39</f>
        <v>0</v>
      </c>
      <c r="AJ37" s="719"/>
      <c r="AK37" s="719"/>
      <c r="AL37" s="720"/>
      <c r="AM37" s="718">
        <f>'NTERV Travel Worksheet #1'!I39</f>
        <v>0</v>
      </c>
      <c r="AN37" s="719"/>
      <c r="AO37" s="719"/>
      <c r="AP37" s="720"/>
      <c r="AQ37" s="718">
        <f>'NTERV Travel Worksheet #1'!J39</f>
        <v>0</v>
      </c>
      <c r="AR37" s="719"/>
      <c r="AS37" s="719"/>
      <c r="AT37" s="720"/>
      <c r="AU37" s="718">
        <f>'NTERV Travel Worksheet #1'!K39</f>
        <v>0</v>
      </c>
      <c r="AV37" s="719"/>
      <c r="AW37" s="719"/>
      <c r="AX37" s="720"/>
      <c r="AY37" s="721">
        <f>ROUND(SUM(AE37:AX37),2)</f>
        <v>0</v>
      </c>
      <c r="AZ37" s="722"/>
      <c r="BA37" s="722"/>
      <c r="BB37" s="722"/>
      <c r="BC37" s="722"/>
      <c r="BD37" s="723"/>
    </row>
    <row r="38" spans="2:56" ht="21.6" customHeight="1">
      <c r="B38" s="712"/>
      <c r="C38" s="728"/>
      <c r="D38" s="728"/>
      <c r="E38" s="728"/>
      <c r="F38" s="729"/>
      <c r="G38" s="715" t="s">
        <v>122</v>
      </c>
      <c r="H38" s="716"/>
      <c r="I38" s="716"/>
      <c r="J38" s="716"/>
      <c r="K38" s="716"/>
      <c r="L38" s="716"/>
      <c r="M38" s="716"/>
      <c r="N38" s="716"/>
      <c r="O38" s="716"/>
      <c r="P38" s="716"/>
      <c r="Q38" s="716"/>
      <c r="R38" s="716"/>
      <c r="S38" s="716"/>
      <c r="T38" s="716"/>
      <c r="U38" s="716"/>
      <c r="V38" s="716"/>
      <c r="W38" s="716"/>
      <c r="X38" s="716"/>
      <c r="Y38" s="716"/>
      <c r="Z38" s="716"/>
      <c r="AA38" s="717"/>
      <c r="AB38" s="255">
        <f>'NTERV Travel Worksheet #2'!D39</f>
        <v>0</v>
      </c>
      <c r="AC38" s="255">
        <f>'NTERV Travel Worksheet #2'!E39</f>
        <v>0</v>
      </c>
      <c r="AD38" s="255">
        <f>'NTERV Travel Worksheet #2'!F39</f>
        <v>0</v>
      </c>
      <c r="AE38" s="718">
        <f>'NTERV Travel Worksheet #2'!G39</f>
        <v>0</v>
      </c>
      <c r="AF38" s="719"/>
      <c r="AG38" s="719"/>
      <c r="AH38" s="720"/>
      <c r="AI38" s="718">
        <f>'NTERV Travel Worksheet #2'!H39</f>
        <v>0</v>
      </c>
      <c r="AJ38" s="719"/>
      <c r="AK38" s="719"/>
      <c r="AL38" s="720"/>
      <c r="AM38" s="718">
        <f>'NTERV Travel Worksheet #2'!I39</f>
        <v>0</v>
      </c>
      <c r="AN38" s="719"/>
      <c r="AO38" s="719"/>
      <c r="AP38" s="720"/>
      <c r="AQ38" s="718">
        <f>'NTERV Travel Worksheet #2'!J39</f>
        <v>0</v>
      </c>
      <c r="AR38" s="719"/>
      <c r="AS38" s="719"/>
      <c r="AT38" s="720"/>
      <c r="AU38" s="718">
        <f>'NTERV Travel Worksheet #2'!K39</f>
        <v>0</v>
      </c>
      <c r="AV38" s="719"/>
      <c r="AW38" s="719"/>
      <c r="AX38" s="720"/>
      <c r="AY38" s="721">
        <f>ROUND(SUM(AE38:AX38),2)</f>
        <v>0</v>
      </c>
      <c r="AZ38" s="722"/>
      <c r="BA38" s="722"/>
      <c r="BB38" s="722"/>
      <c r="BC38" s="722"/>
      <c r="BD38" s="723"/>
    </row>
    <row r="39" spans="2:56" ht="21.6" customHeight="1">
      <c r="B39" s="712"/>
      <c r="C39" s="713"/>
      <c r="D39" s="713"/>
      <c r="E39" s="713"/>
      <c r="F39" s="714"/>
      <c r="G39" s="715" t="s">
        <v>123</v>
      </c>
      <c r="H39" s="716"/>
      <c r="I39" s="716"/>
      <c r="J39" s="716"/>
      <c r="K39" s="716"/>
      <c r="L39" s="716"/>
      <c r="M39" s="716"/>
      <c r="N39" s="716"/>
      <c r="O39" s="716"/>
      <c r="P39" s="716"/>
      <c r="Q39" s="716"/>
      <c r="R39" s="716"/>
      <c r="S39" s="716"/>
      <c r="T39" s="716"/>
      <c r="U39" s="716"/>
      <c r="V39" s="716"/>
      <c r="W39" s="716"/>
      <c r="X39" s="716"/>
      <c r="Y39" s="716"/>
      <c r="Z39" s="716"/>
      <c r="AA39" s="717"/>
      <c r="AB39" s="255">
        <f>'NTERV Travel Worksheet #3'!D39</f>
        <v>0</v>
      </c>
      <c r="AC39" s="255">
        <f>'NTERV Travel Worksheet #3'!E39</f>
        <v>0</v>
      </c>
      <c r="AD39" s="255">
        <f>'NTERV Travel Worksheet #3'!F39</f>
        <v>0</v>
      </c>
      <c r="AE39" s="937">
        <f>'NTERV Travel Worksheet #3'!G39</f>
        <v>0</v>
      </c>
      <c r="AF39" s="938"/>
      <c r="AG39" s="938"/>
      <c r="AH39" s="939"/>
      <c r="AI39" s="718">
        <f>'NTERV Travel Worksheet #3'!H39</f>
        <v>0</v>
      </c>
      <c r="AJ39" s="719"/>
      <c r="AK39" s="719"/>
      <c r="AL39" s="720"/>
      <c r="AM39" s="718">
        <f>'NTERV Travel Worksheet #3'!I39</f>
        <v>0</v>
      </c>
      <c r="AN39" s="719"/>
      <c r="AO39" s="719"/>
      <c r="AP39" s="720"/>
      <c r="AQ39" s="718">
        <f>'NTERV Travel Worksheet #3'!J39</f>
        <v>0</v>
      </c>
      <c r="AR39" s="719"/>
      <c r="AS39" s="719"/>
      <c r="AT39" s="720"/>
      <c r="AU39" s="718">
        <f>'NTERV Travel Worksheet #3'!K39</f>
        <v>0</v>
      </c>
      <c r="AV39" s="719"/>
      <c r="AW39" s="719"/>
      <c r="AX39" s="720"/>
      <c r="AY39" s="721">
        <f>ROUND(SUM(AE39:AX39),2)</f>
        <v>0</v>
      </c>
      <c r="AZ39" s="722"/>
      <c r="BA39" s="722"/>
      <c r="BB39" s="722"/>
      <c r="BC39" s="722"/>
      <c r="BD39" s="723"/>
    </row>
    <row r="40" spans="2:56" ht="50.7" customHeight="1">
      <c r="B40" s="724" t="s">
        <v>352</v>
      </c>
      <c r="C40" s="725"/>
      <c r="D40" s="725"/>
      <c r="E40" s="725"/>
      <c r="F40" s="725"/>
      <c r="G40" s="725"/>
      <c r="H40" s="725"/>
      <c r="I40" s="725"/>
      <c r="J40" s="725"/>
      <c r="K40" s="725"/>
      <c r="L40" s="725"/>
      <c r="M40" s="725"/>
      <c r="N40" s="725"/>
      <c r="O40" s="725"/>
      <c r="P40" s="725"/>
      <c r="Q40" s="725"/>
      <c r="R40" s="725"/>
      <c r="S40" s="725"/>
      <c r="T40" s="725"/>
      <c r="U40" s="725"/>
      <c r="V40" s="725"/>
      <c r="W40" s="726"/>
      <c r="X40" s="946" t="s">
        <v>124</v>
      </c>
      <c r="Y40" s="947"/>
      <c r="Z40" s="947"/>
      <c r="AA40" s="947"/>
      <c r="AB40" s="249">
        <f>SUM(AB29:AB39)</f>
        <v>0</v>
      </c>
      <c r="AC40" s="249">
        <f>SUM(AC29:AC39)</f>
        <v>0</v>
      </c>
      <c r="AD40" s="249">
        <f>SUM(AD29:AD39)</f>
        <v>0</v>
      </c>
      <c r="AE40" s="718">
        <f>SUM(AE29:AH39)</f>
        <v>0</v>
      </c>
      <c r="AF40" s="719"/>
      <c r="AG40" s="719"/>
      <c r="AH40" s="720"/>
      <c r="AI40" s="718">
        <f>SUM(AI29:AL39)</f>
        <v>0</v>
      </c>
      <c r="AJ40" s="719"/>
      <c r="AK40" s="719"/>
      <c r="AL40" s="720"/>
      <c r="AM40" s="718">
        <f>SUM(AM29:AP39)</f>
        <v>0</v>
      </c>
      <c r="AN40" s="719"/>
      <c r="AO40" s="719"/>
      <c r="AP40" s="720"/>
      <c r="AQ40" s="718">
        <f>SUM(AQ29:AT39)</f>
        <v>0</v>
      </c>
      <c r="AR40" s="719"/>
      <c r="AS40" s="719"/>
      <c r="AT40" s="720"/>
      <c r="AU40" s="718">
        <f>SUM(AU29:AX39)</f>
        <v>0</v>
      </c>
      <c r="AV40" s="719"/>
      <c r="AW40" s="719"/>
      <c r="AX40" s="720"/>
      <c r="AY40" s="721">
        <f>ROUND((AY29+AY30+AY31+AY32+AY33+AY34+AY35+AY36+AY37+AY38+AY39),2)</f>
        <v>0</v>
      </c>
      <c r="AZ40" s="722"/>
      <c r="BA40" s="722"/>
      <c r="BB40" s="722"/>
      <c r="BC40" s="722"/>
      <c r="BD40" s="723"/>
    </row>
    <row r="41" spans="2:56" ht="19.5" customHeight="1">
      <c r="B41" s="727" t="s">
        <v>125</v>
      </c>
      <c r="C41" s="727"/>
      <c r="D41" s="727"/>
      <c r="E41" s="727"/>
      <c r="F41" s="727"/>
      <c r="G41" s="727"/>
      <c r="H41" s="727"/>
      <c r="I41" s="727"/>
      <c r="J41" s="727"/>
      <c r="K41" s="727"/>
      <c r="L41" s="627" t="s">
        <v>126</v>
      </c>
      <c r="M41" s="627"/>
      <c r="N41" s="627"/>
      <c r="O41" s="627"/>
      <c r="P41" s="627"/>
      <c r="Q41" s="627"/>
      <c r="R41" s="627"/>
      <c r="S41" s="627"/>
      <c r="T41" s="627"/>
      <c r="U41" s="627"/>
      <c r="V41" s="627"/>
      <c r="W41" s="627"/>
      <c r="X41" s="627" t="s">
        <v>127</v>
      </c>
      <c r="Y41" s="627"/>
      <c r="Z41" s="627"/>
      <c r="AA41" s="627"/>
      <c r="AB41" s="627"/>
      <c r="AC41" s="627"/>
      <c r="AD41" s="627"/>
      <c r="AE41" s="627"/>
      <c r="AF41" s="627"/>
      <c r="AG41" s="627"/>
      <c r="AH41" s="627"/>
      <c r="AI41" s="627"/>
      <c r="AJ41" s="627"/>
      <c r="AK41" s="627"/>
      <c r="AL41" s="627"/>
      <c r="AM41" s="616" t="s">
        <v>128</v>
      </c>
      <c r="AN41" s="616"/>
      <c r="AO41" s="616"/>
      <c r="AP41" s="616"/>
      <c r="AQ41" s="616"/>
      <c r="AR41" s="616"/>
      <c r="AS41" s="616"/>
      <c r="AT41" s="616"/>
      <c r="AU41" s="616"/>
      <c r="AV41" s="616"/>
      <c r="AW41" s="616"/>
      <c r="AX41" s="616"/>
      <c r="AY41" s="940">
        <f>ROUND(AY40,2)</f>
        <v>0</v>
      </c>
      <c r="AZ41" s="940"/>
      <c r="BA41" s="940"/>
      <c r="BB41" s="940"/>
      <c r="BC41" s="940"/>
      <c r="BD41" s="940"/>
    </row>
    <row r="42" spans="2:56" ht="17.25" customHeight="1">
      <c r="B42" s="705"/>
      <c r="C42" s="706"/>
      <c r="D42" s="706"/>
      <c r="E42" s="706"/>
      <c r="F42" s="706"/>
      <c r="G42" s="706"/>
      <c r="H42" s="706"/>
      <c r="I42" s="706"/>
      <c r="J42" s="706"/>
      <c r="K42" s="707"/>
      <c r="L42" s="941"/>
      <c r="M42" s="942"/>
      <c r="N42" s="942"/>
      <c r="O42" s="942"/>
      <c r="P42" s="942"/>
      <c r="Q42" s="942"/>
      <c r="R42" s="942"/>
      <c r="S42" s="942"/>
      <c r="T42" s="942"/>
      <c r="U42" s="942"/>
      <c r="V42" s="942"/>
      <c r="W42" s="943"/>
      <c r="X42" s="944"/>
      <c r="Y42" s="944"/>
      <c r="Z42" s="944"/>
      <c r="AA42" s="944"/>
      <c r="AB42" s="944"/>
      <c r="AC42" s="944"/>
      <c r="AD42" s="944"/>
      <c r="AE42" s="944"/>
      <c r="AF42" s="944"/>
      <c r="AG42" s="944"/>
      <c r="AH42" s="944"/>
      <c r="AI42" s="944"/>
      <c r="AJ42" s="944"/>
      <c r="AK42" s="944"/>
      <c r="AL42" s="945"/>
      <c r="AM42" s="616"/>
      <c r="AN42" s="616"/>
      <c r="AO42" s="616"/>
      <c r="AP42" s="616"/>
      <c r="AQ42" s="616"/>
      <c r="AR42" s="616"/>
      <c r="AS42" s="616"/>
      <c r="AT42" s="616"/>
      <c r="AU42" s="616"/>
      <c r="AV42" s="616"/>
      <c r="AW42" s="616"/>
      <c r="AX42" s="616"/>
      <c r="AY42" s="940"/>
      <c r="AZ42" s="940"/>
      <c r="BA42" s="940"/>
      <c r="BB42" s="940"/>
      <c r="BC42" s="940"/>
      <c r="BD42" s="940"/>
    </row>
    <row r="43" spans="2:56" s="257" customFormat="1" ht="15.75" customHeight="1">
      <c r="B43" s="710" t="s">
        <v>129</v>
      </c>
      <c r="C43" s="710"/>
      <c r="D43" s="710"/>
      <c r="E43" s="710"/>
      <c r="F43" s="710"/>
      <c r="G43" s="710"/>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10"/>
      <c r="AF43" s="710"/>
      <c r="AG43" s="710"/>
      <c r="AH43" s="710"/>
      <c r="AI43" s="710"/>
      <c r="AJ43" s="710"/>
      <c r="AK43" s="710"/>
      <c r="AL43" s="711"/>
      <c r="AM43" s="616"/>
      <c r="AN43" s="616"/>
      <c r="AO43" s="616"/>
      <c r="AP43" s="616"/>
      <c r="AQ43" s="616"/>
      <c r="AR43" s="616"/>
      <c r="AS43" s="616"/>
      <c r="AT43" s="616"/>
      <c r="AU43" s="616"/>
      <c r="AV43" s="616"/>
      <c r="AW43" s="616"/>
      <c r="AX43" s="616"/>
      <c r="AY43" s="940"/>
      <c r="AZ43" s="940"/>
      <c r="BA43" s="940"/>
      <c r="BB43" s="940"/>
      <c r="BC43" s="940"/>
      <c r="BD43" s="940"/>
    </row>
    <row r="44" spans="2:56" ht="16.5" customHeight="1">
      <c r="F44" s="690"/>
      <c r="G44" s="690"/>
      <c r="H44" s="688" t="s">
        <v>130</v>
      </c>
      <c r="I44" s="688"/>
      <c r="J44" s="688"/>
      <c r="K44" s="688"/>
      <c r="L44" s="688"/>
      <c r="M44" s="688"/>
      <c r="N44" s="688"/>
      <c r="O44" s="688"/>
      <c r="P44" s="688"/>
      <c r="R44" s="258"/>
      <c r="S44" s="688" t="s">
        <v>131</v>
      </c>
      <c r="T44" s="688"/>
      <c r="U44" s="688"/>
      <c r="V44" s="688"/>
      <c r="W44" s="688"/>
      <c r="X44" s="688"/>
      <c r="Y44" s="688"/>
      <c r="Z44" s="688"/>
      <c r="AC44" s="246"/>
      <c r="AD44" s="587" t="s">
        <v>275</v>
      </c>
      <c r="AE44" s="587"/>
      <c r="AF44" s="587"/>
      <c r="AG44" s="587"/>
      <c r="AH44" s="587"/>
      <c r="AI44" s="587"/>
      <c r="AM44" s="616"/>
      <c r="AN44" s="616"/>
      <c r="AO44" s="616"/>
      <c r="AP44" s="616"/>
      <c r="AQ44" s="616"/>
      <c r="AR44" s="616"/>
      <c r="AS44" s="616"/>
      <c r="AT44" s="616"/>
      <c r="AU44" s="616"/>
      <c r="AV44" s="616"/>
      <c r="AW44" s="616"/>
      <c r="AX44" s="616"/>
      <c r="AY44" s="940"/>
      <c r="AZ44" s="940"/>
      <c r="BA44" s="940"/>
      <c r="BB44" s="940"/>
      <c r="BC44" s="940"/>
      <c r="BD44" s="940"/>
    </row>
    <row r="45" spans="2:56" ht="14.25" customHeight="1">
      <c r="F45" s="687"/>
      <c r="G45" s="687"/>
      <c r="H45" s="688" t="s">
        <v>132</v>
      </c>
      <c r="I45" s="688"/>
      <c r="J45" s="688"/>
      <c r="K45" s="688"/>
      <c r="L45" s="688"/>
      <c r="M45" s="688"/>
      <c r="N45" s="688"/>
      <c r="O45" s="688"/>
      <c r="P45" s="688"/>
      <c r="R45" s="258"/>
      <c r="S45" s="688" t="s">
        <v>133</v>
      </c>
      <c r="T45" s="688"/>
      <c r="U45" s="688"/>
      <c r="V45" s="688"/>
      <c r="W45" s="688"/>
      <c r="X45" s="688"/>
      <c r="Y45" s="688"/>
      <c r="Z45" s="688"/>
      <c r="AC45" s="246"/>
      <c r="AD45" s="587" t="s">
        <v>134</v>
      </c>
      <c r="AE45" s="689"/>
      <c r="AF45" s="689"/>
      <c r="AG45" s="689"/>
      <c r="AH45" s="689"/>
      <c r="AI45" s="689"/>
      <c r="AJ45" s="689"/>
      <c r="AK45" s="689"/>
      <c r="AM45" s="647"/>
      <c r="AN45" s="647"/>
      <c r="AO45" s="647"/>
      <c r="AP45" s="647"/>
      <c r="AQ45" s="647"/>
      <c r="AR45" s="647"/>
      <c r="AS45" s="647"/>
      <c r="AT45" s="647"/>
      <c r="AU45" s="647"/>
      <c r="AV45" s="647"/>
      <c r="AW45" s="647"/>
      <c r="AX45" s="647"/>
      <c r="AY45" s="948"/>
      <c r="AZ45" s="948"/>
      <c r="BA45" s="948"/>
      <c r="BB45" s="948"/>
      <c r="BC45" s="948"/>
      <c r="BD45" s="948"/>
    </row>
    <row r="46" spans="2:56" ht="15" customHeight="1">
      <c r="F46" s="687"/>
      <c r="G46" s="687"/>
      <c r="H46" s="688" t="s">
        <v>136</v>
      </c>
      <c r="I46" s="688"/>
      <c r="J46" s="688"/>
      <c r="K46" s="688"/>
      <c r="L46" s="688"/>
      <c r="M46" s="688"/>
      <c r="N46" s="688"/>
      <c r="O46" s="688"/>
      <c r="P46" s="688"/>
      <c r="R46" s="258"/>
      <c r="S46" s="688" t="s">
        <v>137</v>
      </c>
      <c r="T46" s="688"/>
      <c r="U46" s="688"/>
      <c r="V46" s="688"/>
      <c r="W46" s="688"/>
      <c r="X46" s="688"/>
      <c r="Y46" s="688"/>
      <c r="Z46" s="688"/>
      <c r="AC46" s="246"/>
      <c r="AD46" s="587" t="s">
        <v>138</v>
      </c>
      <c r="AE46" s="689"/>
      <c r="AF46" s="689"/>
      <c r="AG46" s="689"/>
      <c r="AH46" s="689"/>
      <c r="AI46" s="689"/>
      <c r="AJ46" s="689"/>
      <c r="AK46" s="689"/>
      <c r="AM46" s="647"/>
      <c r="AN46" s="647"/>
      <c r="AO46" s="647"/>
      <c r="AP46" s="647"/>
      <c r="AQ46" s="647"/>
      <c r="AR46" s="647"/>
      <c r="AS46" s="647"/>
      <c r="AT46" s="647"/>
      <c r="AU46" s="647"/>
      <c r="AV46" s="647"/>
      <c r="AW46" s="647"/>
      <c r="AX46" s="647"/>
      <c r="AY46" s="948"/>
      <c r="AZ46" s="948"/>
      <c r="BA46" s="948"/>
      <c r="BB46" s="948"/>
      <c r="BC46" s="948"/>
      <c r="BD46" s="948"/>
    </row>
    <row r="47" spans="2:56" ht="9" customHeight="1">
      <c r="F47" s="601"/>
      <c r="G47" s="601"/>
      <c r="H47" s="587" t="s">
        <v>139</v>
      </c>
      <c r="I47" s="587"/>
      <c r="J47" s="587"/>
      <c r="K47" s="587"/>
      <c r="L47" s="587"/>
      <c r="R47" s="603"/>
      <c r="S47" s="587" t="s">
        <v>140</v>
      </c>
      <c r="T47" s="587"/>
      <c r="U47" s="587"/>
      <c r="V47" s="587"/>
      <c r="AC47" s="585"/>
      <c r="AD47" s="587" t="s">
        <v>141</v>
      </c>
      <c r="AE47" s="587"/>
      <c r="AF47" s="587"/>
      <c r="AG47" s="587"/>
      <c r="AH47" s="587"/>
      <c r="AM47" s="647"/>
      <c r="AN47" s="647"/>
      <c r="AO47" s="647"/>
      <c r="AP47" s="647"/>
      <c r="AQ47" s="647"/>
      <c r="AR47" s="647"/>
      <c r="AS47" s="647"/>
      <c r="AT47" s="647"/>
      <c r="AU47" s="647"/>
      <c r="AV47" s="647"/>
      <c r="AW47" s="647"/>
      <c r="AX47" s="647"/>
      <c r="AY47" s="263"/>
      <c r="AZ47" s="263"/>
      <c r="BA47" s="263"/>
      <c r="BB47" s="263"/>
      <c r="BC47" s="263"/>
      <c r="BD47" s="263"/>
    </row>
    <row r="48" spans="2:56" ht="9" customHeight="1">
      <c r="F48" s="690"/>
      <c r="G48" s="690"/>
      <c r="H48" s="587"/>
      <c r="I48" s="587"/>
      <c r="J48" s="587"/>
      <c r="K48" s="587"/>
      <c r="L48" s="587"/>
      <c r="R48" s="604"/>
      <c r="S48" s="587"/>
      <c r="T48" s="587"/>
      <c r="U48" s="587"/>
      <c r="V48" s="587"/>
      <c r="AC48" s="586"/>
      <c r="AD48" s="587"/>
      <c r="AE48" s="587"/>
      <c r="AF48" s="587"/>
      <c r="AG48" s="587"/>
      <c r="AH48" s="587"/>
      <c r="AM48" s="647"/>
      <c r="AN48" s="647"/>
      <c r="AO48" s="647"/>
      <c r="AP48" s="647"/>
      <c r="AQ48" s="647"/>
      <c r="AR48" s="647"/>
      <c r="AS48" s="647"/>
      <c r="AT48" s="647"/>
      <c r="AU48" s="647"/>
      <c r="AV48" s="647"/>
      <c r="AW48" s="647"/>
      <c r="AX48" s="647"/>
      <c r="AY48" s="263"/>
      <c r="AZ48" s="263"/>
      <c r="BA48" s="263"/>
      <c r="BB48" s="263"/>
      <c r="BC48" s="263"/>
      <c r="BD48" s="263"/>
    </row>
    <row r="49" spans="2:56" ht="5.25" customHeight="1">
      <c r="F49" s="624"/>
      <c r="G49" s="624"/>
      <c r="H49" s="624"/>
      <c r="I49" s="624"/>
      <c r="J49" s="624"/>
      <c r="K49" s="624"/>
      <c r="L49" s="624"/>
      <c r="M49" s="624"/>
      <c r="N49" s="624"/>
      <c r="O49" s="624"/>
      <c r="P49" s="624"/>
      <c r="Q49" s="624"/>
      <c r="R49" s="624"/>
      <c r="S49" s="624"/>
      <c r="T49" s="624"/>
      <c r="U49" s="624"/>
      <c r="V49" s="624"/>
      <c r="W49" s="624"/>
      <c r="X49" s="624"/>
      <c r="Y49" s="624"/>
      <c r="Z49" s="624"/>
      <c r="AA49" s="624"/>
      <c r="AB49" s="624"/>
      <c r="AC49" s="624"/>
      <c r="AD49" s="624"/>
      <c r="AE49" s="624"/>
      <c r="AF49" s="624"/>
      <c r="AG49" s="624"/>
      <c r="AH49" s="624"/>
      <c r="AI49" s="624"/>
      <c r="AJ49" s="624"/>
      <c r="AK49" s="624"/>
      <c r="AY49" s="691"/>
      <c r="AZ49" s="691"/>
      <c r="BA49" s="691"/>
      <c r="BB49" s="691"/>
      <c r="BC49" s="691"/>
      <c r="BD49" s="691"/>
    </row>
    <row r="50" spans="2:56" ht="5.25" customHeight="1">
      <c r="F50" s="624"/>
      <c r="G50" s="624"/>
      <c r="H50" s="624"/>
      <c r="I50" s="624"/>
      <c r="J50" s="624"/>
      <c r="K50" s="624"/>
      <c r="L50" s="624"/>
      <c r="M50" s="624"/>
      <c r="N50" s="624"/>
      <c r="O50" s="624"/>
      <c r="P50" s="624"/>
      <c r="Q50" s="624"/>
      <c r="R50" s="624"/>
      <c r="S50" s="624"/>
      <c r="T50" s="624"/>
      <c r="U50" s="624"/>
      <c r="V50" s="624"/>
      <c r="W50" s="624"/>
      <c r="X50" s="624"/>
      <c r="Y50" s="624"/>
      <c r="Z50" s="624"/>
      <c r="AA50" s="624"/>
      <c r="AB50" s="624"/>
      <c r="AC50" s="624"/>
      <c r="AD50" s="624"/>
      <c r="AE50" s="624"/>
      <c r="AF50" s="624"/>
      <c r="AG50" s="624"/>
      <c r="AH50" s="624"/>
      <c r="AI50" s="624"/>
      <c r="AJ50" s="624"/>
      <c r="AK50" s="624"/>
      <c r="AY50" s="691"/>
      <c r="AZ50" s="691"/>
      <c r="BA50" s="691"/>
      <c r="BB50" s="691"/>
      <c r="BC50" s="691"/>
      <c r="BD50" s="691"/>
    </row>
    <row r="51" spans="2:56" ht="9" customHeight="1">
      <c r="B51" s="692" t="s">
        <v>172</v>
      </c>
      <c r="C51" s="692"/>
      <c r="D51" s="692"/>
      <c r="E51" s="692"/>
      <c r="F51" s="692"/>
      <c r="G51" s="692"/>
      <c r="H51" s="692"/>
      <c r="I51" s="692"/>
      <c r="J51" s="692"/>
      <c r="K51" s="692"/>
      <c r="L51" s="692"/>
      <c r="M51" s="692"/>
      <c r="N51" s="692"/>
      <c r="O51" s="692"/>
      <c r="P51" s="692"/>
      <c r="Q51" s="692"/>
      <c r="R51" s="692"/>
      <c r="S51" s="692"/>
      <c r="T51" s="692"/>
      <c r="U51" s="692"/>
      <c r="V51" s="692"/>
      <c r="W51" s="692"/>
      <c r="X51" s="692"/>
      <c r="Y51" s="692"/>
      <c r="Z51" s="692"/>
      <c r="AA51" s="692"/>
      <c r="AB51" s="692"/>
      <c r="AC51" s="692"/>
      <c r="AD51" s="692"/>
      <c r="AE51" s="692"/>
      <c r="AF51" s="692"/>
      <c r="AG51" s="692"/>
      <c r="AH51" s="692"/>
      <c r="AI51" s="692"/>
      <c r="AJ51" s="692"/>
      <c r="AK51" s="692"/>
      <c r="AL51" s="692"/>
      <c r="AM51" s="692"/>
      <c r="AN51" s="692"/>
      <c r="AO51" s="692"/>
      <c r="AP51" s="692"/>
      <c r="AQ51" s="692"/>
      <c r="AR51" s="692"/>
      <c r="AS51" s="692"/>
      <c r="AT51" s="692"/>
      <c r="AU51" s="692"/>
      <c r="AV51" s="692"/>
      <c r="AW51" s="692"/>
      <c r="AX51" s="692"/>
      <c r="AY51" s="692"/>
      <c r="AZ51" s="692"/>
      <c r="BA51" s="692"/>
      <c r="BB51" s="692"/>
      <c r="BC51" s="692"/>
      <c r="BD51" s="692"/>
    </row>
    <row r="52" spans="2:56" ht="36.6" customHeight="1">
      <c r="B52" s="693"/>
      <c r="C52" s="693"/>
      <c r="D52" s="693"/>
      <c r="E52" s="693"/>
      <c r="F52" s="693"/>
      <c r="G52" s="693"/>
      <c r="H52" s="693"/>
      <c r="I52" s="693"/>
      <c r="J52" s="693"/>
      <c r="K52" s="693"/>
      <c r="L52" s="693"/>
      <c r="M52" s="693"/>
      <c r="N52" s="693"/>
      <c r="O52" s="693"/>
      <c r="P52" s="693"/>
      <c r="Q52" s="693"/>
      <c r="R52" s="693"/>
      <c r="S52" s="693"/>
      <c r="T52" s="693"/>
      <c r="U52" s="693"/>
      <c r="V52" s="693"/>
      <c r="W52" s="693"/>
      <c r="X52" s="693"/>
      <c r="Y52" s="693"/>
      <c r="Z52" s="693"/>
      <c r="AA52" s="693"/>
      <c r="AB52" s="693"/>
      <c r="AC52" s="693"/>
      <c r="AD52" s="693"/>
      <c r="AE52" s="693"/>
      <c r="AF52" s="693"/>
      <c r="AG52" s="693"/>
      <c r="AH52" s="693"/>
      <c r="AI52" s="693"/>
      <c r="AJ52" s="693"/>
      <c r="AK52" s="693"/>
      <c r="AL52" s="693"/>
      <c r="AM52" s="693"/>
      <c r="AN52" s="693"/>
      <c r="AO52" s="693"/>
      <c r="AP52" s="693"/>
      <c r="AQ52" s="693"/>
      <c r="AR52" s="693"/>
      <c r="AS52" s="693"/>
      <c r="AT52" s="693"/>
      <c r="AU52" s="693"/>
      <c r="AV52" s="693"/>
      <c r="AW52" s="693"/>
      <c r="AX52" s="693"/>
      <c r="AY52" s="693"/>
      <c r="AZ52" s="693"/>
      <c r="BA52" s="693"/>
      <c r="BB52" s="693"/>
      <c r="BC52" s="693"/>
      <c r="BD52" s="693"/>
    </row>
    <row r="53" spans="2:56" ht="12.6" customHeight="1">
      <c r="BA53" s="265"/>
      <c r="BB53" s="265"/>
    </row>
    <row r="54" spans="2:56" ht="9" customHeight="1">
      <c r="B54" s="611" t="s">
        <v>335</v>
      </c>
      <c r="C54" s="611"/>
      <c r="D54" s="611"/>
      <c r="E54" s="611"/>
      <c r="F54" s="611"/>
      <c r="G54" s="611"/>
      <c r="H54" s="611"/>
      <c r="I54" s="611"/>
      <c r="J54" s="611"/>
      <c r="K54" s="611"/>
      <c r="L54" s="611"/>
      <c r="M54" s="611"/>
      <c r="N54" s="611"/>
      <c r="O54" s="611"/>
      <c r="P54" s="611"/>
      <c r="Q54" s="611"/>
      <c r="R54" s="611"/>
      <c r="S54" s="611"/>
      <c r="T54" s="611"/>
      <c r="U54" s="611"/>
      <c r="V54" s="611"/>
      <c r="W54" s="611"/>
      <c r="X54" s="611"/>
      <c r="Y54" s="611"/>
      <c r="Z54" s="611"/>
      <c r="AA54" s="611"/>
      <c r="AB54" s="611"/>
      <c r="AC54" s="611"/>
      <c r="AD54" s="611"/>
      <c r="AE54" s="611"/>
      <c r="AF54" s="611"/>
      <c r="AG54" s="611"/>
      <c r="AH54" s="611"/>
      <c r="AI54" s="611"/>
      <c r="AJ54" s="611"/>
      <c r="AK54" s="611"/>
      <c r="AL54" s="611"/>
      <c r="AM54" s="611"/>
      <c r="AN54" s="611"/>
      <c r="AO54" s="611"/>
      <c r="AP54" s="611"/>
      <c r="AQ54" s="611"/>
      <c r="AR54" s="611"/>
      <c r="AS54" s="611"/>
      <c r="AT54" s="611"/>
      <c r="AU54" s="611"/>
      <c r="AV54" s="611"/>
      <c r="AW54" s="611"/>
      <c r="AX54" s="611"/>
      <c r="AY54" s="611"/>
      <c r="AZ54" s="611"/>
      <c r="BA54" s="611"/>
      <c r="BB54" s="611"/>
      <c r="BC54" s="611"/>
      <c r="BD54" s="611"/>
    </row>
    <row r="55" spans="2:56" ht="26.7" customHeight="1">
      <c r="B55" s="612"/>
      <c r="C55" s="612"/>
      <c r="D55" s="612"/>
      <c r="E55" s="612"/>
      <c r="F55" s="612"/>
      <c r="G55" s="612"/>
      <c r="H55" s="612"/>
      <c r="I55" s="612"/>
      <c r="J55" s="612"/>
      <c r="K55" s="612"/>
      <c r="L55" s="612"/>
      <c r="M55" s="612"/>
      <c r="N55" s="612"/>
      <c r="O55" s="612"/>
      <c r="P55" s="612"/>
      <c r="Q55" s="612"/>
      <c r="R55" s="612"/>
      <c r="S55" s="612"/>
      <c r="T55" s="612"/>
      <c r="U55" s="612"/>
      <c r="V55" s="612"/>
      <c r="W55" s="612"/>
      <c r="X55" s="612"/>
      <c r="Y55" s="612"/>
      <c r="Z55" s="612"/>
      <c r="AA55" s="612"/>
      <c r="AB55" s="612"/>
      <c r="AC55" s="612"/>
      <c r="AD55" s="612"/>
      <c r="AE55" s="612"/>
      <c r="AF55" s="612"/>
      <c r="AG55" s="612"/>
      <c r="AH55" s="612"/>
      <c r="AI55" s="612"/>
      <c r="AJ55" s="612"/>
      <c r="AK55" s="612"/>
      <c r="AL55" s="612"/>
      <c r="AM55" s="612"/>
      <c r="AN55" s="612"/>
      <c r="AO55" s="612"/>
      <c r="AP55" s="612"/>
      <c r="AQ55" s="612"/>
      <c r="AR55" s="612"/>
      <c r="AS55" s="612"/>
      <c r="AT55" s="612"/>
      <c r="AU55" s="612"/>
      <c r="AV55" s="612"/>
      <c r="AW55" s="612"/>
      <c r="AX55" s="612"/>
      <c r="AY55" s="612"/>
      <c r="AZ55" s="612"/>
      <c r="BA55" s="612"/>
      <c r="BB55" s="612"/>
      <c r="BC55" s="612"/>
      <c r="BD55" s="612"/>
    </row>
    <row r="56" spans="2:56" ht="14.25" customHeight="1">
      <c r="B56" s="588" t="s">
        <v>144</v>
      </c>
      <c r="C56" s="589"/>
      <c r="D56" s="590"/>
      <c r="E56" s="615" t="s">
        <v>145</v>
      </c>
      <c r="F56" s="615"/>
      <c r="G56" s="615"/>
      <c r="H56" s="588" t="s">
        <v>146</v>
      </c>
      <c r="I56" s="589"/>
      <c r="J56" s="590"/>
      <c r="K56" s="594" t="s">
        <v>147</v>
      </c>
      <c r="L56" s="595"/>
      <c r="M56" s="595"/>
      <c r="N56" s="596"/>
      <c r="O56" s="600" t="s">
        <v>148</v>
      </c>
      <c r="P56" s="600"/>
      <c r="Q56" s="600"/>
      <c r="R56" s="616" t="s">
        <v>149</v>
      </c>
      <c r="S56" s="616"/>
      <c r="T56" s="616"/>
      <c r="U56" s="588" t="s">
        <v>150</v>
      </c>
      <c r="V56" s="589"/>
      <c r="W56" s="590"/>
      <c r="X56" s="616" t="s">
        <v>151</v>
      </c>
      <c r="Y56" s="616"/>
      <c r="Z56" s="616"/>
      <c r="AA56" s="616"/>
      <c r="AB56" s="588" t="s">
        <v>152</v>
      </c>
      <c r="AC56" s="589"/>
      <c r="AD56" s="590"/>
      <c r="AE56" s="605" t="s">
        <v>153</v>
      </c>
      <c r="AF56" s="606"/>
      <c r="AG56" s="606"/>
      <c r="AH56" s="607"/>
      <c r="AI56" s="615" t="s">
        <v>154</v>
      </c>
      <c r="AJ56" s="615"/>
      <c r="AK56" s="615"/>
      <c r="AL56" s="616" t="s">
        <v>155</v>
      </c>
      <c r="AM56" s="616"/>
      <c r="AN56" s="616"/>
      <c r="AO56" s="616"/>
      <c r="AP56" s="616"/>
      <c r="AQ56" s="616"/>
      <c r="AR56" s="605" t="s">
        <v>156</v>
      </c>
      <c r="AS56" s="606"/>
      <c r="AT56" s="607"/>
      <c r="AU56" s="613" t="s">
        <v>157</v>
      </c>
      <c r="AV56" s="613"/>
      <c r="AW56" s="613"/>
      <c r="AX56" s="614" t="s">
        <v>120</v>
      </c>
      <c r="AY56" s="614"/>
      <c r="AZ56" s="614"/>
      <c r="BA56" s="614"/>
      <c r="BB56" s="614"/>
      <c r="BC56" s="614"/>
      <c r="BD56" s="614"/>
    </row>
    <row r="57" spans="2:56" ht="16.2" customHeight="1">
      <c r="B57" s="591"/>
      <c r="C57" s="592"/>
      <c r="D57" s="593"/>
      <c r="E57" s="615"/>
      <c r="F57" s="615"/>
      <c r="G57" s="615"/>
      <c r="H57" s="591"/>
      <c r="I57" s="592"/>
      <c r="J57" s="593"/>
      <c r="K57" s="597"/>
      <c r="L57" s="598"/>
      <c r="M57" s="598"/>
      <c r="N57" s="599"/>
      <c r="O57" s="600"/>
      <c r="P57" s="600"/>
      <c r="Q57" s="600"/>
      <c r="R57" s="616"/>
      <c r="S57" s="616"/>
      <c r="T57" s="616"/>
      <c r="U57" s="591"/>
      <c r="V57" s="592"/>
      <c r="W57" s="593"/>
      <c r="X57" s="616"/>
      <c r="Y57" s="616"/>
      <c r="Z57" s="616"/>
      <c r="AA57" s="616"/>
      <c r="AB57" s="591"/>
      <c r="AC57" s="592"/>
      <c r="AD57" s="593"/>
      <c r="AE57" s="608"/>
      <c r="AF57" s="609"/>
      <c r="AG57" s="609"/>
      <c r="AH57" s="610"/>
      <c r="AI57" s="615"/>
      <c r="AJ57" s="615"/>
      <c r="AK57" s="615"/>
      <c r="AL57" s="616"/>
      <c r="AM57" s="616"/>
      <c r="AN57" s="616"/>
      <c r="AO57" s="616"/>
      <c r="AP57" s="616"/>
      <c r="AQ57" s="616"/>
      <c r="AR57" s="608"/>
      <c r="AS57" s="609"/>
      <c r="AT57" s="610"/>
      <c r="AU57" s="613"/>
      <c r="AV57" s="613"/>
      <c r="AW57" s="613"/>
      <c r="AX57" s="614"/>
      <c r="AY57" s="614"/>
      <c r="AZ57" s="614"/>
      <c r="BA57" s="614"/>
      <c r="BB57" s="614"/>
      <c r="BC57" s="614"/>
      <c r="BD57" s="614"/>
    </row>
    <row r="58" spans="2:56" ht="49.95" customHeight="1">
      <c r="B58" s="627">
        <v>601</v>
      </c>
      <c r="C58" s="627"/>
      <c r="D58" s="627"/>
      <c r="E58" s="627">
        <v>324</v>
      </c>
      <c r="F58" s="627"/>
      <c r="G58" s="627"/>
      <c r="H58" s="953"/>
      <c r="I58" s="953"/>
      <c r="J58" s="953"/>
      <c r="K58" s="954"/>
      <c r="L58" s="954"/>
      <c r="M58" s="954"/>
      <c r="N58" s="954"/>
      <c r="O58" s="953"/>
      <c r="P58" s="953"/>
      <c r="Q58" s="953"/>
      <c r="R58" s="954"/>
      <c r="S58" s="954"/>
      <c r="T58" s="954"/>
      <c r="U58" s="953"/>
      <c r="V58" s="953"/>
      <c r="W58" s="953"/>
      <c r="X58" s="954"/>
      <c r="Y58" s="954"/>
      <c r="Z58" s="954"/>
      <c r="AA58" s="954"/>
      <c r="AB58" s="953"/>
      <c r="AC58" s="953"/>
      <c r="AD58" s="953"/>
      <c r="AE58" s="953"/>
      <c r="AF58" s="953"/>
      <c r="AG58" s="953"/>
      <c r="AH58" s="953"/>
      <c r="AI58" s="953"/>
      <c r="AJ58" s="953"/>
      <c r="AK58" s="953"/>
      <c r="AL58" s="954"/>
      <c r="AM58" s="954"/>
      <c r="AN58" s="954"/>
      <c r="AO58" s="954"/>
      <c r="AP58" s="954"/>
      <c r="AQ58" s="954"/>
      <c r="AR58" s="954"/>
      <c r="AS58" s="954"/>
      <c r="AT58" s="954"/>
      <c r="AU58" s="949"/>
      <c r="AV58" s="950"/>
      <c r="AW58" s="951"/>
      <c r="AX58" s="952"/>
      <c r="AY58" s="952"/>
      <c r="AZ58" s="952"/>
      <c r="BA58" s="952"/>
      <c r="BB58" s="952"/>
      <c r="BC58" s="952"/>
      <c r="BD58" s="952"/>
    </row>
    <row r="59" spans="2:56" ht="49.95" customHeight="1">
      <c r="B59" s="627">
        <v>601</v>
      </c>
      <c r="C59" s="627"/>
      <c r="D59" s="627"/>
      <c r="E59" s="627">
        <v>324</v>
      </c>
      <c r="F59" s="627"/>
      <c r="G59" s="627"/>
      <c r="H59" s="953"/>
      <c r="I59" s="953"/>
      <c r="J59" s="953"/>
      <c r="K59" s="954"/>
      <c r="L59" s="954"/>
      <c r="M59" s="954"/>
      <c r="N59" s="954"/>
      <c r="O59" s="953"/>
      <c r="P59" s="953"/>
      <c r="Q59" s="953"/>
      <c r="R59" s="954"/>
      <c r="S59" s="954"/>
      <c r="T59" s="954"/>
      <c r="U59" s="953"/>
      <c r="V59" s="953"/>
      <c r="W59" s="953"/>
      <c r="X59" s="954"/>
      <c r="Y59" s="954"/>
      <c r="Z59" s="954"/>
      <c r="AA59" s="954"/>
      <c r="AB59" s="953"/>
      <c r="AC59" s="953"/>
      <c r="AD59" s="953"/>
      <c r="AE59" s="953"/>
      <c r="AF59" s="953"/>
      <c r="AG59" s="953"/>
      <c r="AH59" s="953"/>
      <c r="AI59" s="953"/>
      <c r="AJ59" s="953"/>
      <c r="AK59" s="953"/>
      <c r="AL59" s="954"/>
      <c r="AM59" s="954"/>
      <c r="AN59" s="954"/>
      <c r="AO59" s="954"/>
      <c r="AP59" s="954"/>
      <c r="AQ59" s="954"/>
      <c r="AR59" s="954"/>
      <c r="AS59" s="954"/>
      <c r="AT59" s="954"/>
      <c r="AU59" s="949"/>
      <c r="AV59" s="950"/>
      <c r="AW59" s="951"/>
      <c r="AX59" s="952"/>
      <c r="AY59" s="952"/>
      <c r="AZ59" s="952"/>
      <c r="BA59" s="952"/>
      <c r="BB59" s="952"/>
      <c r="BC59" s="952"/>
      <c r="BD59" s="952"/>
    </row>
    <row r="60" spans="2:56" ht="49.95" customHeight="1">
      <c r="B60" s="627">
        <v>601</v>
      </c>
      <c r="C60" s="627"/>
      <c r="D60" s="627"/>
      <c r="E60" s="627">
        <v>324</v>
      </c>
      <c r="F60" s="627"/>
      <c r="G60" s="627"/>
      <c r="H60" s="953"/>
      <c r="I60" s="953"/>
      <c r="J60" s="953"/>
      <c r="K60" s="954"/>
      <c r="L60" s="954"/>
      <c r="M60" s="954"/>
      <c r="N60" s="954"/>
      <c r="O60" s="953"/>
      <c r="P60" s="953"/>
      <c r="Q60" s="953"/>
      <c r="R60" s="954"/>
      <c r="S60" s="954"/>
      <c r="T60" s="954"/>
      <c r="U60" s="953"/>
      <c r="V60" s="953"/>
      <c r="W60" s="953"/>
      <c r="X60" s="954"/>
      <c r="Y60" s="954"/>
      <c r="Z60" s="954"/>
      <c r="AA60" s="954"/>
      <c r="AB60" s="953"/>
      <c r="AC60" s="953"/>
      <c r="AD60" s="953"/>
      <c r="AE60" s="953"/>
      <c r="AF60" s="953"/>
      <c r="AG60" s="953"/>
      <c r="AH60" s="953"/>
      <c r="AI60" s="953"/>
      <c r="AJ60" s="953"/>
      <c r="AK60" s="953"/>
      <c r="AL60" s="954"/>
      <c r="AM60" s="954"/>
      <c r="AN60" s="954"/>
      <c r="AO60" s="954"/>
      <c r="AP60" s="954"/>
      <c r="AQ60" s="954"/>
      <c r="AR60" s="954"/>
      <c r="AS60" s="954"/>
      <c r="AT60" s="954"/>
      <c r="AU60" s="949"/>
      <c r="AV60" s="950"/>
      <c r="AW60" s="951"/>
      <c r="AX60" s="952"/>
      <c r="AY60" s="952"/>
      <c r="AZ60" s="952"/>
      <c r="BA60" s="952"/>
      <c r="BB60" s="952"/>
      <c r="BC60" s="952"/>
      <c r="BD60" s="952"/>
    </row>
    <row r="61" spans="2:56" ht="49.5" customHeight="1">
      <c r="B61" s="627">
        <v>601</v>
      </c>
      <c r="C61" s="627"/>
      <c r="D61" s="627"/>
      <c r="E61" s="627">
        <v>324</v>
      </c>
      <c r="F61" s="627"/>
      <c r="G61" s="627"/>
      <c r="H61" s="953"/>
      <c r="I61" s="953"/>
      <c r="J61" s="953"/>
      <c r="K61" s="954"/>
      <c r="L61" s="954"/>
      <c r="M61" s="954"/>
      <c r="N61" s="954"/>
      <c r="O61" s="953"/>
      <c r="P61" s="953"/>
      <c r="Q61" s="953"/>
      <c r="R61" s="954"/>
      <c r="S61" s="954"/>
      <c r="T61" s="954"/>
      <c r="U61" s="953"/>
      <c r="V61" s="953"/>
      <c r="W61" s="953"/>
      <c r="X61" s="954"/>
      <c r="Y61" s="954"/>
      <c r="Z61" s="954"/>
      <c r="AA61" s="954"/>
      <c r="AB61" s="953"/>
      <c r="AC61" s="953"/>
      <c r="AD61" s="953"/>
      <c r="AE61" s="953"/>
      <c r="AF61" s="953"/>
      <c r="AG61" s="953"/>
      <c r="AH61" s="953"/>
      <c r="AI61" s="953"/>
      <c r="AJ61" s="953"/>
      <c r="AK61" s="953"/>
      <c r="AL61" s="954"/>
      <c r="AM61" s="954"/>
      <c r="AN61" s="954"/>
      <c r="AO61" s="954"/>
      <c r="AP61" s="954"/>
      <c r="AQ61" s="954"/>
      <c r="AR61" s="954"/>
      <c r="AS61" s="954"/>
      <c r="AT61" s="954"/>
      <c r="AU61" s="949"/>
      <c r="AV61" s="950"/>
      <c r="AW61" s="951"/>
      <c r="AX61" s="952"/>
      <c r="AY61" s="952"/>
      <c r="AZ61" s="952"/>
      <c r="BA61" s="952"/>
      <c r="BB61" s="952"/>
      <c r="BC61" s="952"/>
      <c r="BD61" s="952"/>
    </row>
    <row r="62" spans="2:56" ht="49.5" customHeight="1">
      <c r="B62" s="627">
        <v>601</v>
      </c>
      <c r="C62" s="627"/>
      <c r="D62" s="627"/>
      <c r="E62" s="627">
        <v>324</v>
      </c>
      <c r="F62" s="627"/>
      <c r="G62" s="627"/>
      <c r="H62" s="953"/>
      <c r="I62" s="953"/>
      <c r="J62" s="953"/>
      <c r="K62" s="954"/>
      <c r="L62" s="954"/>
      <c r="M62" s="954"/>
      <c r="N62" s="954"/>
      <c r="O62" s="953"/>
      <c r="P62" s="953"/>
      <c r="Q62" s="953"/>
      <c r="R62" s="954"/>
      <c r="S62" s="954"/>
      <c r="T62" s="954"/>
      <c r="U62" s="953"/>
      <c r="V62" s="953"/>
      <c r="W62" s="953"/>
      <c r="X62" s="954"/>
      <c r="Y62" s="954"/>
      <c r="Z62" s="954"/>
      <c r="AA62" s="954"/>
      <c r="AB62" s="953"/>
      <c r="AC62" s="953"/>
      <c r="AD62" s="953"/>
      <c r="AE62" s="953"/>
      <c r="AF62" s="953"/>
      <c r="AG62" s="953"/>
      <c r="AH62" s="953"/>
      <c r="AI62" s="953"/>
      <c r="AJ62" s="953"/>
      <c r="AK62" s="953"/>
      <c r="AL62" s="954"/>
      <c r="AM62" s="954"/>
      <c r="AN62" s="954"/>
      <c r="AO62" s="954"/>
      <c r="AP62" s="954"/>
      <c r="AQ62" s="954"/>
      <c r="AR62" s="954"/>
      <c r="AS62" s="954"/>
      <c r="AT62" s="954"/>
      <c r="AU62" s="949"/>
      <c r="AV62" s="950"/>
      <c r="AW62" s="951"/>
      <c r="AX62" s="952"/>
      <c r="AY62" s="952"/>
      <c r="AZ62" s="952"/>
      <c r="BA62" s="952"/>
      <c r="BB62" s="952"/>
      <c r="BC62" s="952"/>
      <c r="BD62" s="952"/>
    </row>
    <row r="63" spans="2:56" ht="49.5" customHeight="1">
      <c r="B63" s="678">
        <v>601</v>
      </c>
      <c r="C63" s="679"/>
      <c r="D63" s="680"/>
      <c r="E63" s="678">
        <v>324</v>
      </c>
      <c r="F63" s="679"/>
      <c r="G63" s="680"/>
      <c r="H63" s="641"/>
      <c r="I63" s="642"/>
      <c r="J63" s="643"/>
      <c r="K63" s="958"/>
      <c r="L63" s="959"/>
      <c r="M63" s="959"/>
      <c r="N63" s="960"/>
      <c r="O63" s="641"/>
      <c r="P63" s="642"/>
      <c r="Q63" s="643"/>
      <c r="R63" s="958"/>
      <c r="S63" s="959"/>
      <c r="T63" s="960"/>
      <c r="U63" s="641"/>
      <c r="V63" s="642"/>
      <c r="W63" s="643"/>
      <c r="X63" s="958"/>
      <c r="Y63" s="959"/>
      <c r="Z63" s="959"/>
      <c r="AA63" s="960"/>
      <c r="AB63" s="641"/>
      <c r="AC63" s="642"/>
      <c r="AD63" s="643"/>
      <c r="AE63" s="641"/>
      <c r="AF63" s="642"/>
      <c r="AG63" s="642"/>
      <c r="AH63" s="643"/>
      <c r="AI63" s="641"/>
      <c r="AJ63" s="642"/>
      <c r="AK63" s="643"/>
      <c r="AL63" s="958"/>
      <c r="AM63" s="959"/>
      <c r="AN63" s="959"/>
      <c r="AO63" s="959"/>
      <c r="AP63" s="959"/>
      <c r="AQ63" s="960"/>
      <c r="AR63" s="958"/>
      <c r="AS63" s="959"/>
      <c r="AT63" s="960"/>
      <c r="AU63" s="949"/>
      <c r="AV63" s="950"/>
      <c r="AW63" s="951"/>
      <c r="AX63" s="955"/>
      <c r="AY63" s="956"/>
      <c r="AZ63" s="956"/>
      <c r="BA63" s="956"/>
      <c r="BB63" s="956"/>
      <c r="BC63" s="956"/>
      <c r="BD63" s="957"/>
    </row>
    <row r="64" spans="2:56" ht="49.5" customHeight="1">
      <c r="B64" s="627">
        <v>601</v>
      </c>
      <c r="C64" s="627"/>
      <c r="D64" s="627"/>
      <c r="E64" s="627">
        <v>324</v>
      </c>
      <c r="F64" s="627"/>
      <c r="G64" s="627"/>
      <c r="H64" s="953"/>
      <c r="I64" s="953"/>
      <c r="J64" s="953"/>
      <c r="K64" s="954"/>
      <c r="L64" s="954"/>
      <c r="M64" s="954"/>
      <c r="N64" s="954"/>
      <c r="O64" s="953"/>
      <c r="P64" s="953"/>
      <c r="Q64" s="953"/>
      <c r="R64" s="954"/>
      <c r="S64" s="954"/>
      <c r="T64" s="954"/>
      <c r="U64" s="953"/>
      <c r="V64" s="953"/>
      <c r="W64" s="953"/>
      <c r="X64" s="954"/>
      <c r="Y64" s="954"/>
      <c r="Z64" s="954"/>
      <c r="AA64" s="954"/>
      <c r="AB64" s="953"/>
      <c r="AC64" s="953"/>
      <c r="AD64" s="953"/>
      <c r="AE64" s="953"/>
      <c r="AF64" s="953"/>
      <c r="AG64" s="953"/>
      <c r="AH64" s="953"/>
      <c r="AI64" s="953"/>
      <c r="AJ64" s="953"/>
      <c r="AK64" s="953"/>
      <c r="AL64" s="954"/>
      <c r="AM64" s="954"/>
      <c r="AN64" s="954"/>
      <c r="AO64" s="954"/>
      <c r="AP64" s="954"/>
      <c r="AQ64" s="954"/>
      <c r="AR64" s="954"/>
      <c r="AS64" s="954"/>
      <c r="AT64" s="954"/>
      <c r="AU64" s="949"/>
      <c r="AV64" s="950"/>
      <c r="AW64" s="951"/>
      <c r="AX64" s="952"/>
      <c r="AY64" s="952"/>
      <c r="AZ64" s="952"/>
      <c r="BA64" s="952"/>
      <c r="BB64" s="952"/>
      <c r="BC64" s="952"/>
      <c r="BD64" s="952"/>
    </row>
    <row r="65" spans="2:56" ht="49.5" customHeight="1">
      <c r="B65" s="627">
        <v>601</v>
      </c>
      <c r="C65" s="627"/>
      <c r="D65" s="627"/>
      <c r="E65" s="627">
        <v>324</v>
      </c>
      <c r="F65" s="627"/>
      <c r="G65" s="627"/>
      <c r="H65" s="953"/>
      <c r="I65" s="953"/>
      <c r="J65" s="953"/>
      <c r="K65" s="954"/>
      <c r="L65" s="954"/>
      <c r="M65" s="954"/>
      <c r="N65" s="954"/>
      <c r="O65" s="953"/>
      <c r="P65" s="953"/>
      <c r="Q65" s="953"/>
      <c r="R65" s="954"/>
      <c r="S65" s="954"/>
      <c r="T65" s="954"/>
      <c r="U65" s="953"/>
      <c r="V65" s="953"/>
      <c r="W65" s="953"/>
      <c r="X65" s="958"/>
      <c r="Y65" s="959"/>
      <c r="Z65" s="959"/>
      <c r="AA65" s="960"/>
      <c r="AB65" s="641"/>
      <c r="AC65" s="642"/>
      <c r="AD65" s="643"/>
      <c r="AE65" s="641"/>
      <c r="AF65" s="642"/>
      <c r="AG65" s="642"/>
      <c r="AH65" s="643"/>
      <c r="AI65" s="641"/>
      <c r="AJ65" s="642"/>
      <c r="AK65" s="643"/>
      <c r="AL65" s="958"/>
      <c r="AM65" s="959"/>
      <c r="AN65" s="959"/>
      <c r="AO65" s="959"/>
      <c r="AP65" s="959"/>
      <c r="AQ65" s="960"/>
      <c r="AR65" s="954"/>
      <c r="AS65" s="954"/>
      <c r="AT65" s="954"/>
      <c r="AU65" s="949"/>
      <c r="AV65" s="950"/>
      <c r="AW65" s="951"/>
      <c r="AX65" s="952"/>
      <c r="AY65" s="952"/>
      <c r="AZ65" s="952"/>
      <c r="BA65" s="952"/>
      <c r="BB65" s="952"/>
      <c r="BC65" s="952"/>
      <c r="BD65" s="952"/>
    </row>
    <row r="66" spans="2:56" ht="27" customHeight="1">
      <c r="B66" s="645" t="str">
        <f>IF(AY40=AX66,"VOUCHER BALANCED","VOUCHER DOES NOT BALANCE")</f>
        <v>VOUCHER BALANCED</v>
      </c>
      <c r="C66" s="645"/>
      <c r="D66" s="645"/>
      <c r="E66" s="645"/>
      <c r="F66" s="645"/>
      <c r="G66" s="645"/>
      <c r="H66" s="645"/>
      <c r="I66" s="645"/>
      <c r="J66" s="645"/>
      <c r="K66" s="645"/>
      <c r="L66" s="645"/>
      <c r="M66" s="645"/>
      <c r="N66" s="645"/>
      <c r="O66" s="645"/>
      <c r="P66" s="645"/>
      <c r="Q66" s="645"/>
      <c r="R66" s="645"/>
      <c r="S66" s="645"/>
      <c r="T66" s="645"/>
      <c r="U66" s="645"/>
      <c r="V66" s="645"/>
      <c r="W66" s="645"/>
      <c r="X66" s="645"/>
      <c r="Y66" s="645"/>
      <c r="Z66" s="645"/>
      <c r="AA66" s="645"/>
      <c r="AB66" s="645"/>
      <c r="AC66" s="645"/>
      <c r="AD66" s="645"/>
      <c r="AE66" s="645"/>
      <c r="AF66" s="645"/>
      <c r="AG66" s="645"/>
      <c r="AH66" s="645"/>
      <c r="AI66" s="645"/>
      <c r="AJ66" s="645"/>
      <c r="AK66" s="645"/>
      <c r="AL66" s="645"/>
      <c r="AM66" s="645"/>
      <c r="AN66" s="645"/>
      <c r="AO66" s="645"/>
      <c r="AP66" s="645"/>
      <c r="AQ66" s="645"/>
      <c r="AR66" s="645"/>
      <c r="AS66" s="645"/>
      <c r="AT66" s="645"/>
      <c r="AU66" s="645"/>
      <c r="AV66" s="645"/>
      <c r="AW66" s="645"/>
      <c r="AX66" s="245">
        <f>ROUND(SUM(AX58:BD65),2)</f>
        <v>0</v>
      </c>
    </row>
    <row r="67" spans="2:56" ht="31.5" customHeight="1">
      <c r="B67" s="646" t="s">
        <v>271</v>
      </c>
      <c r="C67" s="646"/>
      <c r="D67" s="646"/>
      <c r="E67" s="646"/>
      <c r="F67" s="646"/>
      <c r="G67" s="646"/>
      <c r="H67" s="646"/>
      <c r="I67" s="646"/>
      <c r="J67" s="646"/>
      <c r="K67" s="646"/>
      <c r="L67" s="270"/>
      <c r="M67" s="967"/>
      <c r="N67" s="968"/>
      <c r="O67" s="270"/>
      <c r="P67" s="270"/>
      <c r="Q67" s="270"/>
      <c r="R67" s="270"/>
      <c r="S67" s="270"/>
      <c r="T67" s="270"/>
      <c r="U67" s="270"/>
      <c r="V67" s="270"/>
      <c r="W67" s="270"/>
      <c r="X67" s="270"/>
      <c r="Y67" s="270"/>
      <c r="Z67" s="270"/>
      <c r="AA67" s="270"/>
      <c r="AB67" s="270"/>
      <c r="AC67" s="270"/>
      <c r="AD67" s="270"/>
      <c r="AE67" s="270"/>
      <c r="AF67" s="270"/>
      <c r="AG67" s="270"/>
      <c r="AH67" s="270"/>
      <c r="AI67" s="270"/>
      <c r="AJ67" s="270"/>
      <c r="AK67" s="270"/>
      <c r="AL67" s="270"/>
      <c r="AM67" s="270"/>
      <c r="AN67" s="270"/>
      <c r="AO67" s="270"/>
      <c r="AP67" s="270"/>
      <c r="AQ67" s="270"/>
      <c r="AR67" s="270"/>
      <c r="AS67" s="270"/>
      <c r="AT67" s="270"/>
      <c r="AU67" s="270"/>
      <c r="AV67" s="270"/>
      <c r="AW67" s="270"/>
      <c r="AX67" s="271"/>
      <c r="AY67" s="271"/>
      <c r="AZ67" s="272"/>
      <c r="BA67" s="272"/>
      <c r="BB67" s="272"/>
      <c r="BC67" s="272"/>
      <c r="BD67" s="272"/>
    </row>
    <row r="68" spans="2:56" ht="9" customHeight="1">
      <c r="B68" s="251"/>
      <c r="C68" s="251"/>
      <c r="D68" s="251"/>
      <c r="E68" s="251"/>
      <c r="F68" s="251"/>
      <c r="G68" s="251"/>
      <c r="H68" s="251"/>
      <c r="I68" s="251"/>
      <c r="J68" s="251"/>
      <c r="K68" s="251"/>
      <c r="L68" s="270"/>
      <c r="M68" s="270"/>
      <c r="N68" s="270"/>
      <c r="O68" s="270"/>
      <c r="P68" s="270"/>
      <c r="Q68" s="270"/>
      <c r="R68" s="270"/>
      <c r="S68" s="270"/>
      <c r="T68" s="270"/>
      <c r="U68" s="270"/>
      <c r="V68" s="270"/>
      <c r="W68" s="270"/>
      <c r="X68" s="270"/>
      <c r="Y68" s="270"/>
      <c r="Z68" s="270"/>
      <c r="AA68" s="270"/>
      <c r="AB68" s="270"/>
      <c r="AC68" s="270"/>
      <c r="AD68" s="270"/>
      <c r="AE68" s="270"/>
      <c r="AF68" s="270"/>
      <c r="AG68" s="270"/>
      <c r="AH68" s="270"/>
      <c r="AI68" s="270"/>
      <c r="AJ68" s="270"/>
      <c r="AK68" s="270"/>
      <c r="AL68" s="270"/>
      <c r="AM68" s="270"/>
      <c r="AN68" s="270"/>
      <c r="AO68" s="270"/>
      <c r="AP68" s="270"/>
      <c r="AQ68" s="270"/>
      <c r="AR68" s="270"/>
      <c r="AS68" s="270"/>
      <c r="AT68" s="270"/>
      <c r="AU68" s="270"/>
      <c r="AV68" s="270"/>
      <c r="AW68" s="270"/>
      <c r="AX68" s="271"/>
      <c r="AY68" s="271"/>
      <c r="AZ68" s="272"/>
      <c r="BA68" s="272"/>
      <c r="BB68" s="272"/>
      <c r="BC68" s="272"/>
      <c r="BD68" s="272"/>
    </row>
    <row r="69" spans="2:56" ht="18.600000000000001" customHeight="1">
      <c r="B69" s="962" t="s">
        <v>208</v>
      </c>
      <c r="C69" s="962"/>
      <c r="D69" s="962"/>
      <c r="E69" s="962"/>
      <c r="F69" s="962"/>
      <c r="G69" s="962"/>
      <c r="H69" s="962"/>
      <c r="I69" s="962"/>
      <c r="J69" s="962"/>
      <c r="K69" s="962"/>
      <c r="L69" s="266"/>
      <c r="M69" s="963">
        <f>SUM(AB40)</f>
        <v>0</v>
      </c>
      <c r="N69" s="964"/>
      <c r="O69" s="266"/>
      <c r="P69" s="266"/>
      <c r="Q69" s="266"/>
      <c r="R69" s="266"/>
      <c r="S69" s="266"/>
      <c r="T69" s="266"/>
      <c r="U69" s="266"/>
      <c r="V69" s="266"/>
      <c r="W69" s="266"/>
      <c r="X69" s="266"/>
      <c r="Y69" s="266"/>
      <c r="Z69" s="266"/>
      <c r="AA69" s="266"/>
      <c r="AB69" s="266"/>
      <c r="AC69" s="266"/>
      <c r="AD69" s="266"/>
      <c r="AE69" s="266"/>
      <c r="AF69" s="266"/>
      <c r="AG69" s="266"/>
      <c r="AH69" s="266"/>
      <c r="AI69" s="647" t="s">
        <v>158</v>
      </c>
      <c r="AJ69" s="647"/>
      <c r="AK69" s="647"/>
      <c r="AL69" s="647"/>
      <c r="AM69" s="647"/>
      <c r="AN69" s="647"/>
      <c r="AO69" s="647"/>
      <c r="AP69" s="647"/>
      <c r="AQ69" s="647"/>
      <c r="AR69" s="647"/>
      <c r="AS69" s="647"/>
      <c r="AT69" s="647"/>
      <c r="AU69" s="647"/>
      <c r="AV69" s="647"/>
      <c r="AW69" s="647"/>
      <c r="AX69" s="647"/>
      <c r="AY69" s="647"/>
      <c r="AZ69" s="647"/>
      <c r="BA69" s="647"/>
      <c r="BB69" s="647"/>
      <c r="BC69" s="647"/>
      <c r="BD69" s="647"/>
    </row>
    <row r="70" spans="2:56" ht="11.7" customHeight="1">
      <c r="AI70" s="647"/>
      <c r="AJ70" s="647"/>
      <c r="AK70" s="647"/>
      <c r="AL70" s="647"/>
      <c r="AM70" s="647"/>
      <c r="AN70" s="647"/>
      <c r="AO70" s="647"/>
      <c r="AP70" s="647"/>
      <c r="AQ70" s="647"/>
      <c r="AR70" s="647"/>
      <c r="AS70" s="647"/>
      <c r="AT70" s="647"/>
      <c r="AU70" s="647"/>
      <c r="AV70" s="647"/>
      <c r="AW70" s="647"/>
      <c r="AX70" s="647"/>
      <c r="AY70" s="647"/>
      <c r="AZ70" s="647"/>
      <c r="BA70" s="647"/>
      <c r="BB70" s="647"/>
      <c r="BC70" s="647"/>
      <c r="BD70" s="647"/>
    </row>
    <row r="71" spans="2:56" ht="52.5" customHeight="1">
      <c r="B71" s="965" t="s">
        <v>272</v>
      </c>
      <c r="C71" s="965"/>
      <c r="D71" s="965"/>
      <c r="E71" s="965"/>
      <c r="F71" s="965"/>
      <c r="G71" s="965"/>
      <c r="H71" s="965"/>
      <c r="I71" s="965"/>
      <c r="J71" s="965"/>
      <c r="M71" s="963">
        <f>SUM(AC40)</f>
        <v>0</v>
      </c>
      <c r="N71" s="966"/>
      <c r="O71" s="966"/>
      <c r="P71" s="964"/>
      <c r="AI71" s="656"/>
      <c r="AJ71" s="657"/>
      <c r="AK71" s="657"/>
      <c r="AL71" s="657"/>
      <c r="AM71" s="657"/>
      <c r="AN71" s="657"/>
      <c r="AO71" s="657"/>
      <c r="AP71" s="657"/>
      <c r="AQ71" s="657"/>
      <c r="AR71" s="657"/>
      <c r="AS71" s="657"/>
      <c r="AT71" s="657"/>
      <c r="AU71" s="657"/>
      <c r="AV71" s="657"/>
      <c r="AW71" s="657"/>
      <c r="AX71" s="657"/>
      <c r="AY71" s="657"/>
      <c r="AZ71" s="657"/>
      <c r="BA71" s="657"/>
      <c r="BB71" s="657"/>
      <c r="BC71" s="657"/>
      <c r="BD71" s="658"/>
    </row>
    <row r="72" spans="2:56" ht="1.5" customHeight="1">
      <c r="AI72" s="659"/>
      <c r="AJ72" s="660"/>
      <c r="AK72" s="660"/>
      <c r="AL72" s="660"/>
      <c r="AM72" s="660"/>
      <c r="AN72" s="660"/>
      <c r="AO72" s="660"/>
      <c r="AP72" s="660"/>
      <c r="AQ72" s="660"/>
      <c r="AR72" s="660"/>
      <c r="AS72" s="660"/>
      <c r="AT72" s="660"/>
      <c r="AU72" s="660"/>
      <c r="AV72" s="660"/>
      <c r="AW72" s="660"/>
      <c r="AX72" s="660"/>
      <c r="AY72" s="660"/>
      <c r="AZ72" s="660"/>
      <c r="BA72" s="660"/>
      <c r="BB72" s="660"/>
      <c r="BC72" s="660"/>
      <c r="BD72" s="661"/>
    </row>
    <row r="73" spans="2:56" ht="8.6999999999999993" customHeight="1">
      <c r="AI73" s="659"/>
      <c r="AJ73" s="660"/>
      <c r="AK73" s="660"/>
      <c r="AL73" s="660"/>
      <c r="AM73" s="660"/>
      <c r="AN73" s="660"/>
      <c r="AO73" s="660"/>
      <c r="AP73" s="660"/>
      <c r="AQ73" s="660"/>
      <c r="AR73" s="660"/>
      <c r="AS73" s="660"/>
      <c r="AT73" s="660"/>
      <c r="AU73" s="660"/>
      <c r="AV73" s="660"/>
      <c r="AW73" s="660"/>
      <c r="AX73" s="660"/>
      <c r="AY73" s="660"/>
      <c r="AZ73" s="660"/>
      <c r="BA73" s="660"/>
      <c r="BB73" s="660"/>
      <c r="BC73" s="660"/>
      <c r="BD73" s="661"/>
    </row>
    <row r="74" spans="2:56" ht="30" customHeight="1">
      <c r="B74" s="965" t="s">
        <v>203</v>
      </c>
      <c r="C74" s="965"/>
      <c r="D74" s="965"/>
      <c r="E74" s="965"/>
      <c r="F74" s="965"/>
      <c r="G74" s="965"/>
      <c r="H74" s="965"/>
      <c r="I74" s="965"/>
      <c r="M74" s="963">
        <f>M69-M71</f>
        <v>0</v>
      </c>
      <c r="N74" s="966"/>
      <c r="O74" s="966"/>
      <c r="P74" s="964"/>
      <c r="AI74" s="659"/>
      <c r="AJ74" s="660"/>
      <c r="AK74" s="660"/>
      <c r="AL74" s="660"/>
      <c r="AM74" s="660"/>
      <c r="AN74" s="660"/>
      <c r="AO74" s="660"/>
      <c r="AP74" s="660"/>
      <c r="AQ74" s="660"/>
      <c r="AR74" s="660"/>
      <c r="AS74" s="660"/>
      <c r="AT74" s="660"/>
      <c r="AU74" s="660"/>
      <c r="AV74" s="660"/>
      <c r="AW74" s="660"/>
      <c r="AX74" s="660"/>
      <c r="AY74" s="660"/>
      <c r="AZ74" s="660"/>
      <c r="BA74" s="660"/>
      <c r="BB74" s="660"/>
      <c r="BC74" s="660"/>
      <c r="BD74" s="661"/>
    </row>
    <row r="75" spans="2:56" ht="7.5" customHeight="1">
      <c r="AI75" s="659"/>
      <c r="AJ75" s="660"/>
      <c r="AK75" s="660"/>
      <c r="AL75" s="660"/>
      <c r="AM75" s="660"/>
      <c r="AN75" s="660"/>
      <c r="AO75" s="660"/>
      <c r="AP75" s="660"/>
      <c r="AQ75" s="660"/>
      <c r="AR75" s="660"/>
      <c r="AS75" s="660"/>
      <c r="AT75" s="660"/>
      <c r="AU75" s="660"/>
      <c r="AV75" s="660"/>
      <c r="AW75" s="660"/>
      <c r="AX75" s="660"/>
      <c r="AY75" s="660"/>
      <c r="AZ75" s="660"/>
      <c r="BA75" s="660"/>
      <c r="BB75" s="660"/>
      <c r="BC75" s="660"/>
      <c r="BD75" s="661"/>
    </row>
    <row r="76" spans="2:56" ht="9" customHeight="1">
      <c r="B76" s="630" t="s">
        <v>217</v>
      </c>
      <c r="C76" s="630"/>
      <c r="D76" s="630"/>
      <c r="E76" s="630"/>
      <c r="F76" s="630"/>
      <c r="G76" s="630"/>
      <c r="H76" s="630"/>
      <c r="I76" s="630"/>
      <c r="J76" s="630"/>
      <c r="K76" s="630"/>
      <c r="L76" s="273"/>
      <c r="M76" s="666"/>
      <c r="N76" s="666"/>
      <c r="O76" s="666"/>
      <c r="P76" s="666"/>
      <c r="Q76" s="666"/>
      <c r="R76" s="666"/>
      <c r="T76" s="961" t="s">
        <v>216</v>
      </c>
      <c r="U76" s="961"/>
      <c r="V76" s="961"/>
      <c r="W76" s="961"/>
      <c r="X76" s="961"/>
      <c r="Y76" s="961"/>
      <c r="Z76" s="961"/>
      <c r="AA76" s="961"/>
      <c r="AB76" s="961"/>
      <c r="AI76" s="659"/>
      <c r="AJ76" s="660"/>
      <c r="AK76" s="660"/>
      <c r="AL76" s="660"/>
      <c r="AM76" s="660"/>
      <c r="AN76" s="660"/>
      <c r="AO76" s="660"/>
      <c r="AP76" s="660"/>
      <c r="AQ76" s="660"/>
      <c r="AR76" s="660"/>
      <c r="AS76" s="660"/>
      <c r="AT76" s="660"/>
      <c r="AU76" s="660"/>
      <c r="AV76" s="660"/>
      <c r="AW76" s="660"/>
      <c r="AX76" s="660"/>
      <c r="AY76" s="660"/>
      <c r="AZ76" s="660"/>
      <c r="BA76" s="660"/>
      <c r="BB76" s="660"/>
      <c r="BC76" s="660"/>
      <c r="BD76" s="661"/>
    </row>
    <row r="77" spans="2:56" ht="41.7" customHeight="1">
      <c r="B77" s="630"/>
      <c r="C77" s="630"/>
      <c r="D77" s="630"/>
      <c r="E77" s="630"/>
      <c r="F77" s="630"/>
      <c r="G77" s="630"/>
      <c r="H77" s="630"/>
      <c r="I77" s="630"/>
      <c r="J77" s="630"/>
      <c r="K77" s="630"/>
      <c r="L77" s="273"/>
      <c r="M77" s="666"/>
      <c r="N77" s="666"/>
      <c r="O77" s="666"/>
      <c r="P77" s="666"/>
      <c r="Q77" s="666"/>
      <c r="R77" s="666"/>
      <c r="T77" s="961"/>
      <c r="U77" s="961"/>
      <c r="V77" s="961"/>
      <c r="W77" s="961"/>
      <c r="X77" s="961"/>
      <c r="Y77" s="961"/>
      <c r="Z77" s="961"/>
      <c r="AA77" s="961"/>
      <c r="AB77" s="961"/>
      <c r="AI77" s="659"/>
      <c r="AJ77" s="660"/>
      <c r="AK77" s="660"/>
      <c r="AL77" s="660"/>
      <c r="AM77" s="660"/>
      <c r="AN77" s="660"/>
      <c r="AO77" s="660"/>
      <c r="AP77" s="660"/>
      <c r="AQ77" s="660"/>
      <c r="AR77" s="660"/>
      <c r="AS77" s="660"/>
      <c r="AT77" s="660"/>
      <c r="AU77" s="660"/>
      <c r="AV77" s="660"/>
      <c r="AW77" s="660"/>
      <c r="AX77" s="660"/>
      <c r="AY77" s="660"/>
      <c r="AZ77" s="660"/>
      <c r="BA77" s="660"/>
      <c r="BB77" s="660"/>
      <c r="BC77" s="660"/>
      <c r="BD77" s="661"/>
    </row>
    <row r="78" spans="2:56" ht="9" customHeight="1">
      <c r="B78" s="274"/>
      <c r="C78" s="274"/>
      <c r="D78" s="274"/>
      <c r="E78" s="274"/>
      <c r="F78" s="274"/>
      <c r="G78" s="274"/>
      <c r="H78" s="274"/>
      <c r="I78" s="274"/>
      <c r="J78" s="274"/>
      <c r="K78" s="274"/>
      <c r="L78" s="274"/>
      <c r="AI78" s="659"/>
      <c r="AJ78" s="660"/>
      <c r="AK78" s="660"/>
      <c r="AL78" s="660"/>
      <c r="AM78" s="660"/>
      <c r="AN78" s="660"/>
      <c r="AO78" s="660"/>
      <c r="AP78" s="660"/>
      <c r="AQ78" s="660"/>
      <c r="AR78" s="660"/>
      <c r="AS78" s="660"/>
      <c r="AT78" s="660"/>
      <c r="AU78" s="660"/>
      <c r="AV78" s="660"/>
      <c r="AW78" s="660"/>
      <c r="AX78" s="660"/>
      <c r="AY78" s="660"/>
      <c r="AZ78" s="660"/>
      <c r="BA78" s="660"/>
      <c r="BB78" s="660"/>
      <c r="BC78" s="660"/>
      <c r="BD78" s="661"/>
    </row>
    <row r="79" spans="2:56" ht="9" customHeight="1">
      <c r="B79" s="630" t="s">
        <v>332</v>
      </c>
      <c r="C79" s="630"/>
      <c r="D79" s="630"/>
      <c r="E79" s="630"/>
      <c r="F79" s="630"/>
      <c r="G79" s="630"/>
      <c r="H79" s="630"/>
      <c r="I79" s="630"/>
      <c r="J79" s="630"/>
      <c r="K79" s="268"/>
      <c r="M79" s="631"/>
      <c r="N79" s="632"/>
      <c r="O79" s="632"/>
      <c r="P79" s="632"/>
      <c r="Q79" s="632"/>
      <c r="R79" s="632"/>
      <c r="S79" s="632"/>
      <c r="T79" s="632"/>
      <c r="U79" s="632"/>
      <c r="V79" s="632"/>
      <c r="W79" s="632"/>
      <c r="X79" s="632"/>
      <c r="Y79" s="632"/>
      <c r="Z79" s="632"/>
      <c r="AA79" s="632"/>
      <c r="AB79" s="633"/>
      <c r="AI79" s="659"/>
      <c r="AJ79" s="660"/>
      <c r="AK79" s="660"/>
      <c r="AL79" s="660"/>
      <c r="AM79" s="660"/>
      <c r="AN79" s="660"/>
      <c r="AO79" s="660"/>
      <c r="AP79" s="660"/>
      <c r="AQ79" s="660"/>
      <c r="AR79" s="660"/>
      <c r="AS79" s="660"/>
      <c r="AT79" s="660"/>
      <c r="AU79" s="660"/>
      <c r="AV79" s="660"/>
      <c r="AW79" s="660"/>
      <c r="AX79" s="660"/>
      <c r="AY79" s="660"/>
      <c r="AZ79" s="660"/>
      <c r="BA79" s="660"/>
      <c r="BB79" s="660"/>
      <c r="BC79" s="660"/>
      <c r="BD79" s="661"/>
    </row>
    <row r="80" spans="2:56" ht="9" customHeight="1">
      <c r="B80" s="630"/>
      <c r="C80" s="630"/>
      <c r="D80" s="630"/>
      <c r="E80" s="630"/>
      <c r="F80" s="630"/>
      <c r="G80" s="630"/>
      <c r="H80" s="630"/>
      <c r="I80" s="630"/>
      <c r="J80" s="630"/>
      <c r="K80" s="268"/>
      <c r="M80" s="634"/>
      <c r="N80" s="635"/>
      <c r="O80" s="635"/>
      <c r="P80" s="635"/>
      <c r="Q80" s="635"/>
      <c r="R80" s="635"/>
      <c r="S80" s="635"/>
      <c r="T80" s="635"/>
      <c r="U80" s="635"/>
      <c r="V80" s="635"/>
      <c r="W80" s="635"/>
      <c r="X80" s="635"/>
      <c r="Y80" s="635"/>
      <c r="Z80" s="635"/>
      <c r="AA80" s="635"/>
      <c r="AB80" s="636"/>
      <c r="AI80" s="659"/>
      <c r="AJ80" s="660"/>
      <c r="AK80" s="660"/>
      <c r="AL80" s="660"/>
      <c r="AM80" s="660"/>
      <c r="AN80" s="660"/>
      <c r="AO80" s="660"/>
      <c r="AP80" s="660"/>
      <c r="AQ80" s="660"/>
      <c r="AR80" s="660"/>
      <c r="AS80" s="660"/>
      <c r="AT80" s="660"/>
      <c r="AU80" s="660"/>
      <c r="AV80" s="660"/>
      <c r="AW80" s="660"/>
      <c r="AX80" s="660"/>
      <c r="AY80" s="660"/>
      <c r="AZ80" s="660"/>
      <c r="BA80" s="660"/>
      <c r="BB80" s="660"/>
      <c r="BC80" s="660"/>
      <c r="BD80" s="661"/>
    </row>
    <row r="81" spans="2:56" ht="9" customHeight="1">
      <c r="B81" s="630"/>
      <c r="C81" s="630"/>
      <c r="D81" s="630"/>
      <c r="E81" s="630"/>
      <c r="F81" s="630"/>
      <c r="G81" s="630"/>
      <c r="H81" s="630"/>
      <c r="I81" s="630"/>
      <c r="J81" s="630"/>
      <c r="K81" s="268"/>
      <c r="M81" s="634"/>
      <c r="N81" s="635"/>
      <c r="O81" s="635"/>
      <c r="P81" s="635"/>
      <c r="Q81" s="635"/>
      <c r="R81" s="635"/>
      <c r="S81" s="635"/>
      <c r="T81" s="635"/>
      <c r="U81" s="635"/>
      <c r="V81" s="635"/>
      <c r="W81" s="635"/>
      <c r="X81" s="635"/>
      <c r="Y81" s="635"/>
      <c r="Z81" s="635"/>
      <c r="AA81" s="635"/>
      <c r="AB81" s="636"/>
      <c r="AI81" s="659"/>
      <c r="AJ81" s="660"/>
      <c r="AK81" s="660"/>
      <c r="AL81" s="660"/>
      <c r="AM81" s="660"/>
      <c r="AN81" s="660"/>
      <c r="AO81" s="660"/>
      <c r="AP81" s="660"/>
      <c r="AQ81" s="660"/>
      <c r="AR81" s="660"/>
      <c r="AS81" s="660"/>
      <c r="AT81" s="660"/>
      <c r="AU81" s="660"/>
      <c r="AV81" s="660"/>
      <c r="AW81" s="660"/>
      <c r="AX81" s="660"/>
      <c r="AY81" s="660"/>
      <c r="AZ81" s="660"/>
      <c r="BA81" s="660"/>
      <c r="BB81" s="660"/>
      <c r="BC81" s="660"/>
      <c r="BD81" s="661"/>
    </row>
    <row r="82" spans="2:56" ht="9" customHeight="1">
      <c r="B82" s="630"/>
      <c r="C82" s="630"/>
      <c r="D82" s="630"/>
      <c r="E82" s="630"/>
      <c r="F82" s="630"/>
      <c r="G82" s="630"/>
      <c r="H82" s="630"/>
      <c r="I82" s="630"/>
      <c r="J82" s="630"/>
      <c r="K82" s="268"/>
      <c r="M82" s="634"/>
      <c r="N82" s="635"/>
      <c r="O82" s="635"/>
      <c r="P82" s="635"/>
      <c r="Q82" s="635"/>
      <c r="R82" s="635"/>
      <c r="S82" s="635"/>
      <c r="T82" s="635"/>
      <c r="U82" s="635"/>
      <c r="V82" s="635"/>
      <c r="W82" s="635"/>
      <c r="X82" s="635"/>
      <c r="Y82" s="635"/>
      <c r="Z82" s="635"/>
      <c r="AA82" s="635"/>
      <c r="AB82" s="636"/>
      <c r="AI82" s="659"/>
      <c r="AJ82" s="660"/>
      <c r="AK82" s="660"/>
      <c r="AL82" s="660"/>
      <c r="AM82" s="660"/>
      <c r="AN82" s="660"/>
      <c r="AO82" s="660"/>
      <c r="AP82" s="660"/>
      <c r="AQ82" s="660"/>
      <c r="AR82" s="660"/>
      <c r="AS82" s="660"/>
      <c r="AT82" s="660"/>
      <c r="AU82" s="660"/>
      <c r="AV82" s="660"/>
      <c r="AW82" s="660"/>
      <c r="AX82" s="660"/>
      <c r="AY82" s="660"/>
      <c r="AZ82" s="660"/>
      <c r="BA82" s="660"/>
      <c r="BB82" s="660"/>
      <c r="BC82" s="660"/>
      <c r="BD82" s="661"/>
    </row>
    <row r="83" spans="2:56" ht="32.4" customHeight="1">
      <c r="B83" s="630"/>
      <c r="C83" s="630"/>
      <c r="D83" s="630"/>
      <c r="E83" s="630"/>
      <c r="F83" s="630"/>
      <c r="G83" s="630"/>
      <c r="H83" s="630"/>
      <c r="I83" s="630"/>
      <c r="J83" s="630"/>
      <c r="K83" s="268"/>
      <c r="M83" s="637"/>
      <c r="N83" s="638"/>
      <c r="O83" s="638"/>
      <c r="P83" s="638"/>
      <c r="Q83" s="638"/>
      <c r="R83" s="638"/>
      <c r="S83" s="638"/>
      <c r="T83" s="638"/>
      <c r="U83" s="638"/>
      <c r="V83" s="638"/>
      <c r="W83" s="638"/>
      <c r="X83" s="638"/>
      <c r="Y83" s="638"/>
      <c r="Z83" s="638"/>
      <c r="AA83" s="638"/>
      <c r="AB83" s="639"/>
      <c r="AI83" s="662"/>
      <c r="AJ83" s="663"/>
      <c r="AK83" s="663"/>
      <c r="AL83" s="663"/>
      <c r="AM83" s="663"/>
      <c r="AN83" s="663"/>
      <c r="AO83" s="663"/>
      <c r="AP83" s="663"/>
      <c r="AQ83" s="663"/>
      <c r="AR83" s="663"/>
      <c r="AS83" s="663"/>
      <c r="AT83" s="663"/>
      <c r="AU83" s="663"/>
      <c r="AV83" s="663"/>
      <c r="AW83" s="663"/>
      <c r="AX83" s="663"/>
      <c r="AY83" s="663"/>
      <c r="AZ83" s="663"/>
      <c r="BA83" s="663"/>
      <c r="BB83" s="663"/>
      <c r="BC83" s="663"/>
      <c r="BD83" s="664"/>
    </row>
    <row r="84" spans="2:56" ht="12.75" customHeight="1">
      <c r="AI84" s="266"/>
      <c r="AJ84" s="266"/>
      <c r="AK84" s="266"/>
      <c r="AL84" s="266"/>
      <c r="AM84" s="266"/>
      <c r="AN84" s="266"/>
      <c r="AO84" s="266"/>
      <c r="AP84" s="266"/>
      <c r="AQ84" s="266"/>
      <c r="AR84" s="266"/>
      <c r="AS84" s="266"/>
      <c r="AT84" s="266"/>
      <c r="AU84" s="266"/>
      <c r="AV84" s="266"/>
      <c r="AW84" s="266"/>
      <c r="AX84" s="266"/>
      <c r="AY84" s="266"/>
      <c r="AZ84" s="266"/>
      <c r="BA84" s="266"/>
      <c r="BB84" s="266"/>
      <c r="BC84" s="266"/>
      <c r="BD84" s="266"/>
    </row>
    <row r="85" spans="2:56" ht="15" customHeight="1">
      <c r="AI85" s="266"/>
      <c r="AJ85" s="266"/>
      <c r="AK85" s="266"/>
      <c r="AL85" s="266"/>
      <c r="AM85" s="266"/>
      <c r="AN85" s="266"/>
      <c r="AO85" s="266"/>
      <c r="AP85" s="266"/>
      <c r="AQ85" s="266"/>
      <c r="AR85" s="266"/>
      <c r="AS85" s="266"/>
      <c r="AT85" s="266"/>
      <c r="AU85" s="266"/>
      <c r="AV85" s="266"/>
      <c r="AW85" s="266"/>
      <c r="AX85" s="266"/>
      <c r="AY85" s="266"/>
      <c r="AZ85" s="266"/>
      <c r="BA85" s="266"/>
      <c r="BB85" s="266"/>
      <c r="BC85" s="266"/>
      <c r="BD85" s="266"/>
    </row>
    <row r="86" spans="2:56" ht="49.2" customHeight="1">
      <c r="B86" s="640" t="s">
        <v>206</v>
      </c>
      <c r="C86" s="640"/>
      <c r="D86" s="640"/>
      <c r="E86" s="640"/>
      <c r="F86" s="640"/>
      <c r="G86" s="640"/>
      <c r="H86" s="640"/>
      <c r="I86" s="640"/>
      <c r="J86" s="640"/>
      <c r="K86" s="640"/>
      <c r="L86" s="640"/>
      <c r="M86" s="640"/>
      <c r="N86" s="640"/>
      <c r="O86" s="640"/>
      <c r="P86" s="640"/>
      <c r="Q86" s="640"/>
      <c r="R86" s="640"/>
      <c r="S86" s="640"/>
      <c r="T86" s="640"/>
      <c r="U86" s="640"/>
      <c r="V86" s="640"/>
      <c r="W86" s="640"/>
      <c r="X86" s="640"/>
      <c r="Y86" s="640"/>
      <c r="Z86" s="640"/>
      <c r="AA86" s="640"/>
      <c r="AB86" s="640"/>
      <c r="AC86" s="640"/>
      <c r="AD86" s="640"/>
      <c r="AE86" s="640"/>
      <c r="AF86" s="640"/>
      <c r="AG86" s="640"/>
      <c r="AH86" s="640"/>
      <c r="AI86" s="640"/>
      <c r="AJ86" s="640"/>
      <c r="AK86" s="640"/>
      <c r="AL86" s="640"/>
      <c r="AM86" s="640"/>
      <c r="AN86" s="640"/>
      <c r="AO86" s="640"/>
      <c r="AP86" s="640"/>
      <c r="AQ86" s="640"/>
      <c r="AR86" s="640"/>
      <c r="AS86" s="640"/>
      <c r="AT86" s="640"/>
      <c r="AU86" s="640"/>
      <c r="AV86" s="640"/>
      <c r="AW86" s="640"/>
      <c r="AX86" s="640"/>
      <c r="AY86" s="640"/>
      <c r="AZ86" s="640"/>
      <c r="BA86" s="640"/>
      <c r="BB86" s="640"/>
      <c r="BC86" s="640"/>
      <c r="BD86" s="640"/>
    </row>
    <row r="87" spans="2:56" ht="9" customHeight="1"/>
    <row r="88" spans="2:56" ht="15.75" customHeight="1"/>
    <row r="89" spans="2:56" ht="9" customHeight="1">
      <c r="B89" s="628"/>
      <c r="C89" s="628"/>
      <c r="D89" s="628"/>
      <c r="E89" s="628"/>
      <c r="F89" s="628"/>
      <c r="G89" s="628"/>
      <c r="H89" s="628"/>
      <c r="I89" s="628"/>
      <c r="J89" s="628"/>
      <c r="K89" s="628"/>
      <c r="L89" s="628"/>
      <c r="M89" s="628"/>
      <c r="N89" s="628"/>
      <c r="O89" s="628"/>
      <c r="P89" s="628"/>
      <c r="Q89" s="628"/>
      <c r="R89" s="628"/>
    </row>
    <row r="90" spans="2:56" ht="9" customHeight="1">
      <c r="B90" s="628"/>
      <c r="C90" s="628"/>
      <c r="D90" s="628"/>
      <c r="E90" s="628"/>
      <c r="F90" s="628"/>
      <c r="G90" s="628"/>
      <c r="H90" s="628"/>
      <c r="I90" s="628"/>
      <c r="J90" s="628"/>
      <c r="K90" s="628"/>
      <c r="L90" s="628"/>
      <c r="M90" s="628"/>
      <c r="N90" s="628"/>
      <c r="O90" s="628"/>
      <c r="P90" s="628"/>
      <c r="Q90" s="628"/>
      <c r="R90" s="628"/>
    </row>
    <row r="91" spans="2:56" ht="9" customHeight="1"/>
    <row r="92" spans="2:56" ht="20.100000000000001" customHeight="1"/>
  </sheetData>
  <sheetProtection algorithmName="SHA-512" hashValue="6pLVogCLn6+cvv083yyCXiwMrAPR+xCLFR1oSXNHsEiYWPXNOxGRM9la2SoiO0C0LSf5j4Kt4VGlrEIW/+fgDA==" saltValue="ocKn/Jb51zKZZS5gFaLkZw==" spinCount="100000" sheet="1" formatRows="0" selectLockedCells="1"/>
  <mergeCells count="349">
    <mergeCell ref="T76:AB77"/>
    <mergeCell ref="B79:J83"/>
    <mergeCell ref="M79:AB83"/>
    <mergeCell ref="B86:BD86"/>
    <mergeCell ref="B89:R90"/>
    <mergeCell ref="AI9:BD9"/>
    <mergeCell ref="B69:K69"/>
    <mergeCell ref="M69:N69"/>
    <mergeCell ref="AI69:BD70"/>
    <mergeCell ref="B71:J71"/>
    <mergeCell ref="M71:P71"/>
    <mergeCell ref="AI71:BD83"/>
    <mergeCell ref="B74:I74"/>
    <mergeCell ref="M74:P74"/>
    <mergeCell ref="B76:K77"/>
    <mergeCell ref="M76:R77"/>
    <mergeCell ref="AR65:AT65"/>
    <mergeCell ref="AU65:AW65"/>
    <mergeCell ref="AX65:BD65"/>
    <mergeCell ref="B66:AW66"/>
    <mergeCell ref="B67:K67"/>
    <mergeCell ref="M67:N67"/>
    <mergeCell ref="U65:W65"/>
    <mergeCell ref="X65:AA65"/>
    <mergeCell ref="K63:N63"/>
    <mergeCell ref="O63:Q63"/>
    <mergeCell ref="R63:T63"/>
    <mergeCell ref="AB65:AD65"/>
    <mergeCell ref="AE65:AH65"/>
    <mergeCell ref="AI65:AK65"/>
    <mergeCell ref="AL65:AQ65"/>
    <mergeCell ref="B65:D65"/>
    <mergeCell ref="E65:G65"/>
    <mergeCell ref="H65:J65"/>
    <mergeCell ref="K65:N65"/>
    <mergeCell ref="O65:Q65"/>
    <mergeCell ref="R65:T65"/>
    <mergeCell ref="AE64:AH64"/>
    <mergeCell ref="AI64:AK64"/>
    <mergeCell ref="AL64:AQ64"/>
    <mergeCell ref="AR64:AT64"/>
    <mergeCell ref="AU64:AW64"/>
    <mergeCell ref="AX64:BD64"/>
    <mergeCell ref="AX63:BD63"/>
    <mergeCell ref="B64:D64"/>
    <mergeCell ref="E64:G64"/>
    <mergeCell ref="H64:J64"/>
    <mergeCell ref="K64:N64"/>
    <mergeCell ref="O64:Q64"/>
    <mergeCell ref="R64:T64"/>
    <mergeCell ref="U64:W64"/>
    <mergeCell ref="X64:AA64"/>
    <mergeCell ref="AB64:AD64"/>
    <mergeCell ref="AB63:AD63"/>
    <mergeCell ref="AE63:AH63"/>
    <mergeCell ref="AI63:AK63"/>
    <mergeCell ref="AL63:AQ63"/>
    <mergeCell ref="AR63:AT63"/>
    <mergeCell ref="AU63:AW63"/>
    <mergeCell ref="B63:D63"/>
    <mergeCell ref="E63:G63"/>
    <mergeCell ref="U63:W63"/>
    <mergeCell ref="X63:AA63"/>
    <mergeCell ref="H63:J63"/>
    <mergeCell ref="X62:AA62"/>
    <mergeCell ref="AR61:AT61"/>
    <mergeCell ref="AU61:AW61"/>
    <mergeCell ref="AX61:BD61"/>
    <mergeCell ref="B62:D62"/>
    <mergeCell ref="E62:G62"/>
    <mergeCell ref="H62:J62"/>
    <mergeCell ref="K62:N62"/>
    <mergeCell ref="O62:Q62"/>
    <mergeCell ref="R62:T62"/>
    <mergeCell ref="U62:W62"/>
    <mergeCell ref="U61:W61"/>
    <mergeCell ref="X61:AA61"/>
    <mergeCell ref="AB61:AD61"/>
    <mergeCell ref="AE61:AH61"/>
    <mergeCell ref="AI61:AK61"/>
    <mergeCell ref="AL61:AQ61"/>
    <mergeCell ref="B61:D61"/>
    <mergeCell ref="E61:G61"/>
    <mergeCell ref="H61:J61"/>
    <mergeCell ref="K61:N61"/>
    <mergeCell ref="O61:Q61"/>
    <mergeCell ref="R61:T61"/>
    <mergeCell ref="AU62:AW62"/>
    <mergeCell ref="AX62:BD62"/>
    <mergeCell ref="AE60:AH60"/>
    <mergeCell ref="AI60:AK60"/>
    <mergeCell ref="AL60:AQ60"/>
    <mergeCell ref="AR60:AT60"/>
    <mergeCell ref="AU60:AW60"/>
    <mergeCell ref="AX60:BD60"/>
    <mergeCell ref="AB62:AD62"/>
    <mergeCell ref="AE62:AH62"/>
    <mergeCell ref="AI62:AK62"/>
    <mergeCell ref="AL62:AQ62"/>
    <mergeCell ref="AR62:AT62"/>
    <mergeCell ref="AX59:BD59"/>
    <mergeCell ref="B60:D60"/>
    <mergeCell ref="E60:G60"/>
    <mergeCell ref="H60:J60"/>
    <mergeCell ref="K60:N60"/>
    <mergeCell ref="O60:Q60"/>
    <mergeCell ref="R60:T60"/>
    <mergeCell ref="U60:W60"/>
    <mergeCell ref="X60:AA60"/>
    <mergeCell ref="AB60:AD60"/>
    <mergeCell ref="AB59:AD59"/>
    <mergeCell ref="AE59:AH59"/>
    <mergeCell ref="AI59:AK59"/>
    <mergeCell ref="AL59:AQ59"/>
    <mergeCell ref="AR59:AT59"/>
    <mergeCell ref="AU59:AW59"/>
    <mergeCell ref="B59:D59"/>
    <mergeCell ref="E59:G59"/>
    <mergeCell ref="H59:J59"/>
    <mergeCell ref="K59:N59"/>
    <mergeCell ref="O59:Q59"/>
    <mergeCell ref="R59:T59"/>
    <mergeCell ref="U59:W59"/>
    <mergeCell ref="X59:AA59"/>
    <mergeCell ref="X58:AA58"/>
    <mergeCell ref="B58:D58"/>
    <mergeCell ref="E58:G58"/>
    <mergeCell ref="H58:J58"/>
    <mergeCell ref="K58:N58"/>
    <mergeCell ref="O58:Q58"/>
    <mergeCell ref="R58:T58"/>
    <mergeCell ref="U58:W58"/>
    <mergeCell ref="AD47:AH48"/>
    <mergeCell ref="H56:J57"/>
    <mergeCell ref="K56:N57"/>
    <mergeCell ref="O56:Q57"/>
    <mergeCell ref="R56:T57"/>
    <mergeCell ref="F47:G48"/>
    <mergeCell ref="H47:L48"/>
    <mergeCell ref="R47:R48"/>
    <mergeCell ref="S47:V48"/>
    <mergeCell ref="AC47:AC48"/>
    <mergeCell ref="U56:W57"/>
    <mergeCell ref="X56:AA57"/>
    <mergeCell ref="B54:BD55"/>
    <mergeCell ref="AR56:AT57"/>
    <mergeCell ref="AU56:AW57"/>
    <mergeCell ref="AX56:BD57"/>
    <mergeCell ref="AB56:AD57"/>
    <mergeCell ref="AE56:AH57"/>
    <mergeCell ref="AI56:AK57"/>
    <mergeCell ref="AU58:AW58"/>
    <mergeCell ref="AX58:BD58"/>
    <mergeCell ref="AB58:AD58"/>
    <mergeCell ref="AE58:AH58"/>
    <mergeCell ref="AI58:AK58"/>
    <mergeCell ref="AL58:AQ58"/>
    <mergeCell ref="AR58:AT58"/>
    <mergeCell ref="AL56:AQ57"/>
    <mergeCell ref="F46:G46"/>
    <mergeCell ref="H46:P46"/>
    <mergeCell ref="S46:Z46"/>
    <mergeCell ref="AD46:AK46"/>
    <mergeCell ref="B43:AL43"/>
    <mergeCell ref="F44:G44"/>
    <mergeCell ref="H44:P44"/>
    <mergeCell ref="S44:Z44"/>
    <mergeCell ref="AD44:AI44"/>
    <mergeCell ref="F45:G45"/>
    <mergeCell ref="H45:P45"/>
    <mergeCell ref="S45:Z45"/>
    <mergeCell ref="AD45:AK45"/>
    <mergeCell ref="AM47:AX48"/>
    <mergeCell ref="F49:AK50"/>
    <mergeCell ref="AY49:BD50"/>
    <mergeCell ref="B51:BD52"/>
    <mergeCell ref="B56:D57"/>
    <mergeCell ref="E56:G57"/>
    <mergeCell ref="AU40:AX40"/>
    <mergeCell ref="AY40:BD40"/>
    <mergeCell ref="B41:K41"/>
    <mergeCell ref="L41:W41"/>
    <mergeCell ref="X41:AL41"/>
    <mergeCell ref="AM41:AX44"/>
    <mergeCell ref="AY41:BD44"/>
    <mergeCell ref="B42:K42"/>
    <mergeCell ref="L42:W42"/>
    <mergeCell ref="X42:AL42"/>
    <mergeCell ref="B40:W40"/>
    <mergeCell ref="X40:AA40"/>
    <mergeCell ref="AE40:AH40"/>
    <mergeCell ref="AI40:AL40"/>
    <mergeCell ref="AM40:AP40"/>
    <mergeCell ref="AQ40:AT40"/>
    <mergeCell ref="AM45:AX46"/>
    <mergeCell ref="AY45:BD46"/>
    <mergeCell ref="AU38:AX38"/>
    <mergeCell ref="AY38:BD38"/>
    <mergeCell ref="B39:F39"/>
    <mergeCell ref="G39:AA39"/>
    <mergeCell ref="AE39:AH39"/>
    <mergeCell ref="AI39:AL39"/>
    <mergeCell ref="AM39:AP39"/>
    <mergeCell ref="AQ39:AT39"/>
    <mergeCell ref="AU39:AX39"/>
    <mergeCell ref="AY39:BD39"/>
    <mergeCell ref="B38:F38"/>
    <mergeCell ref="G38:AA38"/>
    <mergeCell ref="AE38:AH38"/>
    <mergeCell ref="AI38:AL38"/>
    <mergeCell ref="AM38:AP38"/>
    <mergeCell ref="AQ38:AT38"/>
    <mergeCell ref="AU36:AX36"/>
    <mergeCell ref="AY36:BD36"/>
    <mergeCell ref="B37:F37"/>
    <mergeCell ref="G37:AA37"/>
    <mergeCell ref="AE37:AH37"/>
    <mergeCell ref="AI37:AL37"/>
    <mergeCell ref="AM37:AP37"/>
    <mergeCell ref="AQ37:AT37"/>
    <mergeCell ref="AU37:AX37"/>
    <mergeCell ref="AY37:BD37"/>
    <mergeCell ref="B36:F36"/>
    <mergeCell ref="G36:AA36"/>
    <mergeCell ref="AE36:AH36"/>
    <mergeCell ref="AI36:AL36"/>
    <mergeCell ref="AM36:AP36"/>
    <mergeCell ref="AQ36:AT36"/>
    <mergeCell ref="AU34:AX34"/>
    <mergeCell ref="AY34:BD34"/>
    <mergeCell ref="B35:F35"/>
    <mergeCell ref="G35:AA35"/>
    <mergeCell ref="AE35:AH35"/>
    <mergeCell ref="AI35:AL35"/>
    <mergeCell ref="AM35:AP35"/>
    <mergeCell ref="AQ35:AT35"/>
    <mergeCell ref="AU35:AX35"/>
    <mergeCell ref="AY35:BD35"/>
    <mergeCell ref="B34:F34"/>
    <mergeCell ref="G34:AA34"/>
    <mergeCell ref="AE34:AH34"/>
    <mergeCell ref="AI34:AL34"/>
    <mergeCell ref="AM34:AP34"/>
    <mergeCell ref="AQ34:AT34"/>
    <mergeCell ref="B33:F33"/>
    <mergeCell ref="G33:AA33"/>
    <mergeCell ref="AE33:AH33"/>
    <mergeCell ref="AI33:AL33"/>
    <mergeCell ref="AM33:AP33"/>
    <mergeCell ref="AQ33:AT33"/>
    <mergeCell ref="AU33:AX33"/>
    <mergeCell ref="AY33:BD33"/>
    <mergeCell ref="B32:F32"/>
    <mergeCell ref="G32:AA32"/>
    <mergeCell ref="AE32:AH32"/>
    <mergeCell ref="AI32:AL32"/>
    <mergeCell ref="AM32:AP32"/>
    <mergeCell ref="AQ32:AT32"/>
    <mergeCell ref="B31:F31"/>
    <mergeCell ref="G31:AA31"/>
    <mergeCell ref="AE31:AH31"/>
    <mergeCell ref="AI31:AL31"/>
    <mergeCell ref="AM31:AP31"/>
    <mergeCell ref="AQ31:AT31"/>
    <mergeCell ref="AU31:AX31"/>
    <mergeCell ref="AY31:BD31"/>
    <mergeCell ref="AU32:AX32"/>
    <mergeCell ref="AY32:BD32"/>
    <mergeCell ref="B29:F29"/>
    <mergeCell ref="G29:AA29"/>
    <mergeCell ref="AE29:AH29"/>
    <mergeCell ref="AI29:AL29"/>
    <mergeCell ref="AM29:AP29"/>
    <mergeCell ref="AQ29:AT29"/>
    <mergeCell ref="AU29:AX29"/>
    <mergeCell ref="AY29:BD29"/>
    <mergeCell ref="B30:F30"/>
    <mergeCell ref="G30:AA30"/>
    <mergeCell ref="AE30:AH30"/>
    <mergeCell ref="AI30:AL30"/>
    <mergeCell ref="AM30:AP30"/>
    <mergeCell ref="AQ30:AT30"/>
    <mergeCell ref="AU30:AX30"/>
    <mergeCell ref="AY30:BD30"/>
    <mergeCell ref="AH25:BD25"/>
    <mergeCell ref="B26:BD26"/>
    <mergeCell ref="B27:F28"/>
    <mergeCell ref="G27:AA28"/>
    <mergeCell ref="AB27:AB28"/>
    <mergeCell ref="AC27:AC28"/>
    <mergeCell ref="AD27:AD28"/>
    <mergeCell ref="AE27:AH28"/>
    <mergeCell ref="AI27:AL28"/>
    <mergeCell ref="AM27:AP28"/>
    <mergeCell ref="AQ27:AT28"/>
    <mergeCell ref="AU27:AX28"/>
    <mergeCell ref="AY27:BD28"/>
    <mergeCell ref="B25:N25"/>
    <mergeCell ref="AK19:BD19"/>
    <mergeCell ref="B20:D20"/>
    <mergeCell ref="E20:G20"/>
    <mergeCell ref="H20:I20"/>
    <mergeCell ref="J20:O20"/>
    <mergeCell ref="AH20:BD21"/>
    <mergeCell ref="B21:G22"/>
    <mergeCell ref="H21:AF22"/>
    <mergeCell ref="AH22:AW23"/>
    <mergeCell ref="AX22:BD23"/>
    <mergeCell ref="B23:G24"/>
    <mergeCell ref="H23:M24"/>
    <mergeCell ref="N23:S24"/>
    <mergeCell ref="T23:Y24"/>
    <mergeCell ref="Z23:AF24"/>
    <mergeCell ref="AH24:AW24"/>
    <mergeCell ref="AX24:BD24"/>
    <mergeCell ref="Q11:AC11"/>
    <mergeCell ref="P25:S25"/>
    <mergeCell ref="Q20:W20"/>
    <mergeCell ref="B15:D16"/>
    <mergeCell ref="E15:AF16"/>
    <mergeCell ref="B17:D18"/>
    <mergeCell ref="E17:AF17"/>
    <mergeCell ref="AH17:AX18"/>
    <mergeCell ref="AY17:BD17"/>
    <mergeCell ref="E18:AF18"/>
    <mergeCell ref="AY18:BD18"/>
    <mergeCell ref="AH11:AI11"/>
    <mergeCell ref="AJ11:AS11"/>
    <mergeCell ref="AT11:AU11"/>
    <mergeCell ref="AV11:BD11"/>
    <mergeCell ref="B12:AF14"/>
    <mergeCell ref="AH12:AI13"/>
    <mergeCell ref="AJ12:AS13"/>
    <mergeCell ref="AT12:AU13"/>
    <mergeCell ref="AV12:BD13"/>
    <mergeCell ref="AH14:BD16"/>
    <mergeCell ref="B19:D19"/>
    <mergeCell ref="E19:AF19"/>
    <mergeCell ref="AH19:AJ19"/>
    <mergeCell ref="B1:AF4"/>
    <mergeCell ref="AH1:BD2"/>
    <mergeCell ref="AH3:BD4"/>
    <mergeCell ref="B6:AF6"/>
    <mergeCell ref="AI6:BD6"/>
    <mergeCell ref="B7:D8"/>
    <mergeCell ref="E7:AF8"/>
    <mergeCell ref="AI7:BD7"/>
    <mergeCell ref="AI8:BD8"/>
    <mergeCell ref="AH5:BD5"/>
  </mergeCells>
  <hyperlinks>
    <hyperlink ref="AU56:AW57" location="'Object Codes'!A1" display="OBJECT CODE" xr:uid="{C2776CD7-8F87-4162-AB0A-2AA9726D8C79}"/>
    <hyperlink ref="AM27:AP28" r:id="rId1" display="6. PER DIEM AMOUNT" xr:uid="{DBE23D38-6B1D-4107-8858-DAD58912D5C8}"/>
    <hyperlink ref="AQ27:AT28" r:id="rId2" display="7. LODGING" xr:uid="{54C0D70D-CB2D-42F4-A71E-48F79125D723}"/>
  </hyperlinks>
  <printOptions horizontalCentered="1"/>
  <pageMargins left="0" right="0" top="0" bottom="0" header="0" footer="0"/>
  <pageSetup scale="42" fitToWidth="0" orientation="portrait" r:id="rId3"/>
  <headerFooter alignWithMargins="0">
    <oddFooter xml:space="preserve">&amp;R&amp;"Arial,Regular"&amp;8OFM NTERV 07/01/2022
</oddFooter>
  </headerFooter>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BCF8EF1E-D725-4E11-948E-B3AAC5E0B5FE}">
          <x14:formula1>
            <xm:f>'Object Codes'!$A$2:$A$13</xm:f>
          </x14:formula1>
          <xm:sqref>AU58:AW65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52E0E-1AFC-4D44-AD37-EA98960AA695}">
  <sheetPr>
    <tabColor theme="9" tint="0.79998168889431442"/>
    <pageSetUpPr fitToPage="1"/>
  </sheetPr>
  <dimension ref="A1:K45"/>
  <sheetViews>
    <sheetView topLeftCell="A14" zoomScale="80" zoomScaleNormal="80" workbookViewId="0">
      <selection activeCell="A10" sqref="A10"/>
    </sheetView>
  </sheetViews>
  <sheetFormatPr defaultRowHeight="12"/>
  <cols>
    <col min="1" max="1" width="12.44140625" style="54" customWidth="1"/>
    <col min="2" max="2" width="61.33203125" style="64" customWidth="1"/>
    <col min="3" max="3" width="34.6640625" style="54" customWidth="1"/>
    <col min="4" max="4" width="9.109375" style="54" customWidth="1"/>
    <col min="5" max="5" width="15" style="54" customWidth="1"/>
    <col min="6" max="6" width="8.6640625" style="54" customWidth="1"/>
    <col min="7" max="7" width="12.109375" style="54" customWidth="1"/>
    <col min="8" max="8" width="17.6640625" style="54" customWidth="1"/>
    <col min="9" max="9" width="8.88671875" style="54" customWidth="1"/>
    <col min="10" max="10" width="10.44140625" style="54" customWidth="1"/>
    <col min="11" max="11" width="14.6640625" style="54" customWidth="1"/>
    <col min="12" max="256" width="8.6640625" style="54"/>
    <col min="257" max="257" width="10.88671875" style="54" bestFit="1" customWidth="1"/>
    <col min="258" max="258" width="54.109375" style="54" customWidth="1"/>
    <col min="259" max="259" width="42.88671875" style="54" customWidth="1"/>
    <col min="260" max="260" width="7.44140625" style="54" customWidth="1"/>
    <col min="261" max="261" width="12.5546875" style="54" customWidth="1"/>
    <col min="262" max="262" width="7.44140625" style="54" customWidth="1"/>
    <col min="263" max="263" width="12.109375" style="54" customWidth="1"/>
    <col min="264" max="264" width="21.109375" style="54" customWidth="1"/>
    <col min="265" max="265" width="8.88671875" style="54" customWidth="1"/>
    <col min="266" max="512" width="8.6640625" style="54"/>
    <col min="513" max="513" width="10.88671875" style="54" bestFit="1" customWidth="1"/>
    <col min="514" max="514" width="54.109375" style="54" customWidth="1"/>
    <col min="515" max="515" width="42.88671875" style="54" customWidth="1"/>
    <col min="516" max="516" width="7.44140625" style="54" customWidth="1"/>
    <col min="517" max="517" width="12.5546875" style="54" customWidth="1"/>
    <col min="518" max="518" width="7.44140625" style="54" customWidth="1"/>
    <col min="519" max="519" width="12.109375" style="54" customWidth="1"/>
    <col min="520" max="520" width="21.109375" style="54" customWidth="1"/>
    <col min="521" max="521" width="8.88671875" style="54" customWidth="1"/>
    <col min="522" max="768" width="8.6640625" style="54"/>
    <col min="769" max="769" width="10.88671875" style="54" bestFit="1" customWidth="1"/>
    <col min="770" max="770" width="54.109375" style="54" customWidth="1"/>
    <col min="771" max="771" width="42.88671875" style="54" customWidth="1"/>
    <col min="772" max="772" width="7.44140625" style="54" customWidth="1"/>
    <col min="773" max="773" width="12.5546875" style="54" customWidth="1"/>
    <col min="774" max="774" width="7.44140625" style="54" customWidth="1"/>
    <col min="775" max="775" width="12.109375" style="54" customWidth="1"/>
    <col min="776" max="776" width="21.109375" style="54" customWidth="1"/>
    <col min="777" max="777" width="8.88671875" style="54" customWidth="1"/>
    <col min="778" max="1024" width="8.6640625" style="54"/>
    <col min="1025" max="1025" width="10.88671875" style="54" bestFit="1" customWidth="1"/>
    <col min="1026" max="1026" width="54.109375" style="54" customWidth="1"/>
    <col min="1027" max="1027" width="42.88671875" style="54" customWidth="1"/>
    <col min="1028" max="1028" width="7.44140625" style="54" customWidth="1"/>
    <col min="1029" max="1029" width="12.5546875" style="54" customWidth="1"/>
    <col min="1030" max="1030" width="7.44140625" style="54" customWidth="1"/>
    <col min="1031" max="1031" width="12.109375" style="54" customWidth="1"/>
    <col min="1032" max="1032" width="21.109375" style="54" customWidth="1"/>
    <col min="1033" max="1033" width="8.88671875" style="54" customWidth="1"/>
    <col min="1034" max="1280" width="8.6640625" style="54"/>
    <col min="1281" max="1281" width="10.88671875" style="54" bestFit="1" customWidth="1"/>
    <col min="1282" max="1282" width="54.109375" style="54" customWidth="1"/>
    <col min="1283" max="1283" width="42.88671875" style="54" customWidth="1"/>
    <col min="1284" max="1284" width="7.44140625" style="54" customWidth="1"/>
    <col min="1285" max="1285" width="12.5546875" style="54" customWidth="1"/>
    <col min="1286" max="1286" width="7.44140625" style="54" customWidth="1"/>
    <col min="1287" max="1287" width="12.109375" style="54" customWidth="1"/>
    <col min="1288" max="1288" width="21.109375" style="54" customWidth="1"/>
    <col min="1289" max="1289" width="8.88671875" style="54" customWidth="1"/>
    <col min="1290" max="1536" width="8.6640625" style="54"/>
    <col min="1537" max="1537" width="10.88671875" style="54" bestFit="1" customWidth="1"/>
    <col min="1538" max="1538" width="54.109375" style="54" customWidth="1"/>
    <col min="1539" max="1539" width="42.88671875" style="54" customWidth="1"/>
    <col min="1540" max="1540" width="7.44140625" style="54" customWidth="1"/>
    <col min="1541" max="1541" width="12.5546875" style="54" customWidth="1"/>
    <col min="1542" max="1542" width="7.44140625" style="54" customWidth="1"/>
    <col min="1543" max="1543" width="12.109375" style="54" customWidth="1"/>
    <col min="1544" max="1544" width="21.109375" style="54" customWidth="1"/>
    <col min="1545" max="1545" width="8.88671875" style="54" customWidth="1"/>
    <col min="1546" max="1792" width="8.6640625" style="54"/>
    <col min="1793" max="1793" width="10.88671875" style="54" bestFit="1" customWidth="1"/>
    <col min="1794" max="1794" width="54.109375" style="54" customWidth="1"/>
    <col min="1795" max="1795" width="42.88671875" style="54" customWidth="1"/>
    <col min="1796" max="1796" width="7.44140625" style="54" customWidth="1"/>
    <col min="1797" max="1797" width="12.5546875" style="54" customWidth="1"/>
    <col min="1798" max="1798" width="7.44140625" style="54" customWidth="1"/>
    <col min="1799" max="1799" width="12.109375" style="54" customWidth="1"/>
    <col min="1800" max="1800" width="21.109375" style="54" customWidth="1"/>
    <col min="1801" max="1801" width="8.88671875" style="54" customWidth="1"/>
    <col min="1802" max="2048" width="8.6640625" style="54"/>
    <col min="2049" max="2049" width="10.88671875" style="54" bestFit="1" customWidth="1"/>
    <col min="2050" max="2050" width="54.109375" style="54" customWidth="1"/>
    <col min="2051" max="2051" width="42.88671875" style="54" customWidth="1"/>
    <col min="2052" max="2052" width="7.44140625" style="54" customWidth="1"/>
    <col min="2053" max="2053" width="12.5546875" style="54" customWidth="1"/>
    <col min="2054" max="2054" width="7.44140625" style="54" customWidth="1"/>
    <col min="2055" max="2055" width="12.109375" style="54" customWidth="1"/>
    <col min="2056" max="2056" width="21.109375" style="54" customWidth="1"/>
    <col min="2057" max="2057" width="8.88671875" style="54" customWidth="1"/>
    <col min="2058" max="2304" width="8.6640625" style="54"/>
    <col min="2305" max="2305" width="10.88671875" style="54" bestFit="1" customWidth="1"/>
    <col min="2306" max="2306" width="54.109375" style="54" customWidth="1"/>
    <col min="2307" max="2307" width="42.88671875" style="54" customWidth="1"/>
    <col min="2308" max="2308" width="7.44140625" style="54" customWidth="1"/>
    <col min="2309" max="2309" width="12.5546875" style="54" customWidth="1"/>
    <col min="2310" max="2310" width="7.44140625" style="54" customWidth="1"/>
    <col min="2311" max="2311" width="12.109375" style="54" customWidth="1"/>
    <col min="2312" max="2312" width="21.109375" style="54" customWidth="1"/>
    <col min="2313" max="2313" width="8.88671875" style="54" customWidth="1"/>
    <col min="2314" max="2560" width="8.6640625" style="54"/>
    <col min="2561" max="2561" width="10.88671875" style="54" bestFit="1" customWidth="1"/>
    <col min="2562" max="2562" width="54.109375" style="54" customWidth="1"/>
    <col min="2563" max="2563" width="42.88671875" style="54" customWidth="1"/>
    <col min="2564" max="2564" width="7.44140625" style="54" customWidth="1"/>
    <col min="2565" max="2565" width="12.5546875" style="54" customWidth="1"/>
    <col min="2566" max="2566" width="7.44140625" style="54" customWidth="1"/>
    <col min="2567" max="2567" width="12.109375" style="54" customWidth="1"/>
    <col min="2568" max="2568" width="21.109375" style="54" customWidth="1"/>
    <col min="2569" max="2569" width="8.88671875" style="54" customWidth="1"/>
    <col min="2570" max="2816" width="8.6640625" style="54"/>
    <col min="2817" max="2817" width="10.88671875" style="54" bestFit="1" customWidth="1"/>
    <col min="2818" max="2818" width="54.109375" style="54" customWidth="1"/>
    <col min="2819" max="2819" width="42.88671875" style="54" customWidth="1"/>
    <col min="2820" max="2820" width="7.44140625" style="54" customWidth="1"/>
    <col min="2821" max="2821" width="12.5546875" style="54" customWidth="1"/>
    <col min="2822" max="2822" width="7.44140625" style="54" customWidth="1"/>
    <col min="2823" max="2823" width="12.109375" style="54" customWidth="1"/>
    <col min="2824" max="2824" width="21.109375" style="54" customWidth="1"/>
    <col min="2825" max="2825" width="8.88671875" style="54" customWidth="1"/>
    <col min="2826" max="3072" width="8.6640625" style="54"/>
    <col min="3073" max="3073" width="10.88671875" style="54" bestFit="1" customWidth="1"/>
    <col min="3074" max="3074" width="54.109375" style="54" customWidth="1"/>
    <col min="3075" max="3075" width="42.88671875" style="54" customWidth="1"/>
    <col min="3076" max="3076" width="7.44140625" style="54" customWidth="1"/>
    <col min="3077" max="3077" width="12.5546875" style="54" customWidth="1"/>
    <col min="3078" max="3078" width="7.44140625" style="54" customWidth="1"/>
    <col min="3079" max="3079" width="12.109375" style="54" customWidth="1"/>
    <col min="3080" max="3080" width="21.109375" style="54" customWidth="1"/>
    <col min="3081" max="3081" width="8.88671875" style="54" customWidth="1"/>
    <col min="3082" max="3328" width="8.6640625" style="54"/>
    <col min="3329" max="3329" width="10.88671875" style="54" bestFit="1" customWidth="1"/>
    <col min="3330" max="3330" width="54.109375" style="54" customWidth="1"/>
    <col min="3331" max="3331" width="42.88671875" style="54" customWidth="1"/>
    <col min="3332" max="3332" width="7.44140625" style="54" customWidth="1"/>
    <col min="3333" max="3333" width="12.5546875" style="54" customWidth="1"/>
    <col min="3334" max="3334" width="7.44140625" style="54" customWidth="1"/>
    <col min="3335" max="3335" width="12.109375" style="54" customWidth="1"/>
    <col min="3336" max="3336" width="21.109375" style="54" customWidth="1"/>
    <col min="3337" max="3337" width="8.88671875" style="54" customWidth="1"/>
    <col min="3338" max="3584" width="8.6640625" style="54"/>
    <col min="3585" max="3585" width="10.88671875" style="54" bestFit="1" customWidth="1"/>
    <col min="3586" max="3586" width="54.109375" style="54" customWidth="1"/>
    <col min="3587" max="3587" width="42.88671875" style="54" customWidth="1"/>
    <col min="3588" max="3588" width="7.44140625" style="54" customWidth="1"/>
    <col min="3589" max="3589" width="12.5546875" style="54" customWidth="1"/>
    <col min="3590" max="3590" width="7.44140625" style="54" customWidth="1"/>
    <col min="3591" max="3591" width="12.109375" style="54" customWidth="1"/>
    <col min="3592" max="3592" width="21.109375" style="54" customWidth="1"/>
    <col min="3593" max="3593" width="8.88671875" style="54" customWidth="1"/>
    <col min="3594" max="3840" width="8.6640625" style="54"/>
    <col min="3841" max="3841" width="10.88671875" style="54" bestFit="1" customWidth="1"/>
    <col min="3842" max="3842" width="54.109375" style="54" customWidth="1"/>
    <col min="3843" max="3843" width="42.88671875" style="54" customWidth="1"/>
    <col min="3844" max="3844" width="7.44140625" style="54" customWidth="1"/>
    <col min="3845" max="3845" width="12.5546875" style="54" customWidth="1"/>
    <col min="3846" max="3846" width="7.44140625" style="54" customWidth="1"/>
    <col min="3847" max="3847" width="12.109375" style="54" customWidth="1"/>
    <col min="3848" max="3848" width="21.109375" style="54" customWidth="1"/>
    <col min="3849" max="3849" width="8.88671875" style="54" customWidth="1"/>
    <col min="3850" max="4096" width="8.6640625" style="54"/>
    <col min="4097" max="4097" width="10.88671875" style="54" bestFit="1" customWidth="1"/>
    <col min="4098" max="4098" width="54.109375" style="54" customWidth="1"/>
    <col min="4099" max="4099" width="42.88671875" style="54" customWidth="1"/>
    <col min="4100" max="4100" width="7.44140625" style="54" customWidth="1"/>
    <col min="4101" max="4101" width="12.5546875" style="54" customWidth="1"/>
    <col min="4102" max="4102" width="7.44140625" style="54" customWidth="1"/>
    <col min="4103" max="4103" width="12.109375" style="54" customWidth="1"/>
    <col min="4104" max="4104" width="21.109375" style="54" customWidth="1"/>
    <col min="4105" max="4105" width="8.88671875" style="54" customWidth="1"/>
    <col min="4106" max="4352" width="8.6640625" style="54"/>
    <col min="4353" max="4353" width="10.88671875" style="54" bestFit="1" customWidth="1"/>
    <col min="4354" max="4354" width="54.109375" style="54" customWidth="1"/>
    <col min="4355" max="4355" width="42.88671875" style="54" customWidth="1"/>
    <col min="4356" max="4356" width="7.44140625" style="54" customWidth="1"/>
    <col min="4357" max="4357" width="12.5546875" style="54" customWidth="1"/>
    <col min="4358" max="4358" width="7.44140625" style="54" customWidth="1"/>
    <col min="4359" max="4359" width="12.109375" style="54" customWidth="1"/>
    <col min="4360" max="4360" width="21.109375" style="54" customWidth="1"/>
    <col min="4361" max="4361" width="8.88671875" style="54" customWidth="1"/>
    <col min="4362" max="4608" width="8.6640625" style="54"/>
    <col min="4609" max="4609" width="10.88671875" style="54" bestFit="1" customWidth="1"/>
    <col min="4610" max="4610" width="54.109375" style="54" customWidth="1"/>
    <col min="4611" max="4611" width="42.88671875" style="54" customWidth="1"/>
    <col min="4612" max="4612" width="7.44140625" style="54" customWidth="1"/>
    <col min="4613" max="4613" width="12.5546875" style="54" customWidth="1"/>
    <col min="4614" max="4614" width="7.44140625" style="54" customWidth="1"/>
    <col min="4615" max="4615" width="12.109375" style="54" customWidth="1"/>
    <col min="4616" max="4616" width="21.109375" style="54" customWidth="1"/>
    <col min="4617" max="4617" width="8.88671875" style="54" customWidth="1"/>
    <col min="4618" max="4864" width="8.6640625" style="54"/>
    <col min="4865" max="4865" width="10.88671875" style="54" bestFit="1" customWidth="1"/>
    <col min="4866" max="4866" width="54.109375" style="54" customWidth="1"/>
    <col min="4867" max="4867" width="42.88671875" style="54" customWidth="1"/>
    <col min="4868" max="4868" width="7.44140625" style="54" customWidth="1"/>
    <col min="4869" max="4869" width="12.5546875" style="54" customWidth="1"/>
    <col min="4870" max="4870" width="7.44140625" style="54" customWidth="1"/>
    <col min="4871" max="4871" width="12.109375" style="54" customWidth="1"/>
    <col min="4872" max="4872" width="21.109375" style="54" customWidth="1"/>
    <col min="4873" max="4873" width="8.88671875" style="54" customWidth="1"/>
    <col min="4874" max="5120" width="8.6640625" style="54"/>
    <col min="5121" max="5121" width="10.88671875" style="54" bestFit="1" customWidth="1"/>
    <col min="5122" max="5122" width="54.109375" style="54" customWidth="1"/>
    <col min="5123" max="5123" width="42.88671875" style="54" customWidth="1"/>
    <col min="5124" max="5124" width="7.44140625" style="54" customWidth="1"/>
    <col min="5125" max="5125" width="12.5546875" style="54" customWidth="1"/>
    <col min="5126" max="5126" width="7.44140625" style="54" customWidth="1"/>
    <col min="5127" max="5127" width="12.109375" style="54" customWidth="1"/>
    <col min="5128" max="5128" width="21.109375" style="54" customWidth="1"/>
    <col min="5129" max="5129" width="8.88671875" style="54" customWidth="1"/>
    <col min="5130" max="5376" width="8.6640625" style="54"/>
    <col min="5377" max="5377" width="10.88671875" style="54" bestFit="1" customWidth="1"/>
    <col min="5378" max="5378" width="54.109375" style="54" customWidth="1"/>
    <col min="5379" max="5379" width="42.88671875" style="54" customWidth="1"/>
    <col min="5380" max="5380" width="7.44140625" style="54" customWidth="1"/>
    <col min="5381" max="5381" width="12.5546875" style="54" customWidth="1"/>
    <col min="5382" max="5382" width="7.44140625" style="54" customWidth="1"/>
    <col min="5383" max="5383" width="12.109375" style="54" customWidth="1"/>
    <col min="5384" max="5384" width="21.109375" style="54" customWidth="1"/>
    <col min="5385" max="5385" width="8.88671875" style="54" customWidth="1"/>
    <col min="5386" max="5632" width="8.6640625" style="54"/>
    <col min="5633" max="5633" width="10.88671875" style="54" bestFit="1" customWidth="1"/>
    <col min="5634" max="5634" width="54.109375" style="54" customWidth="1"/>
    <col min="5635" max="5635" width="42.88671875" style="54" customWidth="1"/>
    <col min="5636" max="5636" width="7.44140625" style="54" customWidth="1"/>
    <col min="5637" max="5637" width="12.5546875" style="54" customWidth="1"/>
    <col min="5638" max="5638" width="7.44140625" style="54" customWidth="1"/>
    <col min="5639" max="5639" width="12.109375" style="54" customWidth="1"/>
    <col min="5640" max="5640" width="21.109375" style="54" customWidth="1"/>
    <col min="5641" max="5641" width="8.88671875" style="54" customWidth="1"/>
    <col min="5642" max="5888" width="8.6640625" style="54"/>
    <col min="5889" max="5889" width="10.88671875" style="54" bestFit="1" customWidth="1"/>
    <col min="5890" max="5890" width="54.109375" style="54" customWidth="1"/>
    <col min="5891" max="5891" width="42.88671875" style="54" customWidth="1"/>
    <col min="5892" max="5892" width="7.44140625" style="54" customWidth="1"/>
    <col min="5893" max="5893" width="12.5546875" style="54" customWidth="1"/>
    <col min="5894" max="5894" width="7.44140625" style="54" customWidth="1"/>
    <col min="5895" max="5895" width="12.109375" style="54" customWidth="1"/>
    <col min="5896" max="5896" width="21.109375" style="54" customWidth="1"/>
    <col min="5897" max="5897" width="8.88671875" style="54" customWidth="1"/>
    <col min="5898" max="6144" width="8.6640625" style="54"/>
    <col min="6145" max="6145" width="10.88671875" style="54" bestFit="1" customWidth="1"/>
    <col min="6146" max="6146" width="54.109375" style="54" customWidth="1"/>
    <col min="6147" max="6147" width="42.88671875" style="54" customWidth="1"/>
    <col min="6148" max="6148" width="7.44140625" style="54" customWidth="1"/>
    <col min="6149" max="6149" width="12.5546875" style="54" customWidth="1"/>
    <col min="6150" max="6150" width="7.44140625" style="54" customWidth="1"/>
    <col min="6151" max="6151" width="12.109375" style="54" customWidth="1"/>
    <col min="6152" max="6152" width="21.109375" style="54" customWidth="1"/>
    <col min="6153" max="6153" width="8.88671875" style="54" customWidth="1"/>
    <col min="6154" max="6400" width="8.6640625" style="54"/>
    <col min="6401" max="6401" width="10.88671875" style="54" bestFit="1" customWidth="1"/>
    <col min="6402" max="6402" width="54.109375" style="54" customWidth="1"/>
    <col min="6403" max="6403" width="42.88671875" style="54" customWidth="1"/>
    <col min="6404" max="6404" width="7.44140625" style="54" customWidth="1"/>
    <col min="6405" max="6405" width="12.5546875" style="54" customWidth="1"/>
    <col min="6406" max="6406" width="7.44140625" style="54" customWidth="1"/>
    <col min="6407" max="6407" width="12.109375" style="54" customWidth="1"/>
    <col min="6408" max="6408" width="21.109375" style="54" customWidth="1"/>
    <col min="6409" max="6409" width="8.88671875" style="54" customWidth="1"/>
    <col min="6410" max="6656" width="8.6640625" style="54"/>
    <col min="6657" max="6657" width="10.88671875" style="54" bestFit="1" customWidth="1"/>
    <col min="6658" max="6658" width="54.109375" style="54" customWidth="1"/>
    <col min="6659" max="6659" width="42.88671875" style="54" customWidth="1"/>
    <col min="6660" max="6660" width="7.44140625" style="54" customWidth="1"/>
    <col min="6661" max="6661" width="12.5546875" style="54" customWidth="1"/>
    <col min="6662" max="6662" width="7.44140625" style="54" customWidth="1"/>
    <col min="6663" max="6663" width="12.109375" style="54" customWidth="1"/>
    <col min="6664" max="6664" width="21.109375" style="54" customWidth="1"/>
    <col min="6665" max="6665" width="8.88671875" style="54" customWidth="1"/>
    <col min="6666" max="6912" width="8.6640625" style="54"/>
    <col min="6913" max="6913" width="10.88671875" style="54" bestFit="1" customWidth="1"/>
    <col min="6914" max="6914" width="54.109375" style="54" customWidth="1"/>
    <col min="6915" max="6915" width="42.88671875" style="54" customWidth="1"/>
    <col min="6916" max="6916" width="7.44140625" style="54" customWidth="1"/>
    <col min="6917" max="6917" width="12.5546875" style="54" customWidth="1"/>
    <col min="6918" max="6918" width="7.44140625" style="54" customWidth="1"/>
    <col min="6919" max="6919" width="12.109375" style="54" customWidth="1"/>
    <col min="6920" max="6920" width="21.109375" style="54" customWidth="1"/>
    <col min="6921" max="6921" width="8.88671875" style="54" customWidth="1"/>
    <col min="6922" max="7168" width="8.6640625" style="54"/>
    <col min="7169" max="7169" width="10.88671875" style="54" bestFit="1" customWidth="1"/>
    <col min="7170" max="7170" width="54.109375" style="54" customWidth="1"/>
    <col min="7171" max="7171" width="42.88671875" style="54" customWidth="1"/>
    <col min="7172" max="7172" width="7.44140625" style="54" customWidth="1"/>
    <col min="7173" max="7173" width="12.5546875" style="54" customWidth="1"/>
    <col min="7174" max="7174" width="7.44140625" style="54" customWidth="1"/>
    <col min="7175" max="7175" width="12.109375" style="54" customWidth="1"/>
    <col min="7176" max="7176" width="21.109375" style="54" customWidth="1"/>
    <col min="7177" max="7177" width="8.88671875" style="54" customWidth="1"/>
    <col min="7178" max="7424" width="8.6640625" style="54"/>
    <col min="7425" max="7425" width="10.88671875" style="54" bestFit="1" customWidth="1"/>
    <col min="7426" max="7426" width="54.109375" style="54" customWidth="1"/>
    <col min="7427" max="7427" width="42.88671875" style="54" customWidth="1"/>
    <col min="7428" max="7428" width="7.44140625" style="54" customWidth="1"/>
    <col min="7429" max="7429" width="12.5546875" style="54" customWidth="1"/>
    <col min="7430" max="7430" width="7.44140625" style="54" customWidth="1"/>
    <col min="7431" max="7431" width="12.109375" style="54" customWidth="1"/>
    <col min="7432" max="7432" width="21.109375" style="54" customWidth="1"/>
    <col min="7433" max="7433" width="8.88671875" style="54" customWidth="1"/>
    <col min="7434" max="7680" width="8.6640625" style="54"/>
    <col min="7681" max="7681" width="10.88671875" style="54" bestFit="1" customWidth="1"/>
    <col min="7682" max="7682" width="54.109375" style="54" customWidth="1"/>
    <col min="7683" max="7683" width="42.88671875" style="54" customWidth="1"/>
    <col min="7684" max="7684" width="7.44140625" style="54" customWidth="1"/>
    <col min="7685" max="7685" width="12.5546875" style="54" customWidth="1"/>
    <col min="7686" max="7686" width="7.44140625" style="54" customWidth="1"/>
    <col min="7687" max="7687" width="12.109375" style="54" customWidth="1"/>
    <col min="7688" max="7688" width="21.109375" style="54" customWidth="1"/>
    <col min="7689" max="7689" width="8.88671875" style="54" customWidth="1"/>
    <col min="7690" max="7936" width="8.6640625" style="54"/>
    <col min="7937" max="7937" width="10.88671875" style="54" bestFit="1" customWidth="1"/>
    <col min="7938" max="7938" width="54.109375" style="54" customWidth="1"/>
    <col min="7939" max="7939" width="42.88671875" style="54" customWidth="1"/>
    <col min="7940" max="7940" width="7.44140625" style="54" customWidth="1"/>
    <col min="7941" max="7941" width="12.5546875" style="54" customWidth="1"/>
    <col min="7942" max="7942" width="7.44140625" style="54" customWidth="1"/>
    <col min="7943" max="7943" width="12.109375" style="54" customWidth="1"/>
    <col min="7944" max="7944" width="21.109375" style="54" customWidth="1"/>
    <col min="7945" max="7945" width="8.88671875" style="54" customWidth="1"/>
    <col min="7946" max="8192" width="8.6640625" style="54"/>
    <col min="8193" max="8193" width="10.88671875" style="54" bestFit="1" customWidth="1"/>
    <col min="8194" max="8194" width="54.109375" style="54" customWidth="1"/>
    <col min="8195" max="8195" width="42.88671875" style="54" customWidth="1"/>
    <col min="8196" max="8196" width="7.44140625" style="54" customWidth="1"/>
    <col min="8197" max="8197" width="12.5546875" style="54" customWidth="1"/>
    <col min="8198" max="8198" width="7.44140625" style="54" customWidth="1"/>
    <col min="8199" max="8199" width="12.109375" style="54" customWidth="1"/>
    <col min="8200" max="8200" width="21.109375" style="54" customWidth="1"/>
    <col min="8201" max="8201" width="8.88671875" style="54" customWidth="1"/>
    <col min="8202" max="8448" width="8.6640625" style="54"/>
    <col min="8449" max="8449" width="10.88671875" style="54" bestFit="1" customWidth="1"/>
    <col min="8450" max="8450" width="54.109375" style="54" customWidth="1"/>
    <col min="8451" max="8451" width="42.88671875" style="54" customWidth="1"/>
    <col min="8452" max="8452" width="7.44140625" style="54" customWidth="1"/>
    <col min="8453" max="8453" width="12.5546875" style="54" customWidth="1"/>
    <col min="8454" max="8454" width="7.44140625" style="54" customWidth="1"/>
    <col min="8455" max="8455" width="12.109375" style="54" customWidth="1"/>
    <col min="8456" max="8456" width="21.109375" style="54" customWidth="1"/>
    <col min="8457" max="8457" width="8.88671875" style="54" customWidth="1"/>
    <col min="8458" max="8704" width="8.6640625" style="54"/>
    <col min="8705" max="8705" width="10.88671875" style="54" bestFit="1" customWidth="1"/>
    <col min="8706" max="8706" width="54.109375" style="54" customWidth="1"/>
    <col min="8707" max="8707" width="42.88671875" style="54" customWidth="1"/>
    <col min="8708" max="8708" width="7.44140625" style="54" customWidth="1"/>
    <col min="8709" max="8709" width="12.5546875" style="54" customWidth="1"/>
    <col min="8710" max="8710" width="7.44140625" style="54" customWidth="1"/>
    <col min="8711" max="8711" width="12.109375" style="54" customWidth="1"/>
    <col min="8712" max="8712" width="21.109375" style="54" customWidth="1"/>
    <col min="8713" max="8713" width="8.88671875" style="54" customWidth="1"/>
    <col min="8714" max="8960" width="8.6640625" style="54"/>
    <col min="8961" max="8961" width="10.88671875" style="54" bestFit="1" customWidth="1"/>
    <col min="8962" max="8962" width="54.109375" style="54" customWidth="1"/>
    <col min="8963" max="8963" width="42.88671875" style="54" customWidth="1"/>
    <col min="8964" max="8964" width="7.44140625" style="54" customWidth="1"/>
    <col min="8965" max="8965" width="12.5546875" style="54" customWidth="1"/>
    <col min="8966" max="8966" width="7.44140625" style="54" customWidth="1"/>
    <col min="8967" max="8967" width="12.109375" style="54" customWidth="1"/>
    <col min="8968" max="8968" width="21.109375" style="54" customWidth="1"/>
    <col min="8969" max="8969" width="8.88671875" style="54" customWidth="1"/>
    <col min="8970" max="9216" width="8.6640625" style="54"/>
    <col min="9217" max="9217" width="10.88671875" style="54" bestFit="1" customWidth="1"/>
    <col min="9218" max="9218" width="54.109375" style="54" customWidth="1"/>
    <col min="9219" max="9219" width="42.88671875" style="54" customWidth="1"/>
    <col min="9220" max="9220" width="7.44140625" style="54" customWidth="1"/>
    <col min="9221" max="9221" width="12.5546875" style="54" customWidth="1"/>
    <col min="9222" max="9222" width="7.44140625" style="54" customWidth="1"/>
    <col min="9223" max="9223" width="12.109375" style="54" customWidth="1"/>
    <col min="9224" max="9224" width="21.109375" style="54" customWidth="1"/>
    <col min="9225" max="9225" width="8.88671875" style="54" customWidth="1"/>
    <col min="9226" max="9472" width="8.6640625" style="54"/>
    <col min="9473" max="9473" width="10.88671875" style="54" bestFit="1" customWidth="1"/>
    <col min="9474" max="9474" width="54.109375" style="54" customWidth="1"/>
    <col min="9475" max="9475" width="42.88671875" style="54" customWidth="1"/>
    <col min="9476" max="9476" width="7.44140625" style="54" customWidth="1"/>
    <col min="9477" max="9477" width="12.5546875" style="54" customWidth="1"/>
    <col min="9478" max="9478" width="7.44140625" style="54" customWidth="1"/>
    <col min="9479" max="9479" width="12.109375" style="54" customWidth="1"/>
    <col min="9480" max="9480" width="21.109375" style="54" customWidth="1"/>
    <col min="9481" max="9481" width="8.88671875" style="54" customWidth="1"/>
    <col min="9482" max="9728" width="8.6640625" style="54"/>
    <col min="9729" max="9729" width="10.88671875" style="54" bestFit="1" customWidth="1"/>
    <col min="9730" max="9730" width="54.109375" style="54" customWidth="1"/>
    <col min="9731" max="9731" width="42.88671875" style="54" customWidth="1"/>
    <col min="9732" max="9732" width="7.44140625" style="54" customWidth="1"/>
    <col min="9733" max="9733" width="12.5546875" style="54" customWidth="1"/>
    <col min="9734" max="9734" width="7.44140625" style="54" customWidth="1"/>
    <col min="9735" max="9735" width="12.109375" style="54" customWidth="1"/>
    <col min="9736" max="9736" width="21.109375" style="54" customWidth="1"/>
    <col min="9737" max="9737" width="8.88671875" style="54" customWidth="1"/>
    <col min="9738" max="9984" width="8.6640625" style="54"/>
    <col min="9985" max="9985" width="10.88671875" style="54" bestFit="1" customWidth="1"/>
    <col min="9986" max="9986" width="54.109375" style="54" customWidth="1"/>
    <col min="9987" max="9987" width="42.88671875" style="54" customWidth="1"/>
    <col min="9988" max="9988" width="7.44140625" style="54" customWidth="1"/>
    <col min="9989" max="9989" width="12.5546875" style="54" customWidth="1"/>
    <col min="9990" max="9990" width="7.44140625" style="54" customWidth="1"/>
    <col min="9991" max="9991" width="12.109375" style="54" customWidth="1"/>
    <col min="9992" max="9992" width="21.109375" style="54" customWidth="1"/>
    <col min="9993" max="9993" width="8.88671875" style="54" customWidth="1"/>
    <col min="9994" max="10240" width="8.6640625" style="54"/>
    <col min="10241" max="10241" width="10.88671875" style="54" bestFit="1" customWidth="1"/>
    <col min="10242" max="10242" width="54.109375" style="54" customWidth="1"/>
    <col min="10243" max="10243" width="42.88671875" style="54" customWidth="1"/>
    <col min="10244" max="10244" width="7.44140625" style="54" customWidth="1"/>
    <col min="10245" max="10245" width="12.5546875" style="54" customWidth="1"/>
    <col min="10246" max="10246" width="7.44140625" style="54" customWidth="1"/>
    <col min="10247" max="10247" width="12.109375" style="54" customWidth="1"/>
    <col min="10248" max="10248" width="21.109375" style="54" customWidth="1"/>
    <col min="10249" max="10249" width="8.88671875" style="54" customWidth="1"/>
    <col min="10250" max="10496" width="8.6640625" style="54"/>
    <col min="10497" max="10497" width="10.88671875" style="54" bestFit="1" customWidth="1"/>
    <col min="10498" max="10498" width="54.109375" style="54" customWidth="1"/>
    <col min="10499" max="10499" width="42.88671875" style="54" customWidth="1"/>
    <col min="10500" max="10500" width="7.44140625" style="54" customWidth="1"/>
    <col min="10501" max="10501" width="12.5546875" style="54" customWidth="1"/>
    <col min="10502" max="10502" width="7.44140625" style="54" customWidth="1"/>
    <col min="10503" max="10503" width="12.109375" style="54" customWidth="1"/>
    <col min="10504" max="10504" width="21.109375" style="54" customWidth="1"/>
    <col min="10505" max="10505" width="8.88671875" style="54" customWidth="1"/>
    <col min="10506" max="10752" width="8.6640625" style="54"/>
    <col min="10753" max="10753" width="10.88671875" style="54" bestFit="1" customWidth="1"/>
    <col min="10754" max="10754" width="54.109375" style="54" customWidth="1"/>
    <col min="10755" max="10755" width="42.88671875" style="54" customWidth="1"/>
    <col min="10756" max="10756" width="7.44140625" style="54" customWidth="1"/>
    <col min="10757" max="10757" width="12.5546875" style="54" customWidth="1"/>
    <col min="10758" max="10758" width="7.44140625" style="54" customWidth="1"/>
    <col min="10759" max="10759" width="12.109375" style="54" customWidth="1"/>
    <col min="10760" max="10760" width="21.109375" style="54" customWidth="1"/>
    <col min="10761" max="10761" width="8.88671875" style="54" customWidth="1"/>
    <col min="10762" max="11008" width="8.6640625" style="54"/>
    <col min="11009" max="11009" width="10.88671875" style="54" bestFit="1" customWidth="1"/>
    <col min="11010" max="11010" width="54.109375" style="54" customWidth="1"/>
    <col min="11011" max="11011" width="42.88671875" style="54" customWidth="1"/>
    <col min="11012" max="11012" width="7.44140625" style="54" customWidth="1"/>
    <col min="11013" max="11013" width="12.5546875" style="54" customWidth="1"/>
    <col min="11014" max="11014" width="7.44140625" style="54" customWidth="1"/>
    <col min="11015" max="11015" width="12.109375" style="54" customWidth="1"/>
    <col min="11016" max="11016" width="21.109375" style="54" customWidth="1"/>
    <col min="11017" max="11017" width="8.88671875" style="54" customWidth="1"/>
    <col min="11018" max="11264" width="8.6640625" style="54"/>
    <col min="11265" max="11265" width="10.88671875" style="54" bestFit="1" customWidth="1"/>
    <col min="11266" max="11266" width="54.109375" style="54" customWidth="1"/>
    <col min="11267" max="11267" width="42.88671875" style="54" customWidth="1"/>
    <col min="11268" max="11268" width="7.44140625" style="54" customWidth="1"/>
    <col min="11269" max="11269" width="12.5546875" style="54" customWidth="1"/>
    <col min="11270" max="11270" width="7.44140625" style="54" customWidth="1"/>
    <col min="11271" max="11271" width="12.109375" style="54" customWidth="1"/>
    <col min="11272" max="11272" width="21.109375" style="54" customWidth="1"/>
    <col min="11273" max="11273" width="8.88671875" style="54" customWidth="1"/>
    <col min="11274" max="11520" width="8.6640625" style="54"/>
    <col min="11521" max="11521" width="10.88671875" style="54" bestFit="1" customWidth="1"/>
    <col min="11522" max="11522" width="54.109375" style="54" customWidth="1"/>
    <col min="11523" max="11523" width="42.88671875" style="54" customWidth="1"/>
    <col min="11524" max="11524" width="7.44140625" style="54" customWidth="1"/>
    <col min="11525" max="11525" width="12.5546875" style="54" customWidth="1"/>
    <col min="11526" max="11526" width="7.44140625" style="54" customWidth="1"/>
    <col min="11527" max="11527" width="12.109375" style="54" customWidth="1"/>
    <col min="11528" max="11528" width="21.109375" style="54" customWidth="1"/>
    <col min="11529" max="11529" width="8.88671875" style="54" customWidth="1"/>
    <col min="11530" max="11776" width="8.6640625" style="54"/>
    <col min="11777" max="11777" width="10.88671875" style="54" bestFit="1" customWidth="1"/>
    <col min="11778" max="11778" width="54.109375" style="54" customWidth="1"/>
    <col min="11779" max="11779" width="42.88671875" style="54" customWidth="1"/>
    <col min="11780" max="11780" width="7.44140625" style="54" customWidth="1"/>
    <col min="11781" max="11781" width="12.5546875" style="54" customWidth="1"/>
    <col min="11782" max="11782" width="7.44140625" style="54" customWidth="1"/>
    <col min="11783" max="11783" width="12.109375" style="54" customWidth="1"/>
    <col min="11784" max="11784" width="21.109375" style="54" customWidth="1"/>
    <col min="11785" max="11785" width="8.88671875" style="54" customWidth="1"/>
    <col min="11786" max="12032" width="8.6640625" style="54"/>
    <col min="12033" max="12033" width="10.88671875" style="54" bestFit="1" customWidth="1"/>
    <col min="12034" max="12034" width="54.109375" style="54" customWidth="1"/>
    <col min="12035" max="12035" width="42.88671875" style="54" customWidth="1"/>
    <col min="12036" max="12036" width="7.44140625" style="54" customWidth="1"/>
    <col min="12037" max="12037" width="12.5546875" style="54" customWidth="1"/>
    <col min="12038" max="12038" width="7.44140625" style="54" customWidth="1"/>
    <col min="12039" max="12039" width="12.109375" style="54" customWidth="1"/>
    <col min="12040" max="12040" width="21.109375" style="54" customWidth="1"/>
    <col min="12041" max="12041" width="8.88671875" style="54" customWidth="1"/>
    <col min="12042" max="12288" width="8.6640625" style="54"/>
    <col min="12289" max="12289" width="10.88671875" style="54" bestFit="1" customWidth="1"/>
    <col min="12290" max="12290" width="54.109375" style="54" customWidth="1"/>
    <col min="12291" max="12291" width="42.88671875" style="54" customWidth="1"/>
    <col min="12292" max="12292" width="7.44140625" style="54" customWidth="1"/>
    <col min="12293" max="12293" width="12.5546875" style="54" customWidth="1"/>
    <col min="12294" max="12294" width="7.44140625" style="54" customWidth="1"/>
    <col min="12295" max="12295" width="12.109375" style="54" customWidth="1"/>
    <col min="12296" max="12296" width="21.109375" style="54" customWidth="1"/>
    <col min="12297" max="12297" width="8.88671875" style="54" customWidth="1"/>
    <col min="12298" max="12544" width="8.6640625" style="54"/>
    <col min="12545" max="12545" width="10.88671875" style="54" bestFit="1" customWidth="1"/>
    <col min="12546" max="12546" width="54.109375" style="54" customWidth="1"/>
    <col min="12547" max="12547" width="42.88671875" style="54" customWidth="1"/>
    <col min="12548" max="12548" width="7.44140625" style="54" customWidth="1"/>
    <col min="12549" max="12549" width="12.5546875" style="54" customWidth="1"/>
    <col min="12550" max="12550" width="7.44140625" style="54" customWidth="1"/>
    <col min="12551" max="12551" width="12.109375" style="54" customWidth="1"/>
    <col min="12552" max="12552" width="21.109375" style="54" customWidth="1"/>
    <col min="12553" max="12553" width="8.88671875" style="54" customWidth="1"/>
    <col min="12554" max="12800" width="8.6640625" style="54"/>
    <col min="12801" max="12801" width="10.88671875" style="54" bestFit="1" customWidth="1"/>
    <col min="12802" max="12802" width="54.109375" style="54" customWidth="1"/>
    <col min="12803" max="12803" width="42.88671875" style="54" customWidth="1"/>
    <col min="12804" max="12804" width="7.44140625" style="54" customWidth="1"/>
    <col min="12805" max="12805" width="12.5546875" style="54" customWidth="1"/>
    <col min="12806" max="12806" width="7.44140625" style="54" customWidth="1"/>
    <col min="12807" max="12807" width="12.109375" style="54" customWidth="1"/>
    <col min="12808" max="12808" width="21.109375" style="54" customWidth="1"/>
    <col min="12809" max="12809" width="8.88671875" style="54" customWidth="1"/>
    <col min="12810" max="13056" width="8.6640625" style="54"/>
    <col min="13057" max="13057" width="10.88671875" style="54" bestFit="1" customWidth="1"/>
    <col min="13058" max="13058" width="54.109375" style="54" customWidth="1"/>
    <col min="13059" max="13059" width="42.88671875" style="54" customWidth="1"/>
    <col min="13060" max="13060" width="7.44140625" style="54" customWidth="1"/>
    <col min="13061" max="13061" width="12.5546875" style="54" customWidth="1"/>
    <col min="13062" max="13062" width="7.44140625" style="54" customWidth="1"/>
    <col min="13063" max="13063" width="12.109375" style="54" customWidth="1"/>
    <col min="13064" max="13064" width="21.109375" style="54" customWidth="1"/>
    <col min="13065" max="13065" width="8.88671875" style="54" customWidth="1"/>
    <col min="13066" max="13312" width="8.6640625" style="54"/>
    <col min="13313" max="13313" width="10.88671875" style="54" bestFit="1" customWidth="1"/>
    <col min="13314" max="13314" width="54.109375" style="54" customWidth="1"/>
    <col min="13315" max="13315" width="42.88671875" style="54" customWidth="1"/>
    <col min="13316" max="13316" width="7.44140625" style="54" customWidth="1"/>
    <col min="13317" max="13317" width="12.5546875" style="54" customWidth="1"/>
    <col min="13318" max="13318" width="7.44140625" style="54" customWidth="1"/>
    <col min="13319" max="13319" width="12.109375" style="54" customWidth="1"/>
    <col min="13320" max="13320" width="21.109375" style="54" customWidth="1"/>
    <col min="13321" max="13321" width="8.88671875" style="54" customWidth="1"/>
    <col min="13322" max="13568" width="8.6640625" style="54"/>
    <col min="13569" max="13569" width="10.88671875" style="54" bestFit="1" customWidth="1"/>
    <col min="13570" max="13570" width="54.109375" style="54" customWidth="1"/>
    <col min="13571" max="13571" width="42.88671875" style="54" customWidth="1"/>
    <col min="13572" max="13572" width="7.44140625" style="54" customWidth="1"/>
    <col min="13573" max="13573" width="12.5546875" style="54" customWidth="1"/>
    <col min="13574" max="13574" width="7.44140625" style="54" customWidth="1"/>
    <col min="13575" max="13575" width="12.109375" style="54" customWidth="1"/>
    <col min="13576" max="13576" width="21.109375" style="54" customWidth="1"/>
    <col min="13577" max="13577" width="8.88671875" style="54" customWidth="1"/>
    <col min="13578" max="13824" width="8.6640625" style="54"/>
    <col min="13825" max="13825" width="10.88671875" style="54" bestFit="1" customWidth="1"/>
    <col min="13826" max="13826" width="54.109375" style="54" customWidth="1"/>
    <col min="13827" max="13827" width="42.88671875" style="54" customWidth="1"/>
    <col min="13828" max="13828" width="7.44140625" style="54" customWidth="1"/>
    <col min="13829" max="13829" width="12.5546875" style="54" customWidth="1"/>
    <col min="13830" max="13830" width="7.44140625" style="54" customWidth="1"/>
    <col min="13831" max="13831" width="12.109375" style="54" customWidth="1"/>
    <col min="13832" max="13832" width="21.109375" style="54" customWidth="1"/>
    <col min="13833" max="13833" width="8.88671875" style="54" customWidth="1"/>
    <col min="13834" max="14080" width="8.6640625" style="54"/>
    <col min="14081" max="14081" width="10.88671875" style="54" bestFit="1" customWidth="1"/>
    <col min="14082" max="14082" width="54.109375" style="54" customWidth="1"/>
    <col min="14083" max="14083" width="42.88671875" style="54" customWidth="1"/>
    <col min="14084" max="14084" width="7.44140625" style="54" customWidth="1"/>
    <col min="14085" max="14085" width="12.5546875" style="54" customWidth="1"/>
    <col min="14086" max="14086" width="7.44140625" style="54" customWidth="1"/>
    <col min="14087" max="14087" width="12.109375" style="54" customWidth="1"/>
    <col min="14088" max="14088" width="21.109375" style="54" customWidth="1"/>
    <col min="14089" max="14089" width="8.88671875" style="54" customWidth="1"/>
    <col min="14090" max="14336" width="8.6640625" style="54"/>
    <col min="14337" max="14337" width="10.88671875" style="54" bestFit="1" customWidth="1"/>
    <col min="14338" max="14338" width="54.109375" style="54" customWidth="1"/>
    <col min="14339" max="14339" width="42.88671875" style="54" customWidth="1"/>
    <col min="14340" max="14340" width="7.44140625" style="54" customWidth="1"/>
    <col min="14341" max="14341" width="12.5546875" style="54" customWidth="1"/>
    <col min="14342" max="14342" width="7.44140625" style="54" customWidth="1"/>
    <col min="14343" max="14343" width="12.109375" style="54" customWidth="1"/>
    <col min="14344" max="14344" width="21.109375" style="54" customWidth="1"/>
    <col min="14345" max="14345" width="8.88671875" style="54" customWidth="1"/>
    <col min="14346" max="14592" width="8.6640625" style="54"/>
    <col min="14593" max="14593" width="10.88671875" style="54" bestFit="1" customWidth="1"/>
    <col min="14594" max="14594" width="54.109375" style="54" customWidth="1"/>
    <col min="14595" max="14595" width="42.88671875" style="54" customWidth="1"/>
    <col min="14596" max="14596" width="7.44140625" style="54" customWidth="1"/>
    <col min="14597" max="14597" width="12.5546875" style="54" customWidth="1"/>
    <col min="14598" max="14598" width="7.44140625" style="54" customWidth="1"/>
    <col min="14599" max="14599" width="12.109375" style="54" customWidth="1"/>
    <col min="14600" max="14600" width="21.109375" style="54" customWidth="1"/>
    <col min="14601" max="14601" width="8.88671875" style="54" customWidth="1"/>
    <col min="14602" max="14848" width="8.6640625" style="54"/>
    <col min="14849" max="14849" width="10.88671875" style="54" bestFit="1" customWidth="1"/>
    <col min="14850" max="14850" width="54.109375" style="54" customWidth="1"/>
    <col min="14851" max="14851" width="42.88671875" style="54" customWidth="1"/>
    <col min="14852" max="14852" width="7.44140625" style="54" customWidth="1"/>
    <col min="14853" max="14853" width="12.5546875" style="54" customWidth="1"/>
    <col min="14854" max="14854" width="7.44140625" style="54" customWidth="1"/>
    <col min="14855" max="14855" width="12.109375" style="54" customWidth="1"/>
    <col min="14856" max="14856" width="21.109375" style="54" customWidth="1"/>
    <col min="14857" max="14857" width="8.88671875" style="54" customWidth="1"/>
    <col min="14858" max="15104" width="8.6640625" style="54"/>
    <col min="15105" max="15105" width="10.88671875" style="54" bestFit="1" customWidth="1"/>
    <col min="15106" max="15106" width="54.109375" style="54" customWidth="1"/>
    <col min="15107" max="15107" width="42.88671875" style="54" customWidth="1"/>
    <col min="15108" max="15108" width="7.44140625" style="54" customWidth="1"/>
    <col min="15109" max="15109" width="12.5546875" style="54" customWidth="1"/>
    <col min="15110" max="15110" width="7.44140625" style="54" customWidth="1"/>
    <col min="15111" max="15111" width="12.109375" style="54" customWidth="1"/>
    <col min="15112" max="15112" width="21.109375" style="54" customWidth="1"/>
    <col min="15113" max="15113" width="8.88671875" style="54" customWidth="1"/>
    <col min="15114" max="15360" width="8.6640625" style="54"/>
    <col min="15361" max="15361" width="10.88671875" style="54" bestFit="1" customWidth="1"/>
    <col min="15362" max="15362" width="54.109375" style="54" customWidth="1"/>
    <col min="15363" max="15363" width="42.88671875" style="54" customWidth="1"/>
    <col min="15364" max="15364" width="7.44140625" style="54" customWidth="1"/>
    <col min="15365" max="15365" width="12.5546875" style="54" customWidth="1"/>
    <col min="15366" max="15366" width="7.44140625" style="54" customWidth="1"/>
    <col min="15367" max="15367" width="12.109375" style="54" customWidth="1"/>
    <col min="15368" max="15368" width="21.109375" style="54" customWidth="1"/>
    <col min="15369" max="15369" width="8.88671875" style="54" customWidth="1"/>
    <col min="15370" max="15616" width="8.6640625" style="54"/>
    <col min="15617" max="15617" width="10.88671875" style="54" bestFit="1" customWidth="1"/>
    <col min="15618" max="15618" width="54.109375" style="54" customWidth="1"/>
    <col min="15619" max="15619" width="42.88671875" style="54" customWidth="1"/>
    <col min="15620" max="15620" width="7.44140625" style="54" customWidth="1"/>
    <col min="15621" max="15621" width="12.5546875" style="54" customWidth="1"/>
    <col min="15622" max="15622" width="7.44140625" style="54" customWidth="1"/>
    <col min="15623" max="15623" width="12.109375" style="54" customWidth="1"/>
    <col min="15624" max="15624" width="21.109375" style="54" customWidth="1"/>
    <col min="15625" max="15625" width="8.88671875" style="54" customWidth="1"/>
    <col min="15626" max="15872" width="8.6640625" style="54"/>
    <col min="15873" max="15873" width="10.88671875" style="54" bestFit="1" customWidth="1"/>
    <col min="15874" max="15874" width="54.109375" style="54" customWidth="1"/>
    <col min="15875" max="15875" width="42.88671875" style="54" customWidth="1"/>
    <col min="15876" max="15876" width="7.44140625" style="54" customWidth="1"/>
    <col min="15877" max="15877" width="12.5546875" style="54" customWidth="1"/>
    <col min="15878" max="15878" width="7.44140625" style="54" customWidth="1"/>
    <col min="15879" max="15879" width="12.109375" style="54" customWidth="1"/>
    <col min="15880" max="15880" width="21.109375" style="54" customWidth="1"/>
    <col min="15881" max="15881" width="8.88671875" style="54" customWidth="1"/>
    <col min="15882" max="16128" width="8.6640625" style="54"/>
    <col min="16129" max="16129" width="10.88671875" style="54" bestFit="1" customWidth="1"/>
    <col min="16130" max="16130" width="54.109375" style="54" customWidth="1"/>
    <col min="16131" max="16131" width="42.88671875" style="54" customWidth="1"/>
    <col min="16132" max="16132" width="7.44140625" style="54" customWidth="1"/>
    <col min="16133" max="16133" width="12.5546875" style="54" customWidth="1"/>
    <col min="16134" max="16134" width="7.44140625" style="54" customWidth="1"/>
    <col min="16135" max="16135" width="12.109375" style="54" customWidth="1"/>
    <col min="16136" max="16136" width="21.109375" style="54" customWidth="1"/>
    <col min="16137" max="16137" width="8.88671875" style="54" customWidth="1"/>
    <col min="16138" max="16384" width="8.6640625" style="54"/>
  </cols>
  <sheetData>
    <row r="1" spans="1:11" ht="16.5" customHeight="1">
      <c r="A1" s="895" t="s">
        <v>368</v>
      </c>
      <c r="B1" s="896"/>
      <c r="C1" s="896"/>
      <c r="D1" s="896"/>
      <c r="E1" s="896"/>
      <c r="F1" s="896"/>
      <c r="G1" s="896"/>
      <c r="H1" s="896"/>
      <c r="I1" s="896"/>
      <c r="J1" s="896"/>
      <c r="K1" s="896"/>
    </row>
    <row r="2" spans="1:11" ht="19.5" customHeight="1">
      <c r="A2" s="896"/>
      <c r="B2" s="896"/>
      <c r="C2" s="896"/>
      <c r="D2" s="896"/>
      <c r="E2" s="896"/>
      <c r="F2" s="896"/>
      <c r="G2" s="896"/>
      <c r="H2" s="896"/>
      <c r="I2" s="896"/>
      <c r="J2" s="896"/>
      <c r="K2" s="896"/>
    </row>
    <row r="3" spans="1:11" ht="18.45" customHeight="1">
      <c r="A3" s="896"/>
      <c r="B3" s="896"/>
      <c r="C3" s="896"/>
      <c r="D3" s="896"/>
      <c r="E3" s="896"/>
      <c r="F3" s="896"/>
      <c r="G3" s="896"/>
      <c r="H3" s="896"/>
      <c r="I3" s="896"/>
      <c r="J3" s="896"/>
      <c r="K3" s="896"/>
    </row>
    <row r="4" spans="1:11" ht="22.95" customHeight="1">
      <c r="A4" s="896"/>
      <c r="B4" s="896"/>
      <c r="C4" s="896"/>
      <c r="D4" s="896"/>
      <c r="E4" s="896"/>
      <c r="F4" s="896"/>
      <c r="G4" s="896"/>
      <c r="H4" s="896"/>
      <c r="I4" s="896"/>
      <c r="J4" s="896"/>
      <c r="K4" s="896"/>
    </row>
    <row r="5" spans="1:11" ht="25.5" customHeight="1" thickBot="1">
      <c r="A5" s="903" t="s">
        <v>159</v>
      </c>
      <c r="B5" s="898"/>
      <c r="C5" s="897"/>
      <c r="D5" s="897"/>
      <c r="E5" s="897"/>
      <c r="F5" s="897"/>
      <c r="G5" s="897"/>
      <c r="H5" s="897"/>
      <c r="I5" s="897"/>
      <c r="J5" s="897"/>
      <c r="K5" s="897"/>
    </row>
    <row r="6" spans="1:11" ht="22.95" customHeight="1" thickBot="1">
      <c r="A6" s="903"/>
      <c r="B6" s="899"/>
      <c r="D6" s="900"/>
      <c r="E6" s="901"/>
      <c r="F6" s="901"/>
      <c r="G6" s="901"/>
      <c r="H6" s="901"/>
      <c r="I6" s="902"/>
      <c r="J6" s="55" t="s">
        <v>10</v>
      </c>
      <c r="K6" s="104"/>
    </row>
    <row r="7" spans="1:11" s="58" customFormat="1" ht="16.5" customHeight="1" thickBot="1">
      <c r="A7" s="56" t="s">
        <v>160</v>
      </c>
      <c r="B7" s="57"/>
      <c r="D7" s="882" t="s">
        <v>161</v>
      </c>
      <c r="E7" s="882" t="s">
        <v>205</v>
      </c>
      <c r="F7" s="882" t="s">
        <v>203</v>
      </c>
      <c r="G7" s="59" t="s">
        <v>162</v>
      </c>
      <c r="H7" s="885" t="s">
        <v>163</v>
      </c>
      <c r="I7" s="882" t="s">
        <v>164</v>
      </c>
      <c r="J7" s="882" t="s">
        <v>165</v>
      </c>
      <c r="K7" s="882" t="s">
        <v>166</v>
      </c>
    </row>
    <row r="8" spans="1:11" s="58" customFormat="1" ht="15.6" customHeight="1" thickBot="1">
      <c r="A8" s="889" t="s">
        <v>10</v>
      </c>
      <c r="B8" s="891" t="s">
        <v>347</v>
      </c>
      <c r="C8" s="893" t="s">
        <v>167</v>
      </c>
      <c r="D8" s="883"/>
      <c r="E8" s="883"/>
      <c r="F8" s="883"/>
      <c r="G8" s="904" t="str">
        <f>IF('NTERV Form'!AH9="x",0,IF('NTERV Form'!AH8="x",0.246,IF('NTERV Form'!AH7="x",0.7,IF('NTERV Form'!AH6="x",0.7,"0"))))</f>
        <v>0</v>
      </c>
      <c r="H8" s="885"/>
      <c r="I8" s="887"/>
      <c r="J8" s="887"/>
      <c r="K8" s="887"/>
    </row>
    <row r="9" spans="1:11" ht="28.95" customHeight="1" thickBot="1">
      <c r="A9" s="890"/>
      <c r="B9" s="892"/>
      <c r="C9" s="894"/>
      <c r="D9" s="884"/>
      <c r="E9" s="884"/>
      <c r="F9" s="884"/>
      <c r="G9" s="905"/>
      <c r="H9" s="886"/>
      <c r="I9" s="888"/>
      <c r="J9" s="888"/>
      <c r="K9" s="888"/>
    </row>
    <row r="10" spans="1:11" ht="24.75" customHeight="1">
      <c r="A10" s="86"/>
      <c r="B10" s="87"/>
      <c r="C10" s="87"/>
      <c r="D10" s="87"/>
      <c r="E10" s="87"/>
      <c r="F10" s="105">
        <f>D10-E10</f>
        <v>0</v>
      </c>
      <c r="G10" s="60">
        <f t="shared" ref="G10:G38" si="0">F10*G$8</f>
        <v>0</v>
      </c>
      <c r="H10" s="90"/>
      <c r="I10" s="90"/>
      <c r="J10" s="90"/>
      <c r="K10" s="90"/>
    </row>
    <row r="11" spans="1:11" ht="24.75" customHeight="1">
      <c r="A11" s="88"/>
      <c r="B11" s="89"/>
      <c r="C11" s="89"/>
      <c r="D11" s="87"/>
      <c r="E11" s="87"/>
      <c r="F11" s="105">
        <f t="shared" ref="F11:F38" si="1">D11-E11</f>
        <v>0</v>
      </c>
      <c r="G11" s="60">
        <f t="shared" si="0"/>
        <v>0</v>
      </c>
      <c r="H11" s="90"/>
      <c r="I11" s="90"/>
      <c r="J11" s="90"/>
      <c r="K11" s="90"/>
    </row>
    <row r="12" spans="1:11" ht="24.75" customHeight="1">
      <c r="A12" s="88"/>
      <c r="B12" s="89"/>
      <c r="C12" s="89"/>
      <c r="D12" s="87"/>
      <c r="E12" s="87"/>
      <c r="F12" s="105">
        <f t="shared" si="1"/>
        <v>0</v>
      </c>
      <c r="G12" s="60">
        <f t="shared" si="0"/>
        <v>0</v>
      </c>
      <c r="H12" s="90"/>
      <c r="I12" s="90"/>
      <c r="J12" s="90"/>
      <c r="K12" s="90"/>
    </row>
    <row r="13" spans="1:11" ht="24.75" customHeight="1">
      <c r="A13" s="88"/>
      <c r="B13" s="89"/>
      <c r="C13" s="89"/>
      <c r="D13" s="87"/>
      <c r="E13" s="87"/>
      <c r="F13" s="105">
        <f t="shared" si="1"/>
        <v>0</v>
      </c>
      <c r="G13" s="60">
        <f t="shared" si="0"/>
        <v>0</v>
      </c>
      <c r="H13" s="90"/>
      <c r="I13" s="90"/>
      <c r="J13" s="90"/>
      <c r="K13" s="90"/>
    </row>
    <row r="14" spans="1:11" ht="24.75" customHeight="1">
      <c r="A14" s="88"/>
      <c r="B14" s="89"/>
      <c r="C14" s="89"/>
      <c r="D14" s="87"/>
      <c r="E14" s="87"/>
      <c r="F14" s="105">
        <f t="shared" si="1"/>
        <v>0</v>
      </c>
      <c r="G14" s="60">
        <f t="shared" si="0"/>
        <v>0</v>
      </c>
      <c r="H14" s="90"/>
      <c r="I14" s="90"/>
      <c r="J14" s="90"/>
      <c r="K14" s="90"/>
    </row>
    <row r="15" spans="1:11" ht="24.75" customHeight="1">
      <c r="A15" s="88"/>
      <c r="B15" s="89"/>
      <c r="C15" s="89"/>
      <c r="D15" s="87"/>
      <c r="E15" s="87"/>
      <c r="F15" s="105">
        <f t="shared" si="1"/>
        <v>0</v>
      </c>
      <c r="G15" s="60">
        <f t="shared" si="0"/>
        <v>0</v>
      </c>
      <c r="H15" s="127"/>
      <c r="I15" s="127"/>
      <c r="J15" s="127"/>
      <c r="K15" s="127"/>
    </row>
    <row r="16" spans="1:11" ht="24.75" customHeight="1">
      <c r="A16" s="88"/>
      <c r="B16" s="89"/>
      <c r="C16" s="89"/>
      <c r="D16" s="87"/>
      <c r="E16" s="87"/>
      <c r="F16" s="105">
        <f t="shared" si="1"/>
        <v>0</v>
      </c>
      <c r="G16" s="60">
        <f t="shared" si="0"/>
        <v>0</v>
      </c>
      <c r="H16" s="127"/>
      <c r="I16" s="127"/>
      <c r="J16" s="127"/>
      <c r="K16" s="127"/>
    </row>
    <row r="17" spans="1:11" ht="24.75" customHeight="1">
      <c r="A17" s="88"/>
      <c r="B17" s="89"/>
      <c r="C17" s="89"/>
      <c r="D17" s="87"/>
      <c r="E17" s="87"/>
      <c r="F17" s="105">
        <f t="shared" si="1"/>
        <v>0</v>
      </c>
      <c r="G17" s="60">
        <f t="shared" si="0"/>
        <v>0</v>
      </c>
      <c r="H17" s="90"/>
      <c r="I17" s="90"/>
      <c r="J17" s="90"/>
      <c r="K17" s="90"/>
    </row>
    <row r="18" spans="1:11" ht="24.75" customHeight="1">
      <c r="A18" s="88"/>
      <c r="B18" s="89"/>
      <c r="C18" s="89"/>
      <c r="D18" s="87"/>
      <c r="E18" s="87"/>
      <c r="F18" s="105">
        <f t="shared" si="1"/>
        <v>0</v>
      </c>
      <c r="G18" s="60">
        <f t="shared" si="0"/>
        <v>0</v>
      </c>
      <c r="H18" s="90"/>
      <c r="I18" s="90"/>
      <c r="J18" s="90"/>
      <c r="K18" s="90"/>
    </row>
    <row r="19" spans="1:11" ht="24.75" customHeight="1">
      <c r="A19" s="88"/>
      <c r="B19" s="89"/>
      <c r="C19" s="89"/>
      <c r="D19" s="87"/>
      <c r="E19" s="87"/>
      <c r="F19" s="105">
        <f t="shared" si="1"/>
        <v>0</v>
      </c>
      <c r="G19" s="60">
        <f t="shared" si="0"/>
        <v>0</v>
      </c>
      <c r="H19" s="90"/>
      <c r="I19" s="90"/>
      <c r="J19" s="90"/>
      <c r="K19" s="90"/>
    </row>
    <row r="20" spans="1:11" ht="24.75" customHeight="1">
      <c r="A20" s="88"/>
      <c r="B20" s="89"/>
      <c r="C20" s="89"/>
      <c r="D20" s="87"/>
      <c r="E20" s="87"/>
      <c r="F20" s="105">
        <f t="shared" si="1"/>
        <v>0</v>
      </c>
      <c r="G20" s="60">
        <f t="shared" si="0"/>
        <v>0</v>
      </c>
      <c r="H20" s="90"/>
      <c r="I20" s="90"/>
      <c r="J20" s="90"/>
      <c r="K20" s="90"/>
    </row>
    <row r="21" spans="1:11" ht="24.75" customHeight="1">
      <c r="A21" s="88"/>
      <c r="B21" s="89"/>
      <c r="C21" s="89"/>
      <c r="D21" s="87"/>
      <c r="E21" s="87"/>
      <c r="F21" s="105">
        <f t="shared" si="1"/>
        <v>0</v>
      </c>
      <c r="G21" s="60">
        <f t="shared" si="0"/>
        <v>0</v>
      </c>
      <c r="H21" s="90"/>
      <c r="I21" s="90"/>
      <c r="J21" s="90"/>
      <c r="K21" s="90"/>
    </row>
    <row r="22" spans="1:11" ht="24.75" customHeight="1">
      <c r="A22" s="88"/>
      <c r="B22" s="89"/>
      <c r="C22" s="89"/>
      <c r="D22" s="87"/>
      <c r="E22" s="87"/>
      <c r="F22" s="105">
        <f t="shared" si="1"/>
        <v>0</v>
      </c>
      <c r="G22" s="60">
        <f t="shared" si="0"/>
        <v>0</v>
      </c>
      <c r="H22" s="90"/>
      <c r="I22" s="90"/>
      <c r="J22" s="90"/>
      <c r="K22" s="90"/>
    </row>
    <row r="23" spans="1:11" ht="24.75" customHeight="1">
      <c r="A23" s="88"/>
      <c r="B23" s="89"/>
      <c r="C23" s="89"/>
      <c r="D23" s="87"/>
      <c r="E23" s="87"/>
      <c r="F23" s="105">
        <f t="shared" si="1"/>
        <v>0</v>
      </c>
      <c r="G23" s="60">
        <f t="shared" si="0"/>
        <v>0</v>
      </c>
      <c r="H23" s="90"/>
      <c r="I23" s="90"/>
      <c r="J23" s="90"/>
      <c r="K23" s="90"/>
    </row>
    <row r="24" spans="1:11" ht="24.75" customHeight="1">
      <c r="A24" s="88"/>
      <c r="B24" s="89"/>
      <c r="C24" s="89"/>
      <c r="D24" s="87"/>
      <c r="E24" s="87"/>
      <c r="F24" s="105">
        <f t="shared" si="1"/>
        <v>0</v>
      </c>
      <c r="G24" s="60">
        <f t="shared" si="0"/>
        <v>0</v>
      </c>
      <c r="H24" s="90"/>
      <c r="I24" s="90"/>
      <c r="J24" s="90"/>
      <c r="K24" s="90"/>
    </row>
    <row r="25" spans="1:11" ht="24.75" customHeight="1">
      <c r="A25" s="88"/>
      <c r="B25" s="89"/>
      <c r="C25" s="89"/>
      <c r="D25" s="87"/>
      <c r="E25" s="87"/>
      <c r="F25" s="105">
        <f t="shared" si="1"/>
        <v>0</v>
      </c>
      <c r="G25" s="60">
        <f t="shared" si="0"/>
        <v>0</v>
      </c>
      <c r="H25" s="90"/>
      <c r="I25" s="90"/>
      <c r="J25" s="90"/>
      <c r="K25" s="90"/>
    </row>
    <row r="26" spans="1:11" ht="24.75" customHeight="1">
      <c r="A26" s="88"/>
      <c r="B26" s="89"/>
      <c r="C26" s="89"/>
      <c r="D26" s="87"/>
      <c r="E26" s="87"/>
      <c r="F26" s="105">
        <f t="shared" si="1"/>
        <v>0</v>
      </c>
      <c r="G26" s="60">
        <f t="shared" si="0"/>
        <v>0</v>
      </c>
      <c r="H26" s="90"/>
      <c r="I26" s="90"/>
      <c r="J26" s="90"/>
      <c r="K26" s="90"/>
    </row>
    <row r="27" spans="1:11" ht="24.75" customHeight="1">
      <c r="A27" s="88"/>
      <c r="B27" s="89"/>
      <c r="C27" s="89"/>
      <c r="D27" s="87"/>
      <c r="E27" s="87"/>
      <c r="F27" s="105">
        <f t="shared" si="1"/>
        <v>0</v>
      </c>
      <c r="G27" s="60">
        <f t="shared" si="0"/>
        <v>0</v>
      </c>
      <c r="H27" s="90"/>
      <c r="I27" s="90"/>
      <c r="J27" s="90"/>
      <c r="K27" s="90"/>
    </row>
    <row r="28" spans="1:11" ht="24.75" customHeight="1">
      <c r="A28" s="88"/>
      <c r="B28" s="89"/>
      <c r="C28" s="89"/>
      <c r="D28" s="87"/>
      <c r="E28" s="87"/>
      <c r="F28" s="105">
        <f t="shared" si="1"/>
        <v>0</v>
      </c>
      <c r="G28" s="60">
        <f t="shared" si="0"/>
        <v>0</v>
      </c>
      <c r="H28" s="90"/>
      <c r="I28" s="90"/>
      <c r="J28" s="90"/>
      <c r="K28" s="90"/>
    </row>
    <row r="29" spans="1:11" ht="24.75" customHeight="1">
      <c r="A29" s="88"/>
      <c r="B29" s="89"/>
      <c r="C29" s="89"/>
      <c r="D29" s="87"/>
      <c r="E29" s="87"/>
      <c r="F29" s="105">
        <f t="shared" si="1"/>
        <v>0</v>
      </c>
      <c r="G29" s="60">
        <f t="shared" si="0"/>
        <v>0</v>
      </c>
      <c r="H29" s="90"/>
      <c r="I29" s="90"/>
      <c r="J29" s="90"/>
      <c r="K29" s="90"/>
    </row>
    <row r="30" spans="1:11" ht="24.75" customHeight="1">
      <c r="A30" s="88"/>
      <c r="B30" s="89"/>
      <c r="C30" s="89"/>
      <c r="D30" s="87"/>
      <c r="E30" s="87"/>
      <c r="F30" s="105">
        <f t="shared" si="1"/>
        <v>0</v>
      </c>
      <c r="G30" s="60">
        <f t="shared" si="0"/>
        <v>0</v>
      </c>
      <c r="H30" s="90"/>
      <c r="I30" s="90"/>
      <c r="J30" s="90"/>
      <c r="K30" s="90"/>
    </row>
    <row r="31" spans="1:11" ht="24.75" customHeight="1">
      <c r="A31" s="88"/>
      <c r="B31" s="89"/>
      <c r="C31" s="89"/>
      <c r="D31" s="87"/>
      <c r="E31" s="87"/>
      <c r="F31" s="105">
        <f t="shared" si="1"/>
        <v>0</v>
      </c>
      <c r="G31" s="60">
        <f t="shared" si="0"/>
        <v>0</v>
      </c>
      <c r="H31" s="90"/>
      <c r="I31" s="90"/>
      <c r="J31" s="90"/>
      <c r="K31" s="90"/>
    </row>
    <row r="32" spans="1:11" ht="24.75" customHeight="1">
      <c r="A32" s="88"/>
      <c r="B32" s="89"/>
      <c r="C32" s="89"/>
      <c r="D32" s="87"/>
      <c r="E32" s="87"/>
      <c r="F32" s="105">
        <f t="shared" si="1"/>
        <v>0</v>
      </c>
      <c r="G32" s="60">
        <f t="shared" si="0"/>
        <v>0</v>
      </c>
      <c r="H32" s="90"/>
      <c r="I32" s="90"/>
      <c r="J32" s="90"/>
      <c r="K32" s="90"/>
    </row>
    <row r="33" spans="1:11" ht="24.75" customHeight="1">
      <c r="A33" s="88"/>
      <c r="B33" s="89"/>
      <c r="C33" s="89"/>
      <c r="D33" s="87"/>
      <c r="E33" s="87"/>
      <c r="F33" s="105">
        <f t="shared" si="1"/>
        <v>0</v>
      </c>
      <c r="G33" s="60">
        <f t="shared" si="0"/>
        <v>0</v>
      </c>
      <c r="H33" s="90"/>
      <c r="I33" s="90"/>
      <c r="J33" s="90"/>
      <c r="K33" s="90"/>
    </row>
    <row r="34" spans="1:11" ht="24.75" customHeight="1">
      <c r="A34" s="88"/>
      <c r="B34" s="89"/>
      <c r="C34" s="89"/>
      <c r="D34" s="87"/>
      <c r="E34" s="87"/>
      <c r="F34" s="105">
        <f t="shared" si="1"/>
        <v>0</v>
      </c>
      <c r="G34" s="60">
        <f t="shared" si="0"/>
        <v>0</v>
      </c>
      <c r="H34" s="90"/>
      <c r="I34" s="90"/>
      <c r="J34" s="90"/>
      <c r="K34" s="90"/>
    </row>
    <row r="35" spans="1:11" ht="24.75" customHeight="1">
      <c r="A35" s="88"/>
      <c r="B35" s="89"/>
      <c r="C35" s="89"/>
      <c r="D35" s="87"/>
      <c r="E35" s="87"/>
      <c r="F35" s="105">
        <f t="shared" si="1"/>
        <v>0</v>
      </c>
      <c r="G35" s="60">
        <f t="shared" si="0"/>
        <v>0</v>
      </c>
      <c r="H35" s="90"/>
      <c r="I35" s="90"/>
      <c r="J35" s="90"/>
      <c r="K35" s="90"/>
    </row>
    <row r="36" spans="1:11" ht="24.75" customHeight="1">
      <c r="A36" s="88"/>
      <c r="B36" s="89"/>
      <c r="C36" s="89"/>
      <c r="D36" s="87"/>
      <c r="E36" s="87"/>
      <c r="F36" s="105">
        <f t="shared" si="1"/>
        <v>0</v>
      </c>
      <c r="G36" s="60">
        <f t="shared" si="0"/>
        <v>0</v>
      </c>
      <c r="H36" s="90"/>
      <c r="I36" s="90"/>
      <c r="J36" s="90"/>
      <c r="K36" s="90"/>
    </row>
    <row r="37" spans="1:11" ht="24.75" customHeight="1">
      <c r="A37" s="88"/>
      <c r="B37" s="89"/>
      <c r="C37" s="89"/>
      <c r="D37" s="87"/>
      <c r="E37" s="87"/>
      <c r="F37" s="105">
        <f t="shared" si="1"/>
        <v>0</v>
      </c>
      <c r="G37" s="60">
        <f t="shared" si="0"/>
        <v>0</v>
      </c>
      <c r="H37" s="90"/>
      <c r="I37" s="90"/>
      <c r="J37" s="90"/>
      <c r="K37" s="90"/>
    </row>
    <row r="38" spans="1:11" ht="24.75" customHeight="1">
      <c r="A38" s="88"/>
      <c r="B38" s="89"/>
      <c r="C38" s="89"/>
      <c r="D38" s="87"/>
      <c r="E38" s="87"/>
      <c r="F38" s="105">
        <f t="shared" si="1"/>
        <v>0</v>
      </c>
      <c r="G38" s="60">
        <f t="shared" si="0"/>
        <v>0</v>
      </c>
      <c r="H38" s="90"/>
      <c r="I38" s="90"/>
      <c r="J38" s="90"/>
      <c r="K38" s="90"/>
    </row>
    <row r="39" spans="1:11" ht="15">
      <c r="A39" s="58"/>
      <c r="B39" s="57"/>
      <c r="C39" s="58" t="s">
        <v>168</v>
      </c>
      <c r="D39" s="61">
        <f t="shared" ref="D39:K39" si="2">SUM(D10:D38)</f>
        <v>0</v>
      </c>
      <c r="E39" s="61">
        <f t="shared" si="2"/>
        <v>0</v>
      </c>
      <c r="F39" s="61">
        <f t="shared" si="2"/>
        <v>0</v>
      </c>
      <c r="G39" s="62">
        <f t="shared" si="2"/>
        <v>0</v>
      </c>
      <c r="H39" s="62">
        <f t="shared" si="2"/>
        <v>0</v>
      </c>
      <c r="I39" s="62">
        <f t="shared" si="2"/>
        <v>0</v>
      </c>
      <c r="J39" s="62">
        <f t="shared" si="2"/>
        <v>0</v>
      </c>
      <c r="K39" s="62">
        <f t="shared" si="2"/>
        <v>0</v>
      </c>
    </row>
    <row r="40" spans="1:11" ht="15">
      <c r="A40" s="58"/>
      <c r="B40" s="57"/>
      <c r="C40" s="58"/>
      <c r="D40" s="58"/>
      <c r="E40" s="58"/>
      <c r="F40" s="58"/>
      <c r="G40" s="58"/>
      <c r="H40" s="58"/>
      <c r="I40" s="56"/>
    </row>
    <row r="41" spans="1:11" ht="16.5" customHeight="1">
      <c r="A41" s="880" t="s">
        <v>169</v>
      </c>
      <c r="B41" s="880"/>
      <c r="C41" s="63" t="s">
        <v>170</v>
      </c>
      <c r="D41" s="58"/>
      <c r="E41" s="58"/>
      <c r="F41" s="58"/>
      <c r="G41" s="58" t="s">
        <v>171</v>
      </c>
      <c r="I41" s="881">
        <f>SUM(G39:K39)</f>
        <v>0</v>
      </c>
      <c r="J41" s="881"/>
    </row>
    <row r="42" spans="1:11">
      <c r="I42" s="65"/>
    </row>
    <row r="43" spans="1:11">
      <c r="I43" s="66"/>
    </row>
    <row r="44" spans="1:11" ht="16.5" customHeight="1">
      <c r="A44" s="907" t="s">
        <v>363</v>
      </c>
      <c r="B44" s="907"/>
      <c r="C44" s="63"/>
      <c r="D44" s="58"/>
      <c r="E44" s="58"/>
      <c r="F44" s="58"/>
      <c r="G44" s="58"/>
      <c r="I44" s="881"/>
      <c r="J44" s="881"/>
    </row>
    <row r="45" spans="1:11" ht="18.600000000000001" customHeight="1">
      <c r="A45" s="880"/>
      <c r="B45" s="880"/>
      <c r="I45" s="66"/>
    </row>
  </sheetData>
  <sheetProtection algorithmName="SHA-512" hashValue="zdBGOx892aALPtirrWi/6HDaf20v9rLWgkvXqEUaObbhrjDxxQA2WI4aDmRaSkoA8nn57HjgHuk3iLcihNAIrQ==" saltValue="FeMB8fEQNz1NRdopDyYE0A==" spinCount="100000" sheet="1" formatRows="0" selectLockedCells="1"/>
  <protectedRanges>
    <protectedRange sqref="B6" name="Range1"/>
    <protectedRange sqref="A10:C38" name="Range2"/>
    <protectedRange sqref="H10:K38" name="Range3"/>
  </protectedRanges>
  <mergeCells count="21">
    <mergeCell ref="A41:B41"/>
    <mergeCell ref="I41:J41"/>
    <mergeCell ref="A44:B44"/>
    <mergeCell ref="I44:J44"/>
    <mergeCell ref="A45:B45"/>
    <mergeCell ref="J7:J9"/>
    <mergeCell ref="K7:K9"/>
    <mergeCell ref="A8:A9"/>
    <mergeCell ref="B8:B9"/>
    <mergeCell ref="C8:C9"/>
    <mergeCell ref="G8:G9"/>
    <mergeCell ref="D7:D9"/>
    <mergeCell ref="E7:E9"/>
    <mergeCell ref="F7:F9"/>
    <mergeCell ref="H7:H9"/>
    <mergeCell ref="I7:I9"/>
    <mergeCell ref="A1:K4"/>
    <mergeCell ref="A5:A6"/>
    <mergeCell ref="B5:B6"/>
    <mergeCell ref="C5:K5"/>
    <mergeCell ref="D6:I6"/>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817E3-B8A2-473C-A50F-4CAADEBE509D}">
  <sheetPr>
    <tabColor theme="9" tint="0.79998168889431442"/>
    <pageSetUpPr fitToPage="1"/>
  </sheetPr>
  <dimension ref="A1:K45"/>
  <sheetViews>
    <sheetView topLeftCell="A11" zoomScale="80" zoomScaleNormal="80" workbookViewId="0">
      <selection activeCell="A10" sqref="A10"/>
    </sheetView>
  </sheetViews>
  <sheetFormatPr defaultRowHeight="12"/>
  <cols>
    <col min="1" max="1" width="12.44140625" style="54" customWidth="1"/>
    <col min="2" max="2" width="62.88671875" style="64" customWidth="1"/>
    <col min="3" max="3" width="35.6640625" style="54" customWidth="1"/>
    <col min="4" max="4" width="9.109375" style="54" customWidth="1"/>
    <col min="5" max="5" width="15" style="54" customWidth="1"/>
    <col min="6" max="6" width="8.6640625" style="54" customWidth="1"/>
    <col min="7" max="7" width="12.109375" style="54" customWidth="1"/>
    <col min="8" max="8" width="18.44140625" style="54" customWidth="1"/>
    <col min="9" max="9" width="8.88671875" style="54" customWidth="1"/>
    <col min="10" max="10" width="10.44140625" style="54" customWidth="1"/>
    <col min="11" max="11" width="13.88671875" style="54" customWidth="1"/>
    <col min="12" max="256" width="8.6640625" style="54"/>
    <col min="257" max="257" width="10.88671875" style="54" bestFit="1" customWidth="1"/>
    <col min="258" max="258" width="54.109375" style="54" customWidth="1"/>
    <col min="259" max="259" width="42.88671875" style="54" customWidth="1"/>
    <col min="260" max="260" width="7.44140625" style="54" customWidth="1"/>
    <col min="261" max="261" width="12.5546875" style="54" customWidth="1"/>
    <col min="262" max="262" width="7.44140625" style="54" customWidth="1"/>
    <col min="263" max="263" width="12.109375" style="54" customWidth="1"/>
    <col min="264" max="264" width="21.109375" style="54" customWidth="1"/>
    <col min="265" max="265" width="8.88671875" style="54" customWidth="1"/>
    <col min="266" max="512" width="8.6640625" style="54"/>
    <col min="513" max="513" width="10.88671875" style="54" bestFit="1" customWidth="1"/>
    <col min="514" max="514" width="54.109375" style="54" customWidth="1"/>
    <col min="515" max="515" width="42.88671875" style="54" customWidth="1"/>
    <col min="516" max="516" width="7.44140625" style="54" customWidth="1"/>
    <col min="517" max="517" width="12.5546875" style="54" customWidth="1"/>
    <col min="518" max="518" width="7.44140625" style="54" customWidth="1"/>
    <col min="519" max="519" width="12.109375" style="54" customWidth="1"/>
    <col min="520" max="520" width="21.109375" style="54" customWidth="1"/>
    <col min="521" max="521" width="8.88671875" style="54" customWidth="1"/>
    <col min="522" max="768" width="8.6640625" style="54"/>
    <col min="769" max="769" width="10.88671875" style="54" bestFit="1" customWidth="1"/>
    <col min="770" max="770" width="54.109375" style="54" customWidth="1"/>
    <col min="771" max="771" width="42.88671875" style="54" customWidth="1"/>
    <col min="772" max="772" width="7.44140625" style="54" customWidth="1"/>
    <col min="773" max="773" width="12.5546875" style="54" customWidth="1"/>
    <col min="774" max="774" width="7.44140625" style="54" customWidth="1"/>
    <col min="775" max="775" width="12.109375" style="54" customWidth="1"/>
    <col min="776" max="776" width="21.109375" style="54" customWidth="1"/>
    <col min="777" max="777" width="8.88671875" style="54" customWidth="1"/>
    <col min="778" max="1024" width="8.6640625" style="54"/>
    <col min="1025" max="1025" width="10.88671875" style="54" bestFit="1" customWidth="1"/>
    <col min="1026" max="1026" width="54.109375" style="54" customWidth="1"/>
    <col min="1027" max="1027" width="42.88671875" style="54" customWidth="1"/>
    <col min="1028" max="1028" width="7.44140625" style="54" customWidth="1"/>
    <col min="1029" max="1029" width="12.5546875" style="54" customWidth="1"/>
    <col min="1030" max="1030" width="7.44140625" style="54" customWidth="1"/>
    <col min="1031" max="1031" width="12.109375" style="54" customWidth="1"/>
    <col min="1032" max="1032" width="21.109375" style="54" customWidth="1"/>
    <col min="1033" max="1033" width="8.88671875" style="54" customWidth="1"/>
    <col min="1034" max="1280" width="8.6640625" style="54"/>
    <col min="1281" max="1281" width="10.88671875" style="54" bestFit="1" customWidth="1"/>
    <col min="1282" max="1282" width="54.109375" style="54" customWidth="1"/>
    <col min="1283" max="1283" width="42.88671875" style="54" customWidth="1"/>
    <col min="1284" max="1284" width="7.44140625" style="54" customWidth="1"/>
    <col min="1285" max="1285" width="12.5546875" style="54" customWidth="1"/>
    <col min="1286" max="1286" width="7.44140625" style="54" customWidth="1"/>
    <col min="1287" max="1287" width="12.109375" style="54" customWidth="1"/>
    <col min="1288" max="1288" width="21.109375" style="54" customWidth="1"/>
    <col min="1289" max="1289" width="8.88671875" style="54" customWidth="1"/>
    <col min="1290" max="1536" width="8.6640625" style="54"/>
    <col min="1537" max="1537" width="10.88671875" style="54" bestFit="1" customWidth="1"/>
    <col min="1538" max="1538" width="54.109375" style="54" customWidth="1"/>
    <col min="1539" max="1539" width="42.88671875" style="54" customWidth="1"/>
    <col min="1540" max="1540" width="7.44140625" style="54" customWidth="1"/>
    <col min="1541" max="1541" width="12.5546875" style="54" customWidth="1"/>
    <col min="1542" max="1542" width="7.44140625" style="54" customWidth="1"/>
    <col min="1543" max="1543" width="12.109375" style="54" customWidth="1"/>
    <col min="1544" max="1544" width="21.109375" style="54" customWidth="1"/>
    <col min="1545" max="1545" width="8.88671875" style="54" customWidth="1"/>
    <col min="1546" max="1792" width="8.6640625" style="54"/>
    <col min="1793" max="1793" width="10.88671875" style="54" bestFit="1" customWidth="1"/>
    <col min="1794" max="1794" width="54.109375" style="54" customWidth="1"/>
    <col min="1795" max="1795" width="42.88671875" style="54" customWidth="1"/>
    <col min="1796" max="1796" width="7.44140625" style="54" customWidth="1"/>
    <col min="1797" max="1797" width="12.5546875" style="54" customWidth="1"/>
    <col min="1798" max="1798" width="7.44140625" style="54" customWidth="1"/>
    <col min="1799" max="1799" width="12.109375" style="54" customWidth="1"/>
    <col min="1800" max="1800" width="21.109375" style="54" customWidth="1"/>
    <col min="1801" max="1801" width="8.88671875" style="54" customWidth="1"/>
    <col min="1802" max="2048" width="8.6640625" style="54"/>
    <col min="2049" max="2049" width="10.88671875" style="54" bestFit="1" customWidth="1"/>
    <col min="2050" max="2050" width="54.109375" style="54" customWidth="1"/>
    <col min="2051" max="2051" width="42.88671875" style="54" customWidth="1"/>
    <col min="2052" max="2052" width="7.44140625" style="54" customWidth="1"/>
    <col min="2053" max="2053" width="12.5546875" style="54" customWidth="1"/>
    <col min="2054" max="2054" width="7.44140625" style="54" customWidth="1"/>
    <col min="2055" max="2055" width="12.109375" style="54" customWidth="1"/>
    <col min="2056" max="2056" width="21.109375" style="54" customWidth="1"/>
    <col min="2057" max="2057" width="8.88671875" style="54" customWidth="1"/>
    <col min="2058" max="2304" width="8.6640625" style="54"/>
    <col min="2305" max="2305" width="10.88671875" style="54" bestFit="1" customWidth="1"/>
    <col min="2306" max="2306" width="54.109375" style="54" customWidth="1"/>
    <col min="2307" max="2307" width="42.88671875" style="54" customWidth="1"/>
    <col min="2308" max="2308" width="7.44140625" style="54" customWidth="1"/>
    <col min="2309" max="2309" width="12.5546875" style="54" customWidth="1"/>
    <col min="2310" max="2310" width="7.44140625" style="54" customWidth="1"/>
    <col min="2311" max="2311" width="12.109375" style="54" customWidth="1"/>
    <col min="2312" max="2312" width="21.109375" style="54" customWidth="1"/>
    <col min="2313" max="2313" width="8.88671875" style="54" customWidth="1"/>
    <col min="2314" max="2560" width="8.6640625" style="54"/>
    <col min="2561" max="2561" width="10.88671875" style="54" bestFit="1" customWidth="1"/>
    <col min="2562" max="2562" width="54.109375" style="54" customWidth="1"/>
    <col min="2563" max="2563" width="42.88671875" style="54" customWidth="1"/>
    <col min="2564" max="2564" width="7.44140625" style="54" customWidth="1"/>
    <col min="2565" max="2565" width="12.5546875" style="54" customWidth="1"/>
    <col min="2566" max="2566" width="7.44140625" style="54" customWidth="1"/>
    <col min="2567" max="2567" width="12.109375" style="54" customWidth="1"/>
    <col min="2568" max="2568" width="21.109375" style="54" customWidth="1"/>
    <col min="2569" max="2569" width="8.88671875" style="54" customWidth="1"/>
    <col min="2570" max="2816" width="8.6640625" style="54"/>
    <col min="2817" max="2817" width="10.88671875" style="54" bestFit="1" customWidth="1"/>
    <col min="2818" max="2818" width="54.109375" style="54" customWidth="1"/>
    <col min="2819" max="2819" width="42.88671875" style="54" customWidth="1"/>
    <col min="2820" max="2820" width="7.44140625" style="54" customWidth="1"/>
    <col min="2821" max="2821" width="12.5546875" style="54" customWidth="1"/>
    <col min="2822" max="2822" width="7.44140625" style="54" customWidth="1"/>
    <col min="2823" max="2823" width="12.109375" style="54" customWidth="1"/>
    <col min="2824" max="2824" width="21.109375" style="54" customWidth="1"/>
    <col min="2825" max="2825" width="8.88671875" style="54" customWidth="1"/>
    <col min="2826" max="3072" width="8.6640625" style="54"/>
    <col min="3073" max="3073" width="10.88671875" style="54" bestFit="1" customWidth="1"/>
    <col min="3074" max="3074" width="54.109375" style="54" customWidth="1"/>
    <col min="3075" max="3075" width="42.88671875" style="54" customWidth="1"/>
    <col min="3076" max="3076" width="7.44140625" style="54" customWidth="1"/>
    <col min="3077" max="3077" width="12.5546875" style="54" customWidth="1"/>
    <col min="3078" max="3078" width="7.44140625" style="54" customWidth="1"/>
    <col min="3079" max="3079" width="12.109375" style="54" customWidth="1"/>
    <col min="3080" max="3080" width="21.109375" style="54" customWidth="1"/>
    <col min="3081" max="3081" width="8.88671875" style="54" customWidth="1"/>
    <col min="3082" max="3328" width="8.6640625" style="54"/>
    <col min="3329" max="3329" width="10.88671875" style="54" bestFit="1" customWidth="1"/>
    <col min="3330" max="3330" width="54.109375" style="54" customWidth="1"/>
    <col min="3331" max="3331" width="42.88671875" style="54" customWidth="1"/>
    <col min="3332" max="3332" width="7.44140625" style="54" customWidth="1"/>
    <col min="3333" max="3333" width="12.5546875" style="54" customWidth="1"/>
    <col min="3334" max="3334" width="7.44140625" style="54" customWidth="1"/>
    <col min="3335" max="3335" width="12.109375" style="54" customWidth="1"/>
    <col min="3336" max="3336" width="21.109375" style="54" customWidth="1"/>
    <col min="3337" max="3337" width="8.88671875" style="54" customWidth="1"/>
    <col min="3338" max="3584" width="8.6640625" style="54"/>
    <col min="3585" max="3585" width="10.88671875" style="54" bestFit="1" customWidth="1"/>
    <col min="3586" max="3586" width="54.109375" style="54" customWidth="1"/>
    <col min="3587" max="3587" width="42.88671875" style="54" customWidth="1"/>
    <col min="3588" max="3588" width="7.44140625" style="54" customWidth="1"/>
    <col min="3589" max="3589" width="12.5546875" style="54" customWidth="1"/>
    <col min="3590" max="3590" width="7.44140625" style="54" customWidth="1"/>
    <col min="3591" max="3591" width="12.109375" style="54" customWidth="1"/>
    <col min="3592" max="3592" width="21.109375" style="54" customWidth="1"/>
    <col min="3593" max="3593" width="8.88671875" style="54" customWidth="1"/>
    <col min="3594" max="3840" width="8.6640625" style="54"/>
    <col min="3841" max="3841" width="10.88671875" style="54" bestFit="1" customWidth="1"/>
    <col min="3842" max="3842" width="54.109375" style="54" customWidth="1"/>
    <col min="3843" max="3843" width="42.88671875" style="54" customWidth="1"/>
    <col min="3844" max="3844" width="7.44140625" style="54" customWidth="1"/>
    <col min="3845" max="3845" width="12.5546875" style="54" customWidth="1"/>
    <col min="3846" max="3846" width="7.44140625" style="54" customWidth="1"/>
    <col min="3847" max="3847" width="12.109375" style="54" customWidth="1"/>
    <col min="3848" max="3848" width="21.109375" style="54" customWidth="1"/>
    <col min="3849" max="3849" width="8.88671875" style="54" customWidth="1"/>
    <col min="3850" max="4096" width="8.6640625" style="54"/>
    <col min="4097" max="4097" width="10.88671875" style="54" bestFit="1" customWidth="1"/>
    <col min="4098" max="4098" width="54.109375" style="54" customWidth="1"/>
    <col min="4099" max="4099" width="42.88671875" style="54" customWidth="1"/>
    <col min="4100" max="4100" width="7.44140625" style="54" customWidth="1"/>
    <col min="4101" max="4101" width="12.5546875" style="54" customWidth="1"/>
    <col min="4102" max="4102" width="7.44140625" style="54" customWidth="1"/>
    <col min="4103" max="4103" width="12.109375" style="54" customWidth="1"/>
    <col min="4104" max="4104" width="21.109375" style="54" customWidth="1"/>
    <col min="4105" max="4105" width="8.88671875" style="54" customWidth="1"/>
    <col min="4106" max="4352" width="8.6640625" style="54"/>
    <col min="4353" max="4353" width="10.88671875" style="54" bestFit="1" customWidth="1"/>
    <col min="4354" max="4354" width="54.109375" style="54" customWidth="1"/>
    <col min="4355" max="4355" width="42.88671875" style="54" customWidth="1"/>
    <col min="4356" max="4356" width="7.44140625" style="54" customWidth="1"/>
    <col min="4357" max="4357" width="12.5546875" style="54" customWidth="1"/>
    <col min="4358" max="4358" width="7.44140625" style="54" customWidth="1"/>
    <col min="4359" max="4359" width="12.109375" style="54" customWidth="1"/>
    <col min="4360" max="4360" width="21.109375" style="54" customWidth="1"/>
    <col min="4361" max="4361" width="8.88671875" style="54" customWidth="1"/>
    <col min="4362" max="4608" width="8.6640625" style="54"/>
    <col min="4609" max="4609" width="10.88671875" style="54" bestFit="1" customWidth="1"/>
    <col min="4610" max="4610" width="54.109375" style="54" customWidth="1"/>
    <col min="4611" max="4611" width="42.88671875" style="54" customWidth="1"/>
    <col min="4612" max="4612" width="7.44140625" style="54" customWidth="1"/>
    <col min="4613" max="4613" width="12.5546875" style="54" customWidth="1"/>
    <col min="4614" max="4614" width="7.44140625" style="54" customWidth="1"/>
    <col min="4615" max="4615" width="12.109375" style="54" customWidth="1"/>
    <col min="4616" max="4616" width="21.109375" style="54" customWidth="1"/>
    <col min="4617" max="4617" width="8.88671875" style="54" customWidth="1"/>
    <col min="4618" max="4864" width="8.6640625" style="54"/>
    <col min="4865" max="4865" width="10.88671875" style="54" bestFit="1" customWidth="1"/>
    <col min="4866" max="4866" width="54.109375" style="54" customWidth="1"/>
    <col min="4867" max="4867" width="42.88671875" style="54" customWidth="1"/>
    <col min="4868" max="4868" width="7.44140625" style="54" customWidth="1"/>
    <col min="4869" max="4869" width="12.5546875" style="54" customWidth="1"/>
    <col min="4870" max="4870" width="7.44140625" style="54" customWidth="1"/>
    <col min="4871" max="4871" width="12.109375" style="54" customWidth="1"/>
    <col min="4872" max="4872" width="21.109375" style="54" customWidth="1"/>
    <col min="4873" max="4873" width="8.88671875" style="54" customWidth="1"/>
    <col min="4874" max="5120" width="8.6640625" style="54"/>
    <col min="5121" max="5121" width="10.88671875" style="54" bestFit="1" customWidth="1"/>
    <col min="5122" max="5122" width="54.109375" style="54" customWidth="1"/>
    <col min="5123" max="5123" width="42.88671875" style="54" customWidth="1"/>
    <col min="5124" max="5124" width="7.44140625" style="54" customWidth="1"/>
    <col min="5125" max="5125" width="12.5546875" style="54" customWidth="1"/>
    <col min="5126" max="5126" width="7.44140625" style="54" customWidth="1"/>
    <col min="5127" max="5127" width="12.109375" style="54" customWidth="1"/>
    <col min="5128" max="5128" width="21.109375" style="54" customWidth="1"/>
    <col min="5129" max="5129" width="8.88671875" style="54" customWidth="1"/>
    <col min="5130" max="5376" width="8.6640625" style="54"/>
    <col min="5377" max="5377" width="10.88671875" style="54" bestFit="1" customWidth="1"/>
    <col min="5378" max="5378" width="54.109375" style="54" customWidth="1"/>
    <col min="5379" max="5379" width="42.88671875" style="54" customWidth="1"/>
    <col min="5380" max="5380" width="7.44140625" style="54" customWidth="1"/>
    <col min="5381" max="5381" width="12.5546875" style="54" customWidth="1"/>
    <col min="5382" max="5382" width="7.44140625" style="54" customWidth="1"/>
    <col min="5383" max="5383" width="12.109375" style="54" customWidth="1"/>
    <col min="5384" max="5384" width="21.109375" style="54" customWidth="1"/>
    <col min="5385" max="5385" width="8.88671875" style="54" customWidth="1"/>
    <col min="5386" max="5632" width="8.6640625" style="54"/>
    <col min="5633" max="5633" width="10.88671875" style="54" bestFit="1" customWidth="1"/>
    <col min="5634" max="5634" width="54.109375" style="54" customWidth="1"/>
    <col min="5635" max="5635" width="42.88671875" style="54" customWidth="1"/>
    <col min="5636" max="5636" width="7.44140625" style="54" customWidth="1"/>
    <col min="5637" max="5637" width="12.5546875" style="54" customWidth="1"/>
    <col min="5638" max="5638" width="7.44140625" style="54" customWidth="1"/>
    <col min="5639" max="5639" width="12.109375" style="54" customWidth="1"/>
    <col min="5640" max="5640" width="21.109375" style="54" customWidth="1"/>
    <col min="5641" max="5641" width="8.88671875" style="54" customWidth="1"/>
    <col min="5642" max="5888" width="8.6640625" style="54"/>
    <col min="5889" max="5889" width="10.88671875" style="54" bestFit="1" customWidth="1"/>
    <col min="5890" max="5890" width="54.109375" style="54" customWidth="1"/>
    <col min="5891" max="5891" width="42.88671875" style="54" customWidth="1"/>
    <col min="5892" max="5892" width="7.44140625" style="54" customWidth="1"/>
    <col min="5893" max="5893" width="12.5546875" style="54" customWidth="1"/>
    <col min="5894" max="5894" width="7.44140625" style="54" customWidth="1"/>
    <col min="5895" max="5895" width="12.109375" style="54" customWidth="1"/>
    <col min="5896" max="5896" width="21.109375" style="54" customWidth="1"/>
    <col min="5897" max="5897" width="8.88671875" style="54" customWidth="1"/>
    <col min="5898" max="6144" width="8.6640625" style="54"/>
    <col min="6145" max="6145" width="10.88671875" style="54" bestFit="1" customWidth="1"/>
    <col min="6146" max="6146" width="54.109375" style="54" customWidth="1"/>
    <col min="6147" max="6147" width="42.88671875" style="54" customWidth="1"/>
    <col min="6148" max="6148" width="7.44140625" style="54" customWidth="1"/>
    <col min="6149" max="6149" width="12.5546875" style="54" customWidth="1"/>
    <col min="6150" max="6150" width="7.44140625" style="54" customWidth="1"/>
    <col min="6151" max="6151" width="12.109375" style="54" customWidth="1"/>
    <col min="6152" max="6152" width="21.109375" style="54" customWidth="1"/>
    <col min="6153" max="6153" width="8.88671875" style="54" customWidth="1"/>
    <col min="6154" max="6400" width="8.6640625" style="54"/>
    <col min="6401" max="6401" width="10.88671875" style="54" bestFit="1" customWidth="1"/>
    <col min="6402" max="6402" width="54.109375" style="54" customWidth="1"/>
    <col min="6403" max="6403" width="42.88671875" style="54" customWidth="1"/>
    <col min="6404" max="6404" width="7.44140625" style="54" customWidth="1"/>
    <col min="6405" max="6405" width="12.5546875" style="54" customWidth="1"/>
    <col min="6406" max="6406" width="7.44140625" style="54" customWidth="1"/>
    <col min="6407" max="6407" width="12.109375" style="54" customWidth="1"/>
    <col min="6408" max="6408" width="21.109375" style="54" customWidth="1"/>
    <col min="6409" max="6409" width="8.88671875" style="54" customWidth="1"/>
    <col min="6410" max="6656" width="8.6640625" style="54"/>
    <col min="6657" max="6657" width="10.88671875" style="54" bestFit="1" customWidth="1"/>
    <col min="6658" max="6658" width="54.109375" style="54" customWidth="1"/>
    <col min="6659" max="6659" width="42.88671875" style="54" customWidth="1"/>
    <col min="6660" max="6660" width="7.44140625" style="54" customWidth="1"/>
    <col min="6661" max="6661" width="12.5546875" style="54" customWidth="1"/>
    <col min="6662" max="6662" width="7.44140625" style="54" customWidth="1"/>
    <col min="6663" max="6663" width="12.109375" style="54" customWidth="1"/>
    <col min="6664" max="6664" width="21.109375" style="54" customWidth="1"/>
    <col min="6665" max="6665" width="8.88671875" style="54" customWidth="1"/>
    <col min="6666" max="6912" width="8.6640625" style="54"/>
    <col min="6913" max="6913" width="10.88671875" style="54" bestFit="1" customWidth="1"/>
    <col min="6914" max="6914" width="54.109375" style="54" customWidth="1"/>
    <col min="6915" max="6915" width="42.88671875" style="54" customWidth="1"/>
    <col min="6916" max="6916" width="7.44140625" style="54" customWidth="1"/>
    <col min="6917" max="6917" width="12.5546875" style="54" customWidth="1"/>
    <col min="6918" max="6918" width="7.44140625" style="54" customWidth="1"/>
    <col min="6919" max="6919" width="12.109375" style="54" customWidth="1"/>
    <col min="6920" max="6920" width="21.109375" style="54" customWidth="1"/>
    <col min="6921" max="6921" width="8.88671875" style="54" customWidth="1"/>
    <col min="6922" max="7168" width="8.6640625" style="54"/>
    <col min="7169" max="7169" width="10.88671875" style="54" bestFit="1" customWidth="1"/>
    <col min="7170" max="7170" width="54.109375" style="54" customWidth="1"/>
    <col min="7171" max="7171" width="42.88671875" style="54" customWidth="1"/>
    <col min="7172" max="7172" width="7.44140625" style="54" customWidth="1"/>
    <col min="7173" max="7173" width="12.5546875" style="54" customWidth="1"/>
    <col min="7174" max="7174" width="7.44140625" style="54" customWidth="1"/>
    <col min="7175" max="7175" width="12.109375" style="54" customWidth="1"/>
    <col min="7176" max="7176" width="21.109375" style="54" customWidth="1"/>
    <col min="7177" max="7177" width="8.88671875" style="54" customWidth="1"/>
    <col min="7178" max="7424" width="8.6640625" style="54"/>
    <col min="7425" max="7425" width="10.88671875" style="54" bestFit="1" customWidth="1"/>
    <col min="7426" max="7426" width="54.109375" style="54" customWidth="1"/>
    <col min="7427" max="7427" width="42.88671875" style="54" customWidth="1"/>
    <col min="7428" max="7428" width="7.44140625" style="54" customWidth="1"/>
    <col min="7429" max="7429" width="12.5546875" style="54" customWidth="1"/>
    <col min="7430" max="7430" width="7.44140625" style="54" customWidth="1"/>
    <col min="7431" max="7431" width="12.109375" style="54" customWidth="1"/>
    <col min="7432" max="7432" width="21.109375" style="54" customWidth="1"/>
    <col min="7433" max="7433" width="8.88671875" style="54" customWidth="1"/>
    <col min="7434" max="7680" width="8.6640625" style="54"/>
    <col min="7681" max="7681" width="10.88671875" style="54" bestFit="1" customWidth="1"/>
    <col min="7682" max="7682" width="54.109375" style="54" customWidth="1"/>
    <col min="7683" max="7683" width="42.88671875" style="54" customWidth="1"/>
    <col min="7684" max="7684" width="7.44140625" style="54" customWidth="1"/>
    <col min="7685" max="7685" width="12.5546875" style="54" customWidth="1"/>
    <col min="7686" max="7686" width="7.44140625" style="54" customWidth="1"/>
    <col min="7687" max="7687" width="12.109375" style="54" customWidth="1"/>
    <col min="7688" max="7688" width="21.109375" style="54" customWidth="1"/>
    <col min="7689" max="7689" width="8.88671875" style="54" customWidth="1"/>
    <col min="7690" max="7936" width="8.6640625" style="54"/>
    <col min="7937" max="7937" width="10.88671875" style="54" bestFit="1" customWidth="1"/>
    <col min="7938" max="7938" width="54.109375" style="54" customWidth="1"/>
    <col min="7939" max="7939" width="42.88671875" style="54" customWidth="1"/>
    <col min="7940" max="7940" width="7.44140625" style="54" customWidth="1"/>
    <col min="7941" max="7941" width="12.5546875" style="54" customWidth="1"/>
    <col min="7942" max="7942" width="7.44140625" style="54" customWidth="1"/>
    <col min="7943" max="7943" width="12.109375" style="54" customWidth="1"/>
    <col min="7944" max="7944" width="21.109375" style="54" customWidth="1"/>
    <col min="7945" max="7945" width="8.88671875" style="54" customWidth="1"/>
    <col min="7946" max="8192" width="8.6640625" style="54"/>
    <col min="8193" max="8193" width="10.88671875" style="54" bestFit="1" customWidth="1"/>
    <col min="8194" max="8194" width="54.109375" style="54" customWidth="1"/>
    <col min="8195" max="8195" width="42.88671875" style="54" customWidth="1"/>
    <col min="8196" max="8196" width="7.44140625" style="54" customWidth="1"/>
    <col min="8197" max="8197" width="12.5546875" style="54" customWidth="1"/>
    <col min="8198" max="8198" width="7.44140625" style="54" customWidth="1"/>
    <col min="8199" max="8199" width="12.109375" style="54" customWidth="1"/>
    <col min="8200" max="8200" width="21.109375" style="54" customWidth="1"/>
    <col min="8201" max="8201" width="8.88671875" style="54" customWidth="1"/>
    <col min="8202" max="8448" width="8.6640625" style="54"/>
    <col min="8449" max="8449" width="10.88671875" style="54" bestFit="1" customWidth="1"/>
    <col min="8450" max="8450" width="54.109375" style="54" customWidth="1"/>
    <col min="8451" max="8451" width="42.88671875" style="54" customWidth="1"/>
    <col min="8452" max="8452" width="7.44140625" style="54" customWidth="1"/>
    <col min="8453" max="8453" width="12.5546875" style="54" customWidth="1"/>
    <col min="8454" max="8454" width="7.44140625" style="54" customWidth="1"/>
    <col min="8455" max="8455" width="12.109375" style="54" customWidth="1"/>
    <col min="8456" max="8456" width="21.109375" style="54" customWidth="1"/>
    <col min="8457" max="8457" width="8.88671875" style="54" customWidth="1"/>
    <col min="8458" max="8704" width="8.6640625" style="54"/>
    <col min="8705" max="8705" width="10.88671875" style="54" bestFit="1" customWidth="1"/>
    <col min="8706" max="8706" width="54.109375" style="54" customWidth="1"/>
    <col min="8707" max="8707" width="42.88671875" style="54" customWidth="1"/>
    <col min="8708" max="8708" width="7.44140625" style="54" customWidth="1"/>
    <col min="8709" max="8709" width="12.5546875" style="54" customWidth="1"/>
    <col min="8710" max="8710" width="7.44140625" style="54" customWidth="1"/>
    <col min="8711" max="8711" width="12.109375" style="54" customWidth="1"/>
    <col min="8712" max="8712" width="21.109375" style="54" customWidth="1"/>
    <col min="8713" max="8713" width="8.88671875" style="54" customWidth="1"/>
    <col min="8714" max="8960" width="8.6640625" style="54"/>
    <col min="8961" max="8961" width="10.88671875" style="54" bestFit="1" customWidth="1"/>
    <col min="8962" max="8962" width="54.109375" style="54" customWidth="1"/>
    <col min="8963" max="8963" width="42.88671875" style="54" customWidth="1"/>
    <col min="8964" max="8964" width="7.44140625" style="54" customWidth="1"/>
    <col min="8965" max="8965" width="12.5546875" style="54" customWidth="1"/>
    <col min="8966" max="8966" width="7.44140625" style="54" customWidth="1"/>
    <col min="8967" max="8967" width="12.109375" style="54" customWidth="1"/>
    <col min="8968" max="8968" width="21.109375" style="54" customWidth="1"/>
    <col min="8969" max="8969" width="8.88671875" style="54" customWidth="1"/>
    <col min="8970" max="9216" width="8.6640625" style="54"/>
    <col min="9217" max="9217" width="10.88671875" style="54" bestFit="1" customWidth="1"/>
    <col min="9218" max="9218" width="54.109375" style="54" customWidth="1"/>
    <col min="9219" max="9219" width="42.88671875" style="54" customWidth="1"/>
    <col min="9220" max="9220" width="7.44140625" style="54" customWidth="1"/>
    <col min="9221" max="9221" width="12.5546875" style="54" customWidth="1"/>
    <col min="9222" max="9222" width="7.44140625" style="54" customWidth="1"/>
    <col min="9223" max="9223" width="12.109375" style="54" customWidth="1"/>
    <col min="9224" max="9224" width="21.109375" style="54" customWidth="1"/>
    <col min="9225" max="9225" width="8.88671875" style="54" customWidth="1"/>
    <col min="9226" max="9472" width="8.6640625" style="54"/>
    <col min="9473" max="9473" width="10.88671875" style="54" bestFit="1" customWidth="1"/>
    <col min="9474" max="9474" width="54.109375" style="54" customWidth="1"/>
    <col min="9475" max="9475" width="42.88671875" style="54" customWidth="1"/>
    <col min="9476" max="9476" width="7.44140625" style="54" customWidth="1"/>
    <col min="9477" max="9477" width="12.5546875" style="54" customWidth="1"/>
    <col min="9478" max="9478" width="7.44140625" style="54" customWidth="1"/>
    <col min="9479" max="9479" width="12.109375" style="54" customWidth="1"/>
    <col min="9480" max="9480" width="21.109375" style="54" customWidth="1"/>
    <col min="9481" max="9481" width="8.88671875" style="54" customWidth="1"/>
    <col min="9482" max="9728" width="8.6640625" style="54"/>
    <col min="9729" max="9729" width="10.88671875" style="54" bestFit="1" customWidth="1"/>
    <col min="9730" max="9730" width="54.109375" style="54" customWidth="1"/>
    <col min="9731" max="9731" width="42.88671875" style="54" customWidth="1"/>
    <col min="9732" max="9732" width="7.44140625" style="54" customWidth="1"/>
    <col min="9733" max="9733" width="12.5546875" style="54" customWidth="1"/>
    <col min="9734" max="9734" width="7.44140625" style="54" customWidth="1"/>
    <col min="9735" max="9735" width="12.109375" style="54" customWidth="1"/>
    <col min="9736" max="9736" width="21.109375" style="54" customWidth="1"/>
    <col min="9737" max="9737" width="8.88671875" style="54" customWidth="1"/>
    <col min="9738" max="9984" width="8.6640625" style="54"/>
    <col min="9985" max="9985" width="10.88671875" style="54" bestFit="1" customWidth="1"/>
    <col min="9986" max="9986" width="54.109375" style="54" customWidth="1"/>
    <col min="9987" max="9987" width="42.88671875" style="54" customWidth="1"/>
    <col min="9988" max="9988" width="7.44140625" style="54" customWidth="1"/>
    <col min="9989" max="9989" width="12.5546875" style="54" customWidth="1"/>
    <col min="9990" max="9990" width="7.44140625" style="54" customWidth="1"/>
    <col min="9991" max="9991" width="12.109375" style="54" customWidth="1"/>
    <col min="9992" max="9992" width="21.109375" style="54" customWidth="1"/>
    <col min="9993" max="9993" width="8.88671875" style="54" customWidth="1"/>
    <col min="9994" max="10240" width="8.6640625" style="54"/>
    <col min="10241" max="10241" width="10.88671875" style="54" bestFit="1" customWidth="1"/>
    <col min="10242" max="10242" width="54.109375" style="54" customWidth="1"/>
    <col min="10243" max="10243" width="42.88671875" style="54" customWidth="1"/>
    <col min="10244" max="10244" width="7.44140625" style="54" customWidth="1"/>
    <col min="10245" max="10245" width="12.5546875" style="54" customWidth="1"/>
    <col min="10246" max="10246" width="7.44140625" style="54" customWidth="1"/>
    <col min="10247" max="10247" width="12.109375" style="54" customWidth="1"/>
    <col min="10248" max="10248" width="21.109375" style="54" customWidth="1"/>
    <col min="10249" max="10249" width="8.88671875" style="54" customWidth="1"/>
    <col min="10250" max="10496" width="8.6640625" style="54"/>
    <col min="10497" max="10497" width="10.88671875" style="54" bestFit="1" customWidth="1"/>
    <col min="10498" max="10498" width="54.109375" style="54" customWidth="1"/>
    <col min="10499" max="10499" width="42.88671875" style="54" customWidth="1"/>
    <col min="10500" max="10500" width="7.44140625" style="54" customWidth="1"/>
    <col min="10501" max="10501" width="12.5546875" style="54" customWidth="1"/>
    <col min="10502" max="10502" width="7.44140625" style="54" customWidth="1"/>
    <col min="10503" max="10503" width="12.109375" style="54" customWidth="1"/>
    <col min="10504" max="10504" width="21.109375" style="54" customWidth="1"/>
    <col min="10505" max="10505" width="8.88671875" style="54" customWidth="1"/>
    <col min="10506" max="10752" width="8.6640625" style="54"/>
    <col min="10753" max="10753" width="10.88671875" style="54" bestFit="1" customWidth="1"/>
    <col min="10754" max="10754" width="54.109375" style="54" customWidth="1"/>
    <col min="10755" max="10755" width="42.88671875" style="54" customWidth="1"/>
    <col min="10756" max="10756" width="7.44140625" style="54" customWidth="1"/>
    <col min="10757" max="10757" width="12.5546875" style="54" customWidth="1"/>
    <col min="10758" max="10758" width="7.44140625" style="54" customWidth="1"/>
    <col min="10759" max="10759" width="12.109375" style="54" customWidth="1"/>
    <col min="10760" max="10760" width="21.109375" style="54" customWidth="1"/>
    <col min="10761" max="10761" width="8.88671875" style="54" customWidth="1"/>
    <col min="10762" max="11008" width="8.6640625" style="54"/>
    <col min="11009" max="11009" width="10.88671875" style="54" bestFit="1" customWidth="1"/>
    <col min="11010" max="11010" width="54.109375" style="54" customWidth="1"/>
    <col min="11011" max="11011" width="42.88671875" style="54" customWidth="1"/>
    <col min="11012" max="11012" width="7.44140625" style="54" customWidth="1"/>
    <col min="11013" max="11013" width="12.5546875" style="54" customWidth="1"/>
    <col min="11014" max="11014" width="7.44140625" style="54" customWidth="1"/>
    <col min="11015" max="11015" width="12.109375" style="54" customWidth="1"/>
    <col min="11016" max="11016" width="21.109375" style="54" customWidth="1"/>
    <col min="11017" max="11017" width="8.88671875" style="54" customWidth="1"/>
    <col min="11018" max="11264" width="8.6640625" style="54"/>
    <col min="11265" max="11265" width="10.88671875" style="54" bestFit="1" customWidth="1"/>
    <col min="11266" max="11266" width="54.109375" style="54" customWidth="1"/>
    <col min="11267" max="11267" width="42.88671875" style="54" customWidth="1"/>
    <col min="11268" max="11268" width="7.44140625" style="54" customWidth="1"/>
    <col min="11269" max="11269" width="12.5546875" style="54" customWidth="1"/>
    <col min="11270" max="11270" width="7.44140625" style="54" customWidth="1"/>
    <col min="11271" max="11271" width="12.109375" style="54" customWidth="1"/>
    <col min="11272" max="11272" width="21.109375" style="54" customWidth="1"/>
    <col min="11273" max="11273" width="8.88671875" style="54" customWidth="1"/>
    <col min="11274" max="11520" width="8.6640625" style="54"/>
    <col min="11521" max="11521" width="10.88671875" style="54" bestFit="1" customWidth="1"/>
    <col min="11522" max="11522" width="54.109375" style="54" customWidth="1"/>
    <col min="11523" max="11523" width="42.88671875" style="54" customWidth="1"/>
    <col min="11524" max="11524" width="7.44140625" style="54" customWidth="1"/>
    <col min="11525" max="11525" width="12.5546875" style="54" customWidth="1"/>
    <col min="11526" max="11526" width="7.44140625" style="54" customWidth="1"/>
    <col min="11527" max="11527" width="12.109375" style="54" customWidth="1"/>
    <col min="11528" max="11528" width="21.109375" style="54" customWidth="1"/>
    <col min="11529" max="11529" width="8.88671875" style="54" customWidth="1"/>
    <col min="11530" max="11776" width="8.6640625" style="54"/>
    <col min="11777" max="11777" width="10.88671875" style="54" bestFit="1" customWidth="1"/>
    <col min="11778" max="11778" width="54.109375" style="54" customWidth="1"/>
    <col min="11779" max="11779" width="42.88671875" style="54" customWidth="1"/>
    <col min="11780" max="11780" width="7.44140625" style="54" customWidth="1"/>
    <col min="11781" max="11781" width="12.5546875" style="54" customWidth="1"/>
    <col min="11782" max="11782" width="7.44140625" style="54" customWidth="1"/>
    <col min="11783" max="11783" width="12.109375" style="54" customWidth="1"/>
    <col min="11784" max="11784" width="21.109375" style="54" customWidth="1"/>
    <col min="11785" max="11785" width="8.88671875" style="54" customWidth="1"/>
    <col min="11786" max="12032" width="8.6640625" style="54"/>
    <col min="12033" max="12033" width="10.88671875" style="54" bestFit="1" customWidth="1"/>
    <col min="12034" max="12034" width="54.109375" style="54" customWidth="1"/>
    <col min="12035" max="12035" width="42.88671875" style="54" customWidth="1"/>
    <col min="12036" max="12036" width="7.44140625" style="54" customWidth="1"/>
    <col min="12037" max="12037" width="12.5546875" style="54" customWidth="1"/>
    <col min="12038" max="12038" width="7.44140625" style="54" customWidth="1"/>
    <col min="12039" max="12039" width="12.109375" style="54" customWidth="1"/>
    <col min="12040" max="12040" width="21.109375" style="54" customWidth="1"/>
    <col min="12041" max="12041" width="8.88671875" style="54" customWidth="1"/>
    <col min="12042" max="12288" width="8.6640625" style="54"/>
    <col min="12289" max="12289" width="10.88671875" style="54" bestFit="1" customWidth="1"/>
    <col min="12290" max="12290" width="54.109375" style="54" customWidth="1"/>
    <col min="12291" max="12291" width="42.88671875" style="54" customWidth="1"/>
    <col min="12292" max="12292" width="7.44140625" style="54" customWidth="1"/>
    <col min="12293" max="12293" width="12.5546875" style="54" customWidth="1"/>
    <col min="12294" max="12294" width="7.44140625" style="54" customWidth="1"/>
    <col min="12295" max="12295" width="12.109375" style="54" customWidth="1"/>
    <col min="12296" max="12296" width="21.109375" style="54" customWidth="1"/>
    <col min="12297" max="12297" width="8.88671875" style="54" customWidth="1"/>
    <col min="12298" max="12544" width="8.6640625" style="54"/>
    <col min="12545" max="12545" width="10.88671875" style="54" bestFit="1" customWidth="1"/>
    <col min="12546" max="12546" width="54.109375" style="54" customWidth="1"/>
    <col min="12547" max="12547" width="42.88671875" style="54" customWidth="1"/>
    <col min="12548" max="12548" width="7.44140625" style="54" customWidth="1"/>
    <col min="12549" max="12549" width="12.5546875" style="54" customWidth="1"/>
    <col min="12550" max="12550" width="7.44140625" style="54" customWidth="1"/>
    <col min="12551" max="12551" width="12.109375" style="54" customWidth="1"/>
    <col min="12552" max="12552" width="21.109375" style="54" customWidth="1"/>
    <col min="12553" max="12553" width="8.88671875" style="54" customWidth="1"/>
    <col min="12554" max="12800" width="8.6640625" style="54"/>
    <col min="12801" max="12801" width="10.88671875" style="54" bestFit="1" customWidth="1"/>
    <col min="12802" max="12802" width="54.109375" style="54" customWidth="1"/>
    <col min="12803" max="12803" width="42.88671875" style="54" customWidth="1"/>
    <col min="12804" max="12804" width="7.44140625" style="54" customWidth="1"/>
    <col min="12805" max="12805" width="12.5546875" style="54" customWidth="1"/>
    <col min="12806" max="12806" width="7.44140625" style="54" customWidth="1"/>
    <col min="12807" max="12807" width="12.109375" style="54" customWidth="1"/>
    <col min="12808" max="12808" width="21.109375" style="54" customWidth="1"/>
    <col min="12809" max="12809" width="8.88671875" style="54" customWidth="1"/>
    <col min="12810" max="13056" width="8.6640625" style="54"/>
    <col min="13057" max="13057" width="10.88671875" style="54" bestFit="1" customWidth="1"/>
    <col min="13058" max="13058" width="54.109375" style="54" customWidth="1"/>
    <col min="13059" max="13059" width="42.88671875" style="54" customWidth="1"/>
    <col min="13060" max="13060" width="7.44140625" style="54" customWidth="1"/>
    <col min="13061" max="13061" width="12.5546875" style="54" customWidth="1"/>
    <col min="13062" max="13062" width="7.44140625" style="54" customWidth="1"/>
    <col min="13063" max="13063" width="12.109375" style="54" customWidth="1"/>
    <col min="13064" max="13064" width="21.109375" style="54" customWidth="1"/>
    <col min="13065" max="13065" width="8.88671875" style="54" customWidth="1"/>
    <col min="13066" max="13312" width="8.6640625" style="54"/>
    <col min="13313" max="13313" width="10.88671875" style="54" bestFit="1" customWidth="1"/>
    <col min="13314" max="13314" width="54.109375" style="54" customWidth="1"/>
    <col min="13315" max="13315" width="42.88671875" style="54" customWidth="1"/>
    <col min="13316" max="13316" width="7.44140625" style="54" customWidth="1"/>
    <col min="13317" max="13317" width="12.5546875" style="54" customWidth="1"/>
    <col min="13318" max="13318" width="7.44140625" style="54" customWidth="1"/>
    <col min="13319" max="13319" width="12.109375" style="54" customWidth="1"/>
    <col min="13320" max="13320" width="21.109375" style="54" customWidth="1"/>
    <col min="13321" max="13321" width="8.88671875" style="54" customWidth="1"/>
    <col min="13322" max="13568" width="8.6640625" style="54"/>
    <col min="13569" max="13569" width="10.88671875" style="54" bestFit="1" customWidth="1"/>
    <col min="13570" max="13570" width="54.109375" style="54" customWidth="1"/>
    <col min="13571" max="13571" width="42.88671875" style="54" customWidth="1"/>
    <col min="13572" max="13572" width="7.44140625" style="54" customWidth="1"/>
    <col min="13573" max="13573" width="12.5546875" style="54" customWidth="1"/>
    <col min="13574" max="13574" width="7.44140625" style="54" customWidth="1"/>
    <col min="13575" max="13575" width="12.109375" style="54" customWidth="1"/>
    <col min="13576" max="13576" width="21.109375" style="54" customWidth="1"/>
    <col min="13577" max="13577" width="8.88671875" style="54" customWidth="1"/>
    <col min="13578" max="13824" width="8.6640625" style="54"/>
    <col min="13825" max="13825" width="10.88671875" style="54" bestFit="1" customWidth="1"/>
    <col min="13826" max="13826" width="54.109375" style="54" customWidth="1"/>
    <col min="13827" max="13827" width="42.88671875" style="54" customWidth="1"/>
    <col min="13828" max="13828" width="7.44140625" style="54" customWidth="1"/>
    <col min="13829" max="13829" width="12.5546875" style="54" customWidth="1"/>
    <col min="13830" max="13830" width="7.44140625" style="54" customWidth="1"/>
    <col min="13831" max="13831" width="12.109375" style="54" customWidth="1"/>
    <col min="13832" max="13832" width="21.109375" style="54" customWidth="1"/>
    <col min="13833" max="13833" width="8.88671875" style="54" customWidth="1"/>
    <col min="13834" max="14080" width="8.6640625" style="54"/>
    <col min="14081" max="14081" width="10.88671875" style="54" bestFit="1" customWidth="1"/>
    <col min="14082" max="14082" width="54.109375" style="54" customWidth="1"/>
    <col min="14083" max="14083" width="42.88671875" style="54" customWidth="1"/>
    <col min="14084" max="14084" width="7.44140625" style="54" customWidth="1"/>
    <col min="14085" max="14085" width="12.5546875" style="54" customWidth="1"/>
    <col min="14086" max="14086" width="7.44140625" style="54" customWidth="1"/>
    <col min="14087" max="14087" width="12.109375" style="54" customWidth="1"/>
    <col min="14088" max="14088" width="21.109375" style="54" customWidth="1"/>
    <col min="14089" max="14089" width="8.88671875" style="54" customWidth="1"/>
    <col min="14090" max="14336" width="8.6640625" style="54"/>
    <col min="14337" max="14337" width="10.88671875" style="54" bestFit="1" customWidth="1"/>
    <col min="14338" max="14338" width="54.109375" style="54" customWidth="1"/>
    <col min="14339" max="14339" width="42.88671875" style="54" customWidth="1"/>
    <col min="14340" max="14340" width="7.44140625" style="54" customWidth="1"/>
    <col min="14341" max="14341" width="12.5546875" style="54" customWidth="1"/>
    <col min="14342" max="14342" width="7.44140625" style="54" customWidth="1"/>
    <col min="14343" max="14343" width="12.109375" style="54" customWidth="1"/>
    <col min="14344" max="14344" width="21.109375" style="54" customWidth="1"/>
    <col min="14345" max="14345" width="8.88671875" style="54" customWidth="1"/>
    <col min="14346" max="14592" width="8.6640625" style="54"/>
    <col min="14593" max="14593" width="10.88671875" style="54" bestFit="1" customWidth="1"/>
    <col min="14594" max="14594" width="54.109375" style="54" customWidth="1"/>
    <col min="14595" max="14595" width="42.88671875" style="54" customWidth="1"/>
    <col min="14596" max="14596" width="7.44140625" style="54" customWidth="1"/>
    <col min="14597" max="14597" width="12.5546875" style="54" customWidth="1"/>
    <col min="14598" max="14598" width="7.44140625" style="54" customWidth="1"/>
    <col min="14599" max="14599" width="12.109375" style="54" customWidth="1"/>
    <col min="14600" max="14600" width="21.109375" style="54" customWidth="1"/>
    <col min="14601" max="14601" width="8.88671875" style="54" customWidth="1"/>
    <col min="14602" max="14848" width="8.6640625" style="54"/>
    <col min="14849" max="14849" width="10.88671875" style="54" bestFit="1" customWidth="1"/>
    <col min="14850" max="14850" width="54.109375" style="54" customWidth="1"/>
    <col min="14851" max="14851" width="42.88671875" style="54" customWidth="1"/>
    <col min="14852" max="14852" width="7.44140625" style="54" customWidth="1"/>
    <col min="14853" max="14853" width="12.5546875" style="54" customWidth="1"/>
    <col min="14854" max="14854" width="7.44140625" style="54" customWidth="1"/>
    <col min="14855" max="14855" width="12.109375" style="54" customWidth="1"/>
    <col min="14856" max="14856" width="21.109375" style="54" customWidth="1"/>
    <col min="14857" max="14857" width="8.88671875" style="54" customWidth="1"/>
    <col min="14858" max="15104" width="8.6640625" style="54"/>
    <col min="15105" max="15105" width="10.88671875" style="54" bestFit="1" customWidth="1"/>
    <col min="15106" max="15106" width="54.109375" style="54" customWidth="1"/>
    <col min="15107" max="15107" width="42.88671875" style="54" customWidth="1"/>
    <col min="15108" max="15108" width="7.44140625" style="54" customWidth="1"/>
    <col min="15109" max="15109" width="12.5546875" style="54" customWidth="1"/>
    <col min="15110" max="15110" width="7.44140625" style="54" customWidth="1"/>
    <col min="15111" max="15111" width="12.109375" style="54" customWidth="1"/>
    <col min="15112" max="15112" width="21.109375" style="54" customWidth="1"/>
    <col min="15113" max="15113" width="8.88671875" style="54" customWidth="1"/>
    <col min="15114" max="15360" width="8.6640625" style="54"/>
    <col min="15361" max="15361" width="10.88671875" style="54" bestFit="1" customWidth="1"/>
    <col min="15362" max="15362" width="54.109375" style="54" customWidth="1"/>
    <col min="15363" max="15363" width="42.88671875" style="54" customWidth="1"/>
    <col min="15364" max="15364" width="7.44140625" style="54" customWidth="1"/>
    <col min="15365" max="15365" width="12.5546875" style="54" customWidth="1"/>
    <col min="15366" max="15366" width="7.44140625" style="54" customWidth="1"/>
    <col min="15367" max="15367" width="12.109375" style="54" customWidth="1"/>
    <col min="15368" max="15368" width="21.109375" style="54" customWidth="1"/>
    <col min="15369" max="15369" width="8.88671875" style="54" customWidth="1"/>
    <col min="15370" max="15616" width="8.6640625" style="54"/>
    <col min="15617" max="15617" width="10.88671875" style="54" bestFit="1" customWidth="1"/>
    <col min="15618" max="15618" width="54.109375" style="54" customWidth="1"/>
    <col min="15619" max="15619" width="42.88671875" style="54" customWidth="1"/>
    <col min="15620" max="15620" width="7.44140625" style="54" customWidth="1"/>
    <col min="15621" max="15621" width="12.5546875" style="54" customWidth="1"/>
    <col min="15622" max="15622" width="7.44140625" style="54" customWidth="1"/>
    <col min="15623" max="15623" width="12.109375" style="54" customWidth="1"/>
    <col min="15624" max="15624" width="21.109375" style="54" customWidth="1"/>
    <col min="15625" max="15625" width="8.88671875" style="54" customWidth="1"/>
    <col min="15626" max="15872" width="8.6640625" style="54"/>
    <col min="15873" max="15873" width="10.88671875" style="54" bestFit="1" customWidth="1"/>
    <col min="15874" max="15874" width="54.109375" style="54" customWidth="1"/>
    <col min="15875" max="15875" width="42.88671875" style="54" customWidth="1"/>
    <col min="15876" max="15876" width="7.44140625" style="54" customWidth="1"/>
    <col min="15877" max="15877" width="12.5546875" style="54" customWidth="1"/>
    <col min="15878" max="15878" width="7.44140625" style="54" customWidth="1"/>
    <col min="15879" max="15879" width="12.109375" style="54" customWidth="1"/>
    <col min="15880" max="15880" width="21.109375" style="54" customWidth="1"/>
    <col min="15881" max="15881" width="8.88671875" style="54" customWidth="1"/>
    <col min="15882" max="16128" width="8.6640625" style="54"/>
    <col min="16129" max="16129" width="10.88671875" style="54" bestFit="1" customWidth="1"/>
    <col min="16130" max="16130" width="54.109375" style="54" customWidth="1"/>
    <col min="16131" max="16131" width="42.88671875" style="54" customWidth="1"/>
    <col min="16132" max="16132" width="7.44140625" style="54" customWidth="1"/>
    <col min="16133" max="16133" width="12.5546875" style="54" customWidth="1"/>
    <col min="16134" max="16134" width="7.44140625" style="54" customWidth="1"/>
    <col min="16135" max="16135" width="12.109375" style="54" customWidth="1"/>
    <col min="16136" max="16136" width="21.109375" style="54" customWidth="1"/>
    <col min="16137" max="16137" width="8.88671875" style="54" customWidth="1"/>
    <col min="16138" max="16384" width="8.6640625" style="54"/>
  </cols>
  <sheetData>
    <row r="1" spans="1:11" ht="27" customHeight="1">
      <c r="A1" s="895" t="s">
        <v>369</v>
      </c>
      <c r="B1" s="896"/>
      <c r="C1" s="896"/>
      <c r="D1" s="896"/>
      <c r="E1" s="896"/>
      <c r="F1" s="896"/>
      <c r="G1" s="896"/>
      <c r="H1" s="896"/>
      <c r="I1" s="896"/>
      <c r="J1" s="896"/>
      <c r="K1" s="896"/>
    </row>
    <row r="2" spans="1:11" ht="22.5" customHeight="1">
      <c r="A2" s="896"/>
      <c r="B2" s="896"/>
      <c r="C2" s="896"/>
      <c r="D2" s="896"/>
      <c r="E2" s="896"/>
      <c r="F2" s="896"/>
      <c r="G2" s="896"/>
      <c r="H2" s="896"/>
      <c r="I2" s="896"/>
      <c r="J2" s="896"/>
      <c r="K2" s="896"/>
    </row>
    <row r="3" spans="1:11" ht="19.5" customHeight="1">
      <c r="A3" s="896"/>
      <c r="B3" s="896"/>
      <c r="C3" s="896"/>
      <c r="D3" s="896"/>
      <c r="E3" s="896"/>
      <c r="F3" s="896"/>
      <c r="G3" s="896"/>
      <c r="H3" s="896"/>
      <c r="I3" s="896"/>
      <c r="J3" s="896"/>
      <c r="K3" s="896"/>
    </row>
    <row r="4" spans="1:11">
      <c r="A4" s="896"/>
      <c r="B4" s="896"/>
      <c r="C4" s="896"/>
      <c r="D4" s="896"/>
      <c r="E4" s="896"/>
      <c r="F4" s="896"/>
      <c r="G4" s="896"/>
      <c r="H4" s="896"/>
      <c r="I4" s="896"/>
      <c r="J4" s="896"/>
      <c r="K4" s="896"/>
    </row>
    <row r="5" spans="1:11" ht="25.5" customHeight="1" thickBot="1">
      <c r="A5" s="903" t="s">
        <v>159</v>
      </c>
      <c r="B5" s="898"/>
      <c r="C5" s="897"/>
      <c r="D5" s="897"/>
      <c r="E5" s="897"/>
      <c r="F5" s="897"/>
      <c r="G5" s="897"/>
      <c r="H5" s="897"/>
      <c r="I5" s="897"/>
      <c r="J5" s="897"/>
      <c r="K5" s="897"/>
    </row>
    <row r="6" spans="1:11" ht="16.2" thickBot="1">
      <c r="A6" s="903"/>
      <c r="B6" s="899"/>
      <c r="D6" s="900"/>
      <c r="E6" s="901"/>
      <c r="F6" s="901"/>
      <c r="G6" s="901"/>
      <c r="H6" s="901"/>
      <c r="I6" s="902"/>
      <c r="J6" s="55" t="s">
        <v>10</v>
      </c>
      <c r="K6" s="104"/>
    </row>
    <row r="7" spans="1:11" s="58" customFormat="1" ht="16.5" customHeight="1" thickBot="1">
      <c r="A7" s="56" t="s">
        <v>160</v>
      </c>
      <c r="B7" s="57"/>
      <c r="D7" s="882" t="s">
        <v>161</v>
      </c>
      <c r="E7" s="882" t="s">
        <v>205</v>
      </c>
      <c r="F7" s="882" t="s">
        <v>203</v>
      </c>
      <c r="G7" s="59" t="s">
        <v>162</v>
      </c>
      <c r="H7" s="885" t="s">
        <v>163</v>
      </c>
      <c r="I7" s="882" t="s">
        <v>164</v>
      </c>
      <c r="J7" s="882" t="s">
        <v>165</v>
      </c>
      <c r="K7" s="882" t="s">
        <v>166</v>
      </c>
    </row>
    <row r="8" spans="1:11" s="58" customFormat="1" ht="15.6" customHeight="1" thickBot="1">
      <c r="A8" s="889" t="s">
        <v>10</v>
      </c>
      <c r="B8" s="891" t="s">
        <v>347</v>
      </c>
      <c r="C8" s="893" t="s">
        <v>167</v>
      </c>
      <c r="D8" s="883"/>
      <c r="E8" s="883"/>
      <c r="F8" s="883"/>
      <c r="G8" s="904" t="str">
        <f>IF('NTERV Form'!AH9="x",0,IF('NTERV Form'!AH8="x",0.246,IF('NTERV Form'!AH7="x",0.7,IF('NTERV Form'!AH6="x",0.7,"0"))))</f>
        <v>0</v>
      </c>
      <c r="H8" s="885"/>
      <c r="I8" s="887"/>
      <c r="J8" s="887"/>
      <c r="K8" s="887"/>
    </row>
    <row r="9" spans="1:11" ht="28.95" customHeight="1" thickBot="1">
      <c r="A9" s="890"/>
      <c r="B9" s="892"/>
      <c r="C9" s="894"/>
      <c r="D9" s="884"/>
      <c r="E9" s="884"/>
      <c r="F9" s="884"/>
      <c r="G9" s="905"/>
      <c r="H9" s="886"/>
      <c r="I9" s="888"/>
      <c r="J9" s="888"/>
      <c r="K9" s="888"/>
    </row>
    <row r="10" spans="1:11" ht="24.75" customHeight="1">
      <c r="A10" s="86"/>
      <c r="B10" s="87"/>
      <c r="C10" s="87"/>
      <c r="D10" s="87"/>
      <c r="E10" s="87"/>
      <c r="F10" s="105">
        <f>D10-E10</f>
        <v>0</v>
      </c>
      <c r="G10" s="60">
        <f t="shared" ref="G10:G38" si="0">F10*G$8</f>
        <v>0</v>
      </c>
      <c r="H10" s="90"/>
      <c r="I10" s="90"/>
      <c r="J10" s="90"/>
      <c r="K10" s="90"/>
    </row>
    <row r="11" spans="1:11" ht="24.75" customHeight="1">
      <c r="A11" s="88"/>
      <c r="B11" s="89"/>
      <c r="C11" s="89"/>
      <c r="D11" s="87"/>
      <c r="E11" s="87"/>
      <c r="F11" s="105">
        <f t="shared" ref="F11:F38" si="1">D11-E11</f>
        <v>0</v>
      </c>
      <c r="G11" s="60">
        <f t="shared" si="0"/>
        <v>0</v>
      </c>
      <c r="H11" s="90"/>
      <c r="I11" s="90"/>
      <c r="J11" s="90"/>
      <c r="K11" s="90"/>
    </row>
    <row r="12" spans="1:11" ht="24.75" customHeight="1">
      <c r="A12" s="88"/>
      <c r="B12" s="89"/>
      <c r="C12" s="89"/>
      <c r="D12" s="87"/>
      <c r="E12" s="87"/>
      <c r="F12" s="105">
        <f t="shared" si="1"/>
        <v>0</v>
      </c>
      <c r="G12" s="60">
        <f t="shared" si="0"/>
        <v>0</v>
      </c>
      <c r="H12" s="90"/>
      <c r="I12" s="90"/>
      <c r="J12" s="90"/>
      <c r="K12" s="90"/>
    </row>
    <row r="13" spans="1:11" ht="24.75" customHeight="1">
      <c r="A13" s="88"/>
      <c r="B13" s="89"/>
      <c r="C13" s="89"/>
      <c r="D13" s="87"/>
      <c r="E13" s="87"/>
      <c r="F13" s="105">
        <f t="shared" si="1"/>
        <v>0</v>
      </c>
      <c r="G13" s="60">
        <f t="shared" si="0"/>
        <v>0</v>
      </c>
      <c r="H13" s="90"/>
      <c r="I13" s="90"/>
      <c r="J13" s="90"/>
      <c r="K13" s="90"/>
    </row>
    <row r="14" spans="1:11" ht="24.75" customHeight="1">
      <c r="A14" s="88"/>
      <c r="B14" s="89"/>
      <c r="C14" s="89"/>
      <c r="D14" s="87"/>
      <c r="E14" s="87"/>
      <c r="F14" s="105">
        <f t="shared" si="1"/>
        <v>0</v>
      </c>
      <c r="G14" s="60">
        <f t="shared" si="0"/>
        <v>0</v>
      </c>
      <c r="H14" s="90"/>
      <c r="I14" s="90"/>
      <c r="J14" s="90"/>
      <c r="K14" s="90"/>
    </row>
    <row r="15" spans="1:11" ht="24.75" customHeight="1">
      <c r="A15" s="88"/>
      <c r="B15" s="89"/>
      <c r="C15" s="89"/>
      <c r="D15" s="87"/>
      <c r="E15" s="87"/>
      <c r="F15" s="105">
        <f t="shared" si="1"/>
        <v>0</v>
      </c>
      <c r="G15" s="60">
        <f t="shared" si="0"/>
        <v>0</v>
      </c>
      <c r="H15" s="90"/>
      <c r="I15" s="90"/>
      <c r="J15" s="90"/>
      <c r="K15" s="90"/>
    </row>
    <row r="16" spans="1:11" ht="24.75" customHeight="1">
      <c r="A16" s="88"/>
      <c r="B16" s="89"/>
      <c r="C16" s="89"/>
      <c r="D16" s="87"/>
      <c r="E16" s="87"/>
      <c r="F16" s="105">
        <f t="shared" si="1"/>
        <v>0</v>
      </c>
      <c r="G16" s="60">
        <f t="shared" si="0"/>
        <v>0</v>
      </c>
      <c r="H16" s="90"/>
      <c r="I16" s="90"/>
      <c r="J16" s="90"/>
      <c r="K16" s="90"/>
    </row>
    <row r="17" spans="1:11" ht="24.75" customHeight="1">
      <c r="A17" s="88"/>
      <c r="B17" s="89"/>
      <c r="C17" s="89"/>
      <c r="D17" s="87"/>
      <c r="E17" s="87"/>
      <c r="F17" s="105">
        <f t="shared" si="1"/>
        <v>0</v>
      </c>
      <c r="G17" s="60">
        <f t="shared" si="0"/>
        <v>0</v>
      </c>
      <c r="H17" s="90"/>
      <c r="I17" s="90"/>
      <c r="J17" s="90"/>
      <c r="K17" s="90"/>
    </row>
    <row r="18" spans="1:11" ht="24.75" customHeight="1">
      <c r="A18" s="88"/>
      <c r="B18" s="89"/>
      <c r="C18" s="89"/>
      <c r="D18" s="87"/>
      <c r="E18" s="87"/>
      <c r="F18" s="105">
        <f t="shared" si="1"/>
        <v>0</v>
      </c>
      <c r="G18" s="60">
        <f t="shared" si="0"/>
        <v>0</v>
      </c>
      <c r="H18" s="90"/>
      <c r="I18" s="90"/>
      <c r="J18" s="90"/>
      <c r="K18" s="90"/>
    </row>
    <row r="19" spans="1:11" ht="24.75" customHeight="1">
      <c r="A19" s="88"/>
      <c r="B19" s="89"/>
      <c r="C19" s="89"/>
      <c r="D19" s="87"/>
      <c r="E19" s="87"/>
      <c r="F19" s="105">
        <f t="shared" si="1"/>
        <v>0</v>
      </c>
      <c r="G19" s="60">
        <f t="shared" si="0"/>
        <v>0</v>
      </c>
      <c r="H19" s="90"/>
      <c r="I19" s="90"/>
      <c r="J19" s="90"/>
      <c r="K19" s="90"/>
    </row>
    <row r="20" spans="1:11" ht="24.75" customHeight="1">
      <c r="A20" s="88"/>
      <c r="B20" s="89"/>
      <c r="C20" s="89"/>
      <c r="D20" s="87"/>
      <c r="E20" s="87"/>
      <c r="F20" s="105">
        <f t="shared" si="1"/>
        <v>0</v>
      </c>
      <c r="G20" s="60">
        <f t="shared" si="0"/>
        <v>0</v>
      </c>
      <c r="H20" s="90"/>
      <c r="I20" s="90"/>
      <c r="J20" s="90"/>
      <c r="K20" s="90"/>
    </row>
    <row r="21" spans="1:11" ht="24.75" customHeight="1">
      <c r="A21" s="88"/>
      <c r="B21" s="89"/>
      <c r="C21" s="89"/>
      <c r="D21" s="87"/>
      <c r="E21" s="87"/>
      <c r="F21" s="105">
        <f t="shared" si="1"/>
        <v>0</v>
      </c>
      <c r="G21" s="60">
        <f t="shared" si="0"/>
        <v>0</v>
      </c>
      <c r="H21" s="90"/>
      <c r="I21" s="90"/>
      <c r="J21" s="90"/>
      <c r="K21" s="90"/>
    </row>
    <row r="22" spans="1:11" ht="24.75" customHeight="1">
      <c r="A22" s="88"/>
      <c r="B22" s="89"/>
      <c r="C22" s="89"/>
      <c r="D22" s="87"/>
      <c r="E22" s="87"/>
      <c r="F22" s="105">
        <f t="shared" si="1"/>
        <v>0</v>
      </c>
      <c r="G22" s="60">
        <f t="shared" si="0"/>
        <v>0</v>
      </c>
      <c r="H22" s="90"/>
      <c r="I22" s="90"/>
      <c r="J22" s="90"/>
      <c r="K22" s="90"/>
    </row>
    <row r="23" spans="1:11" ht="24.75" customHeight="1">
      <c r="A23" s="88"/>
      <c r="B23" s="89"/>
      <c r="C23" s="89"/>
      <c r="D23" s="87"/>
      <c r="E23" s="87"/>
      <c r="F23" s="105">
        <f t="shared" si="1"/>
        <v>0</v>
      </c>
      <c r="G23" s="60">
        <f t="shared" si="0"/>
        <v>0</v>
      </c>
      <c r="H23" s="90"/>
      <c r="I23" s="90"/>
      <c r="J23" s="90"/>
      <c r="K23" s="90"/>
    </row>
    <row r="24" spans="1:11" ht="24.75" customHeight="1">
      <c r="A24" s="88"/>
      <c r="B24" s="89"/>
      <c r="C24" s="89"/>
      <c r="D24" s="87"/>
      <c r="E24" s="87"/>
      <c r="F24" s="105">
        <f t="shared" si="1"/>
        <v>0</v>
      </c>
      <c r="G24" s="60">
        <f t="shared" si="0"/>
        <v>0</v>
      </c>
      <c r="H24" s="90"/>
      <c r="I24" s="90"/>
      <c r="J24" s="90"/>
      <c r="K24" s="90"/>
    </row>
    <row r="25" spans="1:11" ht="24.75" customHeight="1">
      <c r="A25" s="88"/>
      <c r="B25" s="89"/>
      <c r="C25" s="89"/>
      <c r="D25" s="87"/>
      <c r="E25" s="87"/>
      <c r="F25" s="105">
        <f t="shared" si="1"/>
        <v>0</v>
      </c>
      <c r="G25" s="60">
        <f t="shared" si="0"/>
        <v>0</v>
      </c>
      <c r="H25" s="90"/>
      <c r="I25" s="90"/>
      <c r="J25" s="90"/>
      <c r="K25" s="90"/>
    </row>
    <row r="26" spans="1:11" ht="24.75" customHeight="1">
      <c r="A26" s="88"/>
      <c r="B26" s="89"/>
      <c r="C26" s="89"/>
      <c r="D26" s="87"/>
      <c r="E26" s="87"/>
      <c r="F26" s="105">
        <f t="shared" si="1"/>
        <v>0</v>
      </c>
      <c r="G26" s="60">
        <f t="shared" si="0"/>
        <v>0</v>
      </c>
      <c r="H26" s="90"/>
      <c r="I26" s="90"/>
      <c r="J26" s="90"/>
      <c r="K26" s="90"/>
    </row>
    <row r="27" spans="1:11" ht="24.75" customHeight="1">
      <c r="A27" s="88"/>
      <c r="B27" s="89"/>
      <c r="C27" s="89"/>
      <c r="D27" s="87"/>
      <c r="E27" s="87"/>
      <c r="F27" s="105">
        <f t="shared" si="1"/>
        <v>0</v>
      </c>
      <c r="G27" s="60">
        <f t="shared" si="0"/>
        <v>0</v>
      </c>
      <c r="H27" s="90"/>
      <c r="I27" s="90"/>
      <c r="J27" s="90"/>
      <c r="K27" s="90"/>
    </row>
    <row r="28" spans="1:11" ht="24.75" customHeight="1">
      <c r="A28" s="88"/>
      <c r="B28" s="89"/>
      <c r="C28" s="89"/>
      <c r="D28" s="87"/>
      <c r="E28" s="87"/>
      <c r="F28" s="105">
        <f t="shared" si="1"/>
        <v>0</v>
      </c>
      <c r="G28" s="60">
        <f t="shared" si="0"/>
        <v>0</v>
      </c>
      <c r="H28" s="90"/>
      <c r="I28" s="90"/>
      <c r="J28" s="90"/>
      <c r="K28" s="90"/>
    </row>
    <row r="29" spans="1:11" ht="24.75" customHeight="1">
      <c r="A29" s="88"/>
      <c r="B29" s="89"/>
      <c r="C29" s="89"/>
      <c r="D29" s="87"/>
      <c r="E29" s="87"/>
      <c r="F29" s="105">
        <f t="shared" si="1"/>
        <v>0</v>
      </c>
      <c r="G29" s="60">
        <f t="shared" si="0"/>
        <v>0</v>
      </c>
      <c r="H29" s="90"/>
      <c r="I29" s="90"/>
      <c r="J29" s="90"/>
      <c r="K29" s="90"/>
    </row>
    <row r="30" spans="1:11" ht="24.75" customHeight="1">
      <c r="A30" s="88"/>
      <c r="B30" s="89"/>
      <c r="C30" s="89"/>
      <c r="D30" s="87"/>
      <c r="E30" s="87"/>
      <c r="F30" s="105">
        <f t="shared" si="1"/>
        <v>0</v>
      </c>
      <c r="G30" s="60">
        <f t="shared" si="0"/>
        <v>0</v>
      </c>
      <c r="H30" s="90"/>
      <c r="I30" s="90"/>
      <c r="J30" s="90"/>
      <c r="K30" s="90"/>
    </row>
    <row r="31" spans="1:11" ht="24.75" customHeight="1">
      <c r="A31" s="88"/>
      <c r="B31" s="89"/>
      <c r="C31" s="89"/>
      <c r="D31" s="87"/>
      <c r="E31" s="87"/>
      <c r="F31" s="105">
        <f t="shared" si="1"/>
        <v>0</v>
      </c>
      <c r="G31" s="60">
        <f t="shared" si="0"/>
        <v>0</v>
      </c>
      <c r="H31" s="90"/>
      <c r="I31" s="90"/>
      <c r="J31" s="90"/>
      <c r="K31" s="90"/>
    </row>
    <row r="32" spans="1:11" ht="24.75" customHeight="1">
      <c r="A32" s="88"/>
      <c r="B32" s="89"/>
      <c r="C32" s="89"/>
      <c r="D32" s="87"/>
      <c r="E32" s="87"/>
      <c r="F32" s="105">
        <f t="shared" si="1"/>
        <v>0</v>
      </c>
      <c r="G32" s="60">
        <f t="shared" si="0"/>
        <v>0</v>
      </c>
      <c r="H32" s="90"/>
      <c r="I32" s="90"/>
      <c r="J32" s="90"/>
      <c r="K32" s="90"/>
    </row>
    <row r="33" spans="1:11" ht="24.75" customHeight="1">
      <c r="A33" s="88"/>
      <c r="B33" s="89"/>
      <c r="C33" s="89"/>
      <c r="D33" s="87"/>
      <c r="E33" s="87"/>
      <c r="F33" s="105">
        <f t="shared" si="1"/>
        <v>0</v>
      </c>
      <c r="G33" s="60">
        <f t="shared" si="0"/>
        <v>0</v>
      </c>
      <c r="H33" s="90"/>
      <c r="I33" s="90"/>
      <c r="J33" s="90"/>
      <c r="K33" s="90"/>
    </row>
    <row r="34" spans="1:11" ht="24.75" customHeight="1">
      <c r="A34" s="88"/>
      <c r="B34" s="89"/>
      <c r="C34" s="89"/>
      <c r="D34" s="87"/>
      <c r="E34" s="87"/>
      <c r="F34" s="105">
        <f t="shared" si="1"/>
        <v>0</v>
      </c>
      <c r="G34" s="60">
        <f t="shared" si="0"/>
        <v>0</v>
      </c>
      <c r="H34" s="90"/>
      <c r="I34" s="90"/>
      <c r="J34" s="90"/>
      <c r="K34" s="90"/>
    </row>
    <row r="35" spans="1:11" ht="24.75" customHeight="1">
      <c r="A35" s="88"/>
      <c r="B35" s="89"/>
      <c r="C35" s="89"/>
      <c r="D35" s="87"/>
      <c r="E35" s="87"/>
      <c r="F35" s="105">
        <f t="shared" si="1"/>
        <v>0</v>
      </c>
      <c r="G35" s="60">
        <f t="shared" si="0"/>
        <v>0</v>
      </c>
      <c r="H35" s="90"/>
      <c r="I35" s="90"/>
      <c r="J35" s="90"/>
      <c r="K35" s="90"/>
    </row>
    <row r="36" spans="1:11" ht="24.75" customHeight="1">
      <c r="A36" s="88"/>
      <c r="B36" s="89"/>
      <c r="C36" s="89"/>
      <c r="D36" s="87"/>
      <c r="E36" s="87"/>
      <c r="F36" s="105">
        <f t="shared" si="1"/>
        <v>0</v>
      </c>
      <c r="G36" s="60">
        <f t="shared" si="0"/>
        <v>0</v>
      </c>
      <c r="H36" s="90"/>
      <c r="I36" s="90"/>
      <c r="J36" s="90"/>
      <c r="K36" s="90"/>
    </row>
    <row r="37" spans="1:11" ht="24.75" customHeight="1">
      <c r="A37" s="88"/>
      <c r="B37" s="89"/>
      <c r="C37" s="89"/>
      <c r="D37" s="87"/>
      <c r="E37" s="87"/>
      <c r="F37" s="105">
        <f t="shared" si="1"/>
        <v>0</v>
      </c>
      <c r="G37" s="60">
        <f t="shared" si="0"/>
        <v>0</v>
      </c>
      <c r="H37" s="90"/>
      <c r="I37" s="90"/>
      <c r="J37" s="90"/>
      <c r="K37" s="90"/>
    </row>
    <row r="38" spans="1:11" ht="24.75" customHeight="1">
      <c r="A38" s="88"/>
      <c r="B38" s="89"/>
      <c r="C38" s="89"/>
      <c r="D38" s="87"/>
      <c r="E38" s="87"/>
      <c r="F38" s="105">
        <f t="shared" si="1"/>
        <v>0</v>
      </c>
      <c r="G38" s="60">
        <f t="shared" si="0"/>
        <v>0</v>
      </c>
      <c r="H38" s="90"/>
      <c r="I38" s="90"/>
      <c r="J38" s="90"/>
      <c r="K38" s="90"/>
    </row>
    <row r="39" spans="1:11" ht="15">
      <c r="A39" s="58"/>
      <c r="B39" s="57"/>
      <c r="C39" s="58" t="s">
        <v>168</v>
      </c>
      <c r="D39" s="61">
        <f>SUM(D10:D38)</f>
        <v>0</v>
      </c>
      <c r="E39" s="61">
        <f>SUM(E10:E38)</f>
        <v>0</v>
      </c>
      <c r="F39" s="61">
        <f t="shared" ref="F39:K39" si="2">SUM(F10:F38)</f>
        <v>0</v>
      </c>
      <c r="G39" s="62">
        <f t="shared" si="2"/>
        <v>0</v>
      </c>
      <c r="H39" s="62">
        <f t="shared" si="2"/>
        <v>0</v>
      </c>
      <c r="I39" s="62">
        <f t="shared" si="2"/>
        <v>0</v>
      </c>
      <c r="J39" s="62">
        <f t="shared" si="2"/>
        <v>0</v>
      </c>
      <c r="K39" s="62">
        <f t="shared" si="2"/>
        <v>0</v>
      </c>
    </row>
    <row r="40" spans="1:11" ht="15">
      <c r="A40" s="58"/>
      <c r="B40" s="57"/>
      <c r="C40" s="58"/>
      <c r="D40" s="58"/>
      <c r="E40" s="58"/>
      <c r="F40" s="58"/>
      <c r="G40" s="58"/>
      <c r="H40" s="58"/>
      <c r="I40" s="56"/>
    </row>
    <row r="41" spans="1:11" ht="16.5" customHeight="1">
      <c r="A41" s="880" t="s">
        <v>169</v>
      </c>
      <c r="B41" s="880"/>
      <c r="C41" s="63" t="s">
        <v>170</v>
      </c>
      <c r="D41" s="58"/>
      <c r="E41" s="58"/>
      <c r="F41" s="58"/>
      <c r="G41" s="58" t="s">
        <v>171</v>
      </c>
      <c r="I41" s="881">
        <f>SUM(G39:K39)</f>
        <v>0</v>
      </c>
      <c r="J41" s="881"/>
    </row>
    <row r="42" spans="1:11">
      <c r="I42" s="65"/>
    </row>
    <row r="43" spans="1:11">
      <c r="I43" s="66"/>
    </row>
    <row r="44" spans="1:11" ht="16.5" customHeight="1">
      <c r="A44" s="907" t="s">
        <v>363</v>
      </c>
      <c r="B44" s="907"/>
      <c r="C44" s="63"/>
      <c r="D44" s="58"/>
      <c r="E44" s="58"/>
      <c r="F44" s="58"/>
      <c r="G44" s="58"/>
      <c r="I44" s="881"/>
      <c r="J44" s="881"/>
    </row>
    <row r="45" spans="1:11" ht="18.600000000000001" customHeight="1">
      <c r="A45" s="880"/>
      <c r="B45" s="880"/>
      <c r="I45" s="66"/>
    </row>
  </sheetData>
  <sheetProtection algorithmName="SHA-512" hashValue="IzC74/wReJteH5hU1PXvQlVQF8Eww85SQ2oyNtxwgk2kmaDoSUcciZ1UCF/9NNAOIrfvoVcr6jDM3+kAR+F9Xg==" saltValue="2wyxI2w/BL7PeJP3TiFMgw==" spinCount="100000" sheet="1" formatRows="0" selectLockedCells="1"/>
  <protectedRanges>
    <protectedRange sqref="B6" name="Range1"/>
    <protectedRange sqref="A10:C38" name="Range2"/>
    <protectedRange sqref="H10:K38" name="Range3"/>
  </protectedRanges>
  <mergeCells count="21">
    <mergeCell ref="A41:B41"/>
    <mergeCell ref="I41:J41"/>
    <mergeCell ref="A44:B44"/>
    <mergeCell ref="I44:J44"/>
    <mergeCell ref="A45:B45"/>
    <mergeCell ref="J7:J9"/>
    <mergeCell ref="K7:K9"/>
    <mergeCell ref="A8:A9"/>
    <mergeCell ref="B8:B9"/>
    <mergeCell ref="C8:C9"/>
    <mergeCell ref="G8:G9"/>
    <mergeCell ref="D7:D9"/>
    <mergeCell ref="E7:E9"/>
    <mergeCell ref="F7:F9"/>
    <mergeCell ref="H7:H9"/>
    <mergeCell ref="I7:I9"/>
    <mergeCell ref="A1:K4"/>
    <mergeCell ref="A5:A6"/>
    <mergeCell ref="B5:B6"/>
    <mergeCell ref="C5:K5"/>
    <mergeCell ref="D6:I6"/>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BF287-5E9C-4584-93FF-18A5476359B7}">
  <sheetPr>
    <tabColor theme="9" tint="0.79998168889431442"/>
    <pageSetUpPr fitToPage="1"/>
  </sheetPr>
  <dimension ref="A1:K45"/>
  <sheetViews>
    <sheetView topLeftCell="A11" zoomScale="80" zoomScaleNormal="80" workbookViewId="0">
      <selection activeCell="A10" sqref="A10"/>
    </sheetView>
  </sheetViews>
  <sheetFormatPr defaultRowHeight="12"/>
  <cols>
    <col min="1" max="1" width="12.44140625" style="54" customWidth="1"/>
    <col min="2" max="2" width="65" style="64" customWidth="1"/>
    <col min="3" max="3" width="36.33203125" style="54" customWidth="1"/>
    <col min="4" max="4" width="9.109375" style="54" customWidth="1"/>
    <col min="5" max="5" width="15" style="54" customWidth="1"/>
    <col min="6" max="6" width="8.6640625" style="54" customWidth="1"/>
    <col min="7" max="7" width="12.109375" style="54" customWidth="1"/>
    <col min="8" max="8" width="18.33203125" style="54" customWidth="1"/>
    <col min="9" max="9" width="8.88671875" style="54" customWidth="1"/>
    <col min="10" max="10" width="10.44140625" style="54" customWidth="1"/>
    <col min="11" max="11" width="13.6640625" style="54" customWidth="1"/>
    <col min="12" max="256" width="8.6640625" style="54"/>
    <col min="257" max="257" width="10.88671875" style="54" bestFit="1" customWidth="1"/>
    <col min="258" max="258" width="54.109375" style="54" customWidth="1"/>
    <col min="259" max="259" width="42.88671875" style="54" customWidth="1"/>
    <col min="260" max="260" width="7.44140625" style="54" customWidth="1"/>
    <col min="261" max="261" width="12.5546875" style="54" customWidth="1"/>
    <col min="262" max="262" width="7.44140625" style="54" customWidth="1"/>
    <col min="263" max="263" width="12.109375" style="54" customWidth="1"/>
    <col min="264" max="264" width="21.109375" style="54" customWidth="1"/>
    <col min="265" max="265" width="8.88671875" style="54" customWidth="1"/>
    <col min="266" max="512" width="8.6640625" style="54"/>
    <col min="513" max="513" width="10.88671875" style="54" bestFit="1" customWidth="1"/>
    <col min="514" max="514" width="54.109375" style="54" customWidth="1"/>
    <col min="515" max="515" width="42.88671875" style="54" customWidth="1"/>
    <col min="516" max="516" width="7.44140625" style="54" customWidth="1"/>
    <col min="517" max="517" width="12.5546875" style="54" customWidth="1"/>
    <col min="518" max="518" width="7.44140625" style="54" customWidth="1"/>
    <col min="519" max="519" width="12.109375" style="54" customWidth="1"/>
    <col min="520" max="520" width="21.109375" style="54" customWidth="1"/>
    <col min="521" max="521" width="8.88671875" style="54" customWidth="1"/>
    <col min="522" max="768" width="8.6640625" style="54"/>
    <col min="769" max="769" width="10.88671875" style="54" bestFit="1" customWidth="1"/>
    <col min="770" max="770" width="54.109375" style="54" customWidth="1"/>
    <col min="771" max="771" width="42.88671875" style="54" customWidth="1"/>
    <col min="772" max="772" width="7.44140625" style="54" customWidth="1"/>
    <col min="773" max="773" width="12.5546875" style="54" customWidth="1"/>
    <col min="774" max="774" width="7.44140625" style="54" customWidth="1"/>
    <col min="775" max="775" width="12.109375" style="54" customWidth="1"/>
    <col min="776" max="776" width="21.109375" style="54" customWidth="1"/>
    <col min="777" max="777" width="8.88671875" style="54" customWidth="1"/>
    <col min="778" max="1024" width="8.6640625" style="54"/>
    <col min="1025" max="1025" width="10.88671875" style="54" bestFit="1" customWidth="1"/>
    <col min="1026" max="1026" width="54.109375" style="54" customWidth="1"/>
    <col min="1027" max="1027" width="42.88671875" style="54" customWidth="1"/>
    <col min="1028" max="1028" width="7.44140625" style="54" customWidth="1"/>
    <col min="1029" max="1029" width="12.5546875" style="54" customWidth="1"/>
    <col min="1030" max="1030" width="7.44140625" style="54" customWidth="1"/>
    <col min="1031" max="1031" width="12.109375" style="54" customWidth="1"/>
    <col min="1032" max="1032" width="21.109375" style="54" customWidth="1"/>
    <col min="1033" max="1033" width="8.88671875" style="54" customWidth="1"/>
    <col min="1034" max="1280" width="8.6640625" style="54"/>
    <col min="1281" max="1281" width="10.88671875" style="54" bestFit="1" customWidth="1"/>
    <col min="1282" max="1282" width="54.109375" style="54" customWidth="1"/>
    <col min="1283" max="1283" width="42.88671875" style="54" customWidth="1"/>
    <col min="1284" max="1284" width="7.44140625" style="54" customWidth="1"/>
    <col min="1285" max="1285" width="12.5546875" style="54" customWidth="1"/>
    <col min="1286" max="1286" width="7.44140625" style="54" customWidth="1"/>
    <col min="1287" max="1287" width="12.109375" style="54" customWidth="1"/>
    <col min="1288" max="1288" width="21.109375" style="54" customWidth="1"/>
    <col min="1289" max="1289" width="8.88671875" style="54" customWidth="1"/>
    <col min="1290" max="1536" width="8.6640625" style="54"/>
    <col min="1537" max="1537" width="10.88671875" style="54" bestFit="1" customWidth="1"/>
    <col min="1538" max="1538" width="54.109375" style="54" customWidth="1"/>
    <col min="1539" max="1539" width="42.88671875" style="54" customWidth="1"/>
    <col min="1540" max="1540" width="7.44140625" style="54" customWidth="1"/>
    <col min="1541" max="1541" width="12.5546875" style="54" customWidth="1"/>
    <col min="1542" max="1542" width="7.44140625" style="54" customWidth="1"/>
    <col min="1543" max="1543" width="12.109375" style="54" customWidth="1"/>
    <col min="1544" max="1544" width="21.109375" style="54" customWidth="1"/>
    <col min="1545" max="1545" width="8.88671875" style="54" customWidth="1"/>
    <col min="1546" max="1792" width="8.6640625" style="54"/>
    <col min="1793" max="1793" width="10.88671875" style="54" bestFit="1" customWidth="1"/>
    <col min="1794" max="1794" width="54.109375" style="54" customWidth="1"/>
    <col min="1795" max="1795" width="42.88671875" style="54" customWidth="1"/>
    <col min="1796" max="1796" width="7.44140625" style="54" customWidth="1"/>
    <col min="1797" max="1797" width="12.5546875" style="54" customWidth="1"/>
    <col min="1798" max="1798" width="7.44140625" style="54" customWidth="1"/>
    <col min="1799" max="1799" width="12.109375" style="54" customWidth="1"/>
    <col min="1800" max="1800" width="21.109375" style="54" customWidth="1"/>
    <col min="1801" max="1801" width="8.88671875" style="54" customWidth="1"/>
    <col min="1802" max="2048" width="8.6640625" style="54"/>
    <col min="2049" max="2049" width="10.88671875" style="54" bestFit="1" customWidth="1"/>
    <col min="2050" max="2050" width="54.109375" style="54" customWidth="1"/>
    <col min="2051" max="2051" width="42.88671875" style="54" customWidth="1"/>
    <col min="2052" max="2052" width="7.44140625" style="54" customWidth="1"/>
    <col min="2053" max="2053" width="12.5546875" style="54" customWidth="1"/>
    <col min="2054" max="2054" width="7.44140625" style="54" customWidth="1"/>
    <col min="2055" max="2055" width="12.109375" style="54" customWidth="1"/>
    <col min="2056" max="2056" width="21.109375" style="54" customWidth="1"/>
    <col min="2057" max="2057" width="8.88671875" style="54" customWidth="1"/>
    <col min="2058" max="2304" width="8.6640625" style="54"/>
    <col min="2305" max="2305" width="10.88671875" style="54" bestFit="1" customWidth="1"/>
    <col min="2306" max="2306" width="54.109375" style="54" customWidth="1"/>
    <col min="2307" max="2307" width="42.88671875" style="54" customWidth="1"/>
    <col min="2308" max="2308" width="7.44140625" style="54" customWidth="1"/>
    <col min="2309" max="2309" width="12.5546875" style="54" customWidth="1"/>
    <col min="2310" max="2310" width="7.44140625" style="54" customWidth="1"/>
    <col min="2311" max="2311" width="12.109375" style="54" customWidth="1"/>
    <col min="2312" max="2312" width="21.109375" style="54" customWidth="1"/>
    <col min="2313" max="2313" width="8.88671875" style="54" customWidth="1"/>
    <col min="2314" max="2560" width="8.6640625" style="54"/>
    <col min="2561" max="2561" width="10.88671875" style="54" bestFit="1" customWidth="1"/>
    <col min="2562" max="2562" width="54.109375" style="54" customWidth="1"/>
    <col min="2563" max="2563" width="42.88671875" style="54" customWidth="1"/>
    <col min="2564" max="2564" width="7.44140625" style="54" customWidth="1"/>
    <col min="2565" max="2565" width="12.5546875" style="54" customWidth="1"/>
    <col min="2566" max="2566" width="7.44140625" style="54" customWidth="1"/>
    <col min="2567" max="2567" width="12.109375" style="54" customWidth="1"/>
    <col min="2568" max="2568" width="21.109375" style="54" customWidth="1"/>
    <col min="2569" max="2569" width="8.88671875" style="54" customWidth="1"/>
    <col min="2570" max="2816" width="8.6640625" style="54"/>
    <col min="2817" max="2817" width="10.88671875" style="54" bestFit="1" customWidth="1"/>
    <col min="2818" max="2818" width="54.109375" style="54" customWidth="1"/>
    <col min="2819" max="2819" width="42.88671875" style="54" customWidth="1"/>
    <col min="2820" max="2820" width="7.44140625" style="54" customWidth="1"/>
    <col min="2821" max="2821" width="12.5546875" style="54" customWidth="1"/>
    <col min="2822" max="2822" width="7.44140625" style="54" customWidth="1"/>
    <col min="2823" max="2823" width="12.109375" style="54" customWidth="1"/>
    <col min="2824" max="2824" width="21.109375" style="54" customWidth="1"/>
    <col min="2825" max="2825" width="8.88671875" style="54" customWidth="1"/>
    <col min="2826" max="3072" width="8.6640625" style="54"/>
    <col min="3073" max="3073" width="10.88671875" style="54" bestFit="1" customWidth="1"/>
    <col min="3074" max="3074" width="54.109375" style="54" customWidth="1"/>
    <col min="3075" max="3075" width="42.88671875" style="54" customWidth="1"/>
    <col min="3076" max="3076" width="7.44140625" style="54" customWidth="1"/>
    <col min="3077" max="3077" width="12.5546875" style="54" customWidth="1"/>
    <col min="3078" max="3078" width="7.44140625" style="54" customWidth="1"/>
    <col min="3079" max="3079" width="12.109375" style="54" customWidth="1"/>
    <col min="3080" max="3080" width="21.109375" style="54" customWidth="1"/>
    <col min="3081" max="3081" width="8.88671875" style="54" customWidth="1"/>
    <col min="3082" max="3328" width="8.6640625" style="54"/>
    <col min="3329" max="3329" width="10.88671875" style="54" bestFit="1" customWidth="1"/>
    <col min="3330" max="3330" width="54.109375" style="54" customWidth="1"/>
    <col min="3331" max="3331" width="42.88671875" style="54" customWidth="1"/>
    <col min="3332" max="3332" width="7.44140625" style="54" customWidth="1"/>
    <col min="3333" max="3333" width="12.5546875" style="54" customWidth="1"/>
    <col min="3334" max="3334" width="7.44140625" style="54" customWidth="1"/>
    <col min="3335" max="3335" width="12.109375" style="54" customWidth="1"/>
    <col min="3336" max="3336" width="21.109375" style="54" customWidth="1"/>
    <col min="3337" max="3337" width="8.88671875" style="54" customWidth="1"/>
    <col min="3338" max="3584" width="8.6640625" style="54"/>
    <col min="3585" max="3585" width="10.88671875" style="54" bestFit="1" customWidth="1"/>
    <col min="3586" max="3586" width="54.109375" style="54" customWidth="1"/>
    <col min="3587" max="3587" width="42.88671875" style="54" customWidth="1"/>
    <col min="3588" max="3588" width="7.44140625" style="54" customWidth="1"/>
    <col min="3589" max="3589" width="12.5546875" style="54" customWidth="1"/>
    <col min="3590" max="3590" width="7.44140625" style="54" customWidth="1"/>
    <col min="3591" max="3591" width="12.109375" style="54" customWidth="1"/>
    <col min="3592" max="3592" width="21.109375" style="54" customWidth="1"/>
    <col min="3593" max="3593" width="8.88671875" style="54" customWidth="1"/>
    <col min="3594" max="3840" width="8.6640625" style="54"/>
    <col min="3841" max="3841" width="10.88671875" style="54" bestFit="1" customWidth="1"/>
    <col min="3842" max="3842" width="54.109375" style="54" customWidth="1"/>
    <col min="3843" max="3843" width="42.88671875" style="54" customWidth="1"/>
    <col min="3844" max="3844" width="7.44140625" style="54" customWidth="1"/>
    <col min="3845" max="3845" width="12.5546875" style="54" customWidth="1"/>
    <col min="3846" max="3846" width="7.44140625" style="54" customWidth="1"/>
    <col min="3847" max="3847" width="12.109375" style="54" customWidth="1"/>
    <col min="3848" max="3848" width="21.109375" style="54" customWidth="1"/>
    <col min="3849" max="3849" width="8.88671875" style="54" customWidth="1"/>
    <col min="3850" max="4096" width="8.6640625" style="54"/>
    <col min="4097" max="4097" width="10.88671875" style="54" bestFit="1" customWidth="1"/>
    <col min="4098" max="4098" width="54.109375" style="54" customWidth="1"/>
    <col min="4099" max="4099" width="42.88671875" style="54" customWidth="1"/>
    <col min="4100" max="4100" width="7.44140625" style="54" customWidth="1"/>
    <col min="4101" max="4101" width="12.5546875" style="54" customWidth="1"/>
    <col min="4102" max="4102" width="7.44140625" style="54" customWidth="1"/>
    <col min="4103" max="4103" width="12.109375" style="54" customWidth="1"/>
    <col min="4104" max="4104" width="21.109375" style="54" customWidth="1"/>
    <col min="4105" max="4105" width="8.88671875" style="54" customWidth="1"/>
    <col min="4106" max="4352" width="8.6640625" style="54"/>
    <col min="4353" max="4353" width="10.88671875" style="54" bestFit="1" customWidth="1"/>
    <col min="4354" max="4354" width="54.109375" style="54" customWidth="1"/>
    <col min="4355" max="4355" width="42.88671875" style="54" customWidth="1"/>
    <col min="4356" max="4356" width="7.44140625" style="54" customWidth="1"/>
    <col min="4357" max="4357" width="12.5546875" style="54" customWidth="1"/>
    <col min="4358" max="4358" width="7.44140625" style="54" customWidth="1"/>
    <col min="4359" max="4359" width="12.109375" style="54" customWidth="1"/>
    <col min="4360" max="4360" width="21.109375" style="54" customWidth="1"/>
    <col min="4361" max="4361" width="8.88671875" style="54" customWidth="1"/>
    <col min="4362" max="4608" width="8.6640625" style="54"/>
    <col min="4609" max="4609" width="10.88671875" style="54" bestFit="1" customWidth="1"/>
    <col min="4610" max="4610" width="54.109375" style="54" customWidth="1"/>
    <col min="4611" max="4611" width="42.88671875" style="54" customWidth="1"/>
    <col min="4612" max="4612" width="7.44140625" style="54" customWidth="1"/>
    <col min="4613" max="4613" width="12.5546875" style="54" customWidth="1"/>
    <col min="4614" max="4614" width="7.44140625" style="54" customWidth="1"/>
    <col min="4615" max="4615" width="12.109375" style="54" customWidth="1"/>
    <col min="4616" max="4616" width="21.109375" style="54" customWidth="1"/>
    <col min="4617" max="4617" width="8.88671875" style="54" customWidth="1"/>
    <col min="4618" max="4864" width="8.6640625" style="54"/>
    <col min="4865" max="4865" width="10.88671875" style="54" bestFit="1" customWidth="1"/>
    <col min="4866" max="4866" width="54.109375" style="54" customWidth="1"/>
    <col min="4867" max="4867" width="42.88671875" style="54" customWidth="1"/>
    <col min="4868" max="4868" width="7.44140625" style="54" customWidth="1"/>
    <col min="4869" max="4869" width="12.5546875" style="54" customWidth="1"/>
    <col min="4870" max="4870" width="7.44140625" style="54" customWidth="1"/>
    <col min="4871" max="4871" width="12.109375" style="54" customWidth="1"/>
    <col min="4872" max="4872" width="21.109375" style="54" customWidth="1"/>
    <col min="4873" max="4873" width="8.88671875" style="54" customWidth="1"/>
    <col min="4874" max="5120" width="8.6640625" style="54"/>
    <col min="5121" max="5121" width="10.88671875" style="54" bestFit="1" customWidth="1"/>
    <col min="5122" max="5122" width="54.109375" style="54" customWidth="1"/>
    <col min="5123" max="5123" width="42.88671875" style="54" customWidth="1"/>
    <col min="5124" max="5124" width="7.44140625" style="54" customWidth="1"/>
    <col min="5125" max="5125" width="12.5546875" style="54" customWidth="1"/>
    <col min="5126" max="5126" width="7.44140625" style="54" customWidth="1"/>
    <col min="5127" max="5127" width="12.109375" style="54" customWidth="1"/>
    <col min="5128" max="5128" width="21.109375" style="54" customWidth="1"/>
    <col min="5129" max="5129" width="8.88671875" style="54" customWidth="1"/>
    <col min="5130" max="5376" width="8.6640625" style="54"/>
    <col min="5377" max="5377" width="10.88671875" style="54" bestFit="1" customWidth="1"/>
    <col min="5378" max="5378" width="54.109375" style="54" customWidth="1"/>
    <col min="5379" max="5379" width="42.88671875" style="54" customWidth="1"/>
    <col min="5380" max="5380" width="7.44140625" style="54" customWidth="1"/>
    <col min="5381" max="5381" width="12.5546875" style="54" customWidth="1"/>
    <col min="5382" max="5382" width="7.44140625" style="54" customWidth="1"/>
    <col min="5383" max="5383" width="12.109375" style="54" customWidth="1"/>
    <col min="5384" max="5384" width="21.109375" style="54" customWidth="1"/>
    <col min="5385" max="5385" width="8.88671875" style="54" customWidth="1"/>
    <col min="5386" max="5632" width="8.6640625" style="54"/>
    <col min="5633" max="5633" width="10.88671875" style="54" bestFit="1" customWidth="1"/>
    <col min="5634" max="5634" width="54.109375" style="54" customWidth="1"/>
    <col min="5635" max="5635" width="42.88671875" style="54" customWidth="1"/>
    <col min="5636" max="5636" width="7.44140625" style="54" customWidth="1"/>
    <col min="5637" max="5637" width="12.5546875" style="54" customWidth="1"/>
    <col min="5638" max="5638" width="7.44140625" style="54" customWidth="1"/>
    <col min="5639" max="5639" width="12.109375" style="54" customWidth="1"/>
    <col min="5640" max="5640" width="21.109375" style="54" customWidth="1"/>
    <col min="5641" max="5641" width="8.88671875" style="54" customWidth="1"/>
    <col min="5642" max="5888" width="8.6640625" style="54"/>
    <col min="5889" max="5889" width="10.88671875" style="54" bestFit="1" customWidth="1"/>
    <col min="5890" max="5890" width="54.109375" style="54" customWidth="1"/>
    <col min="5891" max="5891" width="42.88671875" style="54" customWidth="1"/>
    <col min="5892" max="5892" width="7.44140625" style="54" customWidth="1"/>
    <col min="5893" max="5893" width="12.5546875" style="54" customWidth="1"/>
    <col min="5894" max="5894" width="7.44140625" style="54" customWidth="1"/>
    <col min="5895" max="5895" width="12.109375" style="54" customWidth="1"/>
    <col min="5896" max="5896" width="21.109375" style="54" customWidth="1"/>
    <col min="5897" max="5897" width="8.88671875" style="54" customWidth="1"/>
    <col min="5898" max="6144" width="8.6640625" style="54"/>
    <col min="6145" max="6145" width="10.88671875" style="54" bestFit="1" customWidth="1"/>
    <col min="6146" max="6146" width="54.109375" style="54" customWidth="1"/>
    <col min="6147" max="6147" width="42.88671875" style="54" customWidth="1"/>
    <col min="6148" max="6148" width="7.44140625" style="54" customWidth="1"/>
    <col min="6149" max="6149" width="12.5546875" style="54" customWidth="1"/>
    <col min="6150" max="6150" width="7.44140625" style="54" customWidth="1"/>
    <col min="6151" max="6151" width="12.109375" style="54" customWidth="1"/>
    <col min="6152" max="6152" width="21.109375" style="54" customWidth="1"/>
    <col min="6153" max="6153" width="8.88671875" style="54" customWidth="1"/>
    <col min="6154" max="6400" width="8.6640625" style="54"/>
    <col min="6401" max="6401" width="10.88671875" style="54" bestFit="1" customWidth="1"/>
    <col min="6402" max="6402" width="54.109375" style="54" customWidth="1"/>
    <col min="6403" max="6403" width="42.88671875" style="54" customWidth="1"/>
    <col min="6404" max="6404" width="7.44140625" style="54" customWidth="1"/>
    <col min="6405" max="6405" width="12.5546875" style="54" customWidth="1"/>
    <col min="6406" max="6406" width="7.44140625" style="54" customWidth="1"/>
    <col min="6407" max="6407" width="12.109375" style="54" customWidth="1"/>
    <col min="6408" max="6408" width="21.109375" style="54" customWidth="1"/>
    <col min="6409" max="6409" width="8.88671875" style="54" customWidth="1"/>
    <col min="6410" max="6656" width="8.6640625" style="54"/>
    <col min="6657" max="6657" width="10.88671875" style="54" bestFit="1" customWidth="1"/>
    <col min="6658" max="6658" width="54.109375" style="54" customWidth="1"/>
    <col min="6659" max="6659" width="42.88671875" style="54" customWidth="1"/>
    <col min="6660" max="6660" width="7.44140625" style="54" customWidth="1"/>
    <col min="6661" max="6661" width="12.5546875" style="54" customWidth="1"/>
    <col min="6662" max="6662" width="7.44140625" style="54" customWidth="1"/>
    <col min="6663" max="6663" width="12.109375" style="54" customWidth="1"/>
    <col min="6664" max="6664" width="21.109375" style="54" customWidth="1"/>
    <col min="6665" max="6665" width="8.88671875" style="54" customWidth="1"/>
    <col min="6666" max="6912" width="8.6640625" style="54"/>
    <col min="6913" max="6913" width="10.88671875" style="54" bestFit="1" customWidth="1"/>
    <col min="6914" max="6914" width="54.109375" style="54" customWidth="1"/>
    <col min="6915" max="6915" width="42.88671875" style="54" customWidth="1"/>
    <col min="6916" max="6916" width="7.44140625" style="54" customWidth="1"/>
    <col min="6917" max="6917" width="12.5546875" style="54" customWidth="1"/>
    <col min="6918" max="6918" width="7.44140625" style="54" customWidth="1"/>
    <col min="6919" max="6919" width="12.109375" style="54" customWidth="1"/>
    <col min="6920" max="6920" width="21.109375" style="54" customWidth="1"/>
    <col min="6921" max="6921" width="8.88671875" style="54" customWidth="1"/>
    <col min="6922" max="7168" width="8.6640625" style="54"/>
    <col min="7169" max="7169" width="10.88671875" style="54" bestFit="1" customWidth="1"/>
    <col min="7170" max="7170" width="54.109375" style="54" customWidth="1"/>
    <col min="7171" max="7171" width="42.88671875" style="54" customWidth="1"/>
    <col min="7172" max="7172" width="7.44140625" style="54" customWidth="1"/>
    <col min="7173" max="7173" width="12.5546875" style="54" customWidth="1"/>
    <col min="7174" max="7174" width="7.44140625" style="54" customWidth="1"/>
    <col min="7175" max="7175" width="12.109375" style="54" customWidth="1"/>
    <col min="7176" max="7176" width="21.109375" style="54" customWidth="1"/>
    <col min="7177" max="7177" width="8.88671875" style="54" customWidth="1"/>
    <col min="7178" max="7424" width="8.6640625" style="54"/>
    <col min="7425" max="7425" width="10.88671875" style="54" bestFit="1" customWidth="1"/>
    <col min="7426" max="7426" width="54.109375" style="54" customWidth="1"/>
    <col min="7427" max="7427" width="42.88671875" style="54" customWidth="1"/>
    <col min="7428" max="7428" width="7.44140625" style="54" customWidth="1"/>
    <col min="7429" max="7429" width="12.5546875" style="54" customWidth="1"/>
    <col min="7430" max="7430" width="7.44140625" style="54" customWidth="1"/>
    <col min="7431" max="7431" width="12.109375" style="54" customWidth="1"/>
    <col min="7432" max="7432" width="21.109375" style="54" customWidth="1"/>
    <col min="7433" max="7433" width="8.88671875" style="54" customWidth="1"/>
    <col min="7434" max="7680" width="8.6640625" style="54"/>
    <col min="7681" max="7681" width="10.88671875" style="54" bestFit="1" customWidth="1"/>
    <col min="7682" max="7682" width="54.109375" style="54" customWidth="1"/>
    <col min="7683" max="7683" width="42.88671875" style="54" customWidth="1"/>
    <col min="7684" max="7684" width="7.44140625" style="54" customWidth="1"/>
    <col min="7685" max="7685" width="12.5546875" style="54" customWidth="1"/>
    <col min="7686" max="7686" width="7.44140625" style="54" customWidth="1"/>
    <col min="7687" max="7687" width="12.109375" style="54" customWidth="1"/>
    <col min="7688" max="7688" width="21.109375" style="54" customWidth="1"/>
    <col min="7689" max="7689" width="8.88671875" style="54" customWidth="1"/>
    <col min="7690" max="7936" width="8.6640625" style="54"/>
    <col min="7937" max="7937" width="10.88671875" style="54" bestFit="1" customWidth="1"/>
    <col min="7938" max="7938" width="54.109375" style="54" customWidth="1"/>
    <col min="7939" max="7939" width="42.88671875" style="54" customWidth="1"/>
    <col min="7940" max="7940" width="7.44140625" style="54" customWidth="1"/>
    <col min="7941" max="7941" width="12.5546875" style="54" customWidth="1"/>
    <col min="7942" max="7942" width="7.44140625" style="54" customWidth="1"/>
    <col min="7943" max="7943" width="12.109375" style="54" customWidth="1"/>
    <col min="7944" max="7944" width="21.109375" style="54" customWidth="1"/>
    <col min="7945" max="7945" width="8.88671875" style="54" customWidth="1"/>
    <col min="7946" max="8192" width="8.6640625" style="54"/>
    <col min="8193" max="8193" width="10.88671875" style="54" bestFit="1" customWidth="1"/>
    <col min="8194" max="8194" width="54.109375" style="54" customWidth="1"/>
    <col min="8195" max="8195" width="42.88671875" style="54" customWidth="1"/>
    <col min="8196" max="8196" width="7.44140625" style="54" customWidth="1"/>
    <col min="8197" max="8197" width="12.5546875" style="54" customWidth="1"/>
    <col min="8198" max="8198" width="7.44140625" style="54" customWidth="1"/>
    <col min="8199" max="8199" width="12.109375" style="54" customWidth="1"/>
    <col min="8200" max="8200" width="21.109375" style="54" customWidth="1"/>
    <col min="8201" max="8201" width="8.88671875" style="54" customWidth="1"/>
    <col min="8202" max="8448" width="8.6640625" style="54"/>
    <col min="8449" max="8449" width="10.88671875" style="54" bestFit="1" customWidth="1"/>
    <col min="8450" max="8450" width="54.109375" style="54" customWidth="1"/>
    <col min="8451" max="8451" width="42.88671875" style="54" customWidth="1"/>
    <col min="8452" max="8452" width="7.44140625" style="54" customWidth="1"/>
    <col min="8453" max="8453" width="12.5546875" style="54" customWidth="1"/>
    <col min="8454" max="8454" width="7.44140625" style="54" customWidth="1"/>
    <col min="8455" max="8455" width="12.109375" style="54" customWidth="1"/>
    <col min="8456" max="8456" width="21.109375" style="54" customWidth="1"/>
    <col min="8457" max="8457" width="8.88671875" style="54" customWidth="1"/>
    <col min="8458" max="8704" width="8.6640625" style="54"/>
    <col min="8705" max="8705" width="10.88671875" style="54" bestFit="1" customWidth="1"/>
    <col min="8706" max="8706" width="54.109375" style="54" customWidth="1"/>
    <col min="8707" max="8707" width="42.88671875" style="54" customWidth="1"/>
    <col min="8708" max="8708" width="7.44140625" style="54" customWidth="1"/>
    <col min="8709" max="8709" width="12.5546875" style="54" customWidth="1"/>
    <col min="8710" max="8710" width="7.44140625" style="54" customWidth="1"/>
    <col min="8711" max="8711" width="12.109375" style="54" customWidth="1"/>
    <col min="8712" max="8712" width="21.109375" style="54" customWidth="1"/>
    <col min="8713" max="8713" width="8.88671875" style="54" customWidth="1"/>
    <col min="8714" max="8960" width="8.6640625" style="54"/>
    <col min="8961" max="8961" width="10.88671875" style="54" bestFit="1" customWidth="1"/>
    <col min="8962" max="8962" width="54.109375" style="54" customWidth="1"/>
    <col min="8963" max="8963" width="42.88671875" style="54" customWidth="1"/>
    <col min="8964" max="8964" width="7.44140625" style="54" customWidth="1"/>
    <col min="8965" max="8965" width="12.5546875" style="54" customWidth="1"/>
    <col min="8966" max="8966" width="7.44140625" style="54" customWidth="1"/>
    <col min="8967" max="8967" width="12.109375" style="54" customWidth="1"/>
    <col min="8968" max="8968" width="21.109375" style="54" customWidth="1"/>
    <col min="8969" max="8969" width="8.88671875" style="54" customWidth="1"/>
    <col min="8970" max="9216" width="8.6640625" style="54"/>
    <col min="9217" max="9217" width="10.88671875" style="54" bestFit="1" customWidth="1"/>
    <col min="9218" max="9218" width="54.109375" style="54" customWidth="1"/>
    <col min="9219" max="9219" width="42.88671875" style="54" customWidth="1"/>
    <col min="9220" max="9220" width="7.44140625" style="54" customWidth="1"/>
    <col min="9221" max="9221" width="12.5546875" style="54" customWidth="1"/>
    <col min="9222" max="9222" width="7.44140625" style="54" customWidth="1"/>
    <col min="9223" max="9223" width="12.109375" style="54" customWidth="1"/>
    <col min="9224" max="9224" width="21.109375" style="54" customWidth="1"/>
    <col min="9225" max="9225" width="8.88671875" style="54" customWidth="1"/>
    <col min="9226" max="9472" width="8.6640625" style="54"/>
    <col min="9473" max="9473" width="10.88671875" style="54" bestFit="1" customWidth="1"/>
    <col min="9474" max="9474" width="54.109375" style="54" customWidth="1"/>
    <col min="9475" max="9475" width="42.88671875" style="54" customWidth="1"/>
    <col min="9476" max="9476" width="7.44140625" style="54" customWidth="1"/>
    <col min="9477" max="9477" width="12.5546875" style="54" customWidth="1"/>
    <col min="9478" max="9478" width="7.44140625" style="54" customWidth="1"/>
    <col min="9479" max="9479" width="12.109375" style="54" customWidth="1"/>
    <col min="9480" max="9480" width="21.109375" style="54" customWidth="1"/>
    <col min="9481" max="9481" width="8.88671875" style="54" customWidth="1"/>
    <col min="9482" max="9728" width="8.6640625" style="54"/>
    <col min="9729" max="9729" width="10.88671875" style="54" bestFit="1" customWidth="1"/>
    <col min="9730" max="9730" width="54.109375" style="54" customWidth="1"/>
    <col min="9731" max="9731" width="42.88671875" style="54" customWidth="1"/>
    <col min="9732" max="9732" width="7.44140625" style="54" customWidth="1"/>
    <col min="9733" max="9733" width="12.5546875" style="54" customWidth="1"/>
    <col min="9734" max="9734" width="7.44140625" style="54" customWidth="1"/>
    <col min="9735" max="9735" width="12.109375" style="54" customWidth="1"/>
    <col min="9736" max="9736" width="21.109375" style="54" customWidth="1"/>
    <col min="9737" max="9737" width="8.88671875" style="54" customWidth="1"/>
    <col min="9738" max="9984" width="8.6640625" style="54"/>
    <col min="9985" max="9985" width="10.88671875" style="54" bestFit="1" customWidth="1"/>
    <col min="9986" max="9986" width="54.109375" style="54" customWidth="1"/>
    <col min="9987" max="9987" width="42.88671875" style="54" customWidth="1"/>
    <col min="9988" max="9988" width="7.44140625" style="54" customWidth="1"/>
    <col min="9989" max="9989" width="12.5546875" style="54" customWidth="1"/>
    <col min="9990" max="9990" width="7.44140625" style="54" customWidth="1"/>
    <col min="9991" max="9991" width="12.109375" style="54" customWidth="1"/>
    <col min="9992" max="9992" width="21.109375" style="54" customWidth="1"/>
    <col min="9993" max="9993" width="8.88671875" style="54" customWidth="1"/>
    <col min="9994" max="10240" width="8.6640625" style="54"/>
    <col min="10241" max="10241" width="10.88671875" style="54" bestFit="1" customWidth="1"/>
    <col min="10242" max="10242" width="54.109375" style="54" customWidth="1"/>
    <col min="10243" max="10243" width="42.88671875" style="54" customWidth="1"/>
    <col min="10244" max="10244" width="7.44140625" style="54" customWidth="1"/>
    <col min="10245" max="10245" width="12.5546875" style="54" customWidth="1"/>
    <col min="10246" max="10246" width="7.44140625" style="54" customWidth="1"/>
    <col min="10247" max="10247" width="12.109375" style="54" customWidth="1"/>
    <col min="10248" max="10248" width="21.109375" style="54" customWidth="1"/>
    <col min="10249" max="10249" width="8.88671875" style="54" customWidth="1"/>
    <col min="10250" max="10496" width="8.6640625" style="54"/>
    <col min="10497" max="10497" width="10.88671875" style="54" bestFit="1" customWidth="1"/>
    <col min="10498" max="10498" width="54.109375" style="54" customWidth="1"/>
    <col min="10499" max="10499" width="42.88671875" style="54" customWidth="1"/>
    <col min="10500" max="10500" width="7.44140625" style="54" customWidth="1"/>
    <col min="10501" max="10501" width="12.5546875" style="54" customWidth="1"/>
    <col min="10502" max="10502" width="7.44140625" style="54" customWidth="1"/>
    <col min="10503" max="10503" width="12.109375" style="54" customWidth="1"/>
    <col min="10504" max="10504" width="21.109375" style="54" customWidth="1"/>
    <col min="10505" max="10505" width="8.88671875" style="54" customWidth="1"/>
    <col min="10506" max="10752" width="8.6640625" style="54"/>
    <col min="10753" max="10753" width="10.88671875" style="54" bestFit="1" customWidth="1"/>
    <col min="10754" max="10754" width="54.109375" style="54" customWidth="1"/>
    <col min="10755" max="10755" width="42.88671875" style="54" customWidth="1"/>
    <col min="10756" max="10756" width="7.44140625" style="54" customWidth="1"/>
    <col min="10757" max="10757" width="12.5546875" style="54" customWidth="1"/>
    <col min="10758" max="10758" width="7.44140625" style="54" customWidth="1"/>
    <col min="10759" max="10759" width="12.109375" style="54" customWidth="1"/>
    <col min="10760" max="10760" width="21.109375" style="54" customWidth="1"/>
    <col min="10761" max="10761" width="8.88671875" style="54" customWidth="1"/>
    <col min="10762" max="11008" width="8.6640625" style="54"/>
    <col min="11009" max="11009" width="10.88671875" style="54" bestFit="1" customWidth="1"/>
    <col min="11010" max="11010" width="54.109375" style="54" customWidth="1"/>
    <col min="11011" max="11011" width="42.88671875" style="54" customWidth="1"/>
    <col min="11012" max="11012" width="7.44140625" style="54" customWidth="1"/>
    <col min="11013" max="11013" width="12.5546875" style="54" customWidth="1"/>
    <col min="11014" max="11014" width="7.44140625" style="54" customWidth="1"/>
    <col min="11015" max="11015" width="12.109375" style="54" customWidth="1"/>
    <col min="11016" max="11016" width="21.109375" style="54" customWidth="1"/>
    <col min="11017" max="11017" width="8.88671875" style="54" customWidth="1"/>
    <col min="11018" max="11264" width="8.6640625" style="54"/>
    <col min="11265" max="11265" width="10.88671875" style="54" bestFit="1" customWidth="1"/>
    <col min="11266" max="11266" width="54.109375" style="54" customWidth="1"/>
    <col min="11267" max="11267" width="42.88671875" style="54" customWidth="1"/>
    <col min="11268" max="11268" width="7.44140625" style="54" customWidth="1"/>
    <col min="11269" max="11269" width="12.5546875" style="54" customWidth="1"/>
    <col min="11270" max="11270" width="7.44140625" style="54" customWidth="1"/>
    <col min="11271" max="11271" width="12.109375" style="54" customWidth="1"/>
    <col min="11272" max="11272" width="21.109375" style="54" customWidth="1"/>
    <col min="11273" max="11273" width="8.88671875" style="54" customWidth="1"/>
    <col min="11274" max="11520" width="8.6640625" style="54"/>
    <col min="11521" max="11521" width="10.88671875" style="54" bestFit="1" customWidth="1"/>
    <col min="11522" max="11522" width="54.109375" style="54" customWidth="1"/>
    <col min="11523" max="11523" width="42.88671875" style="54" customWidth="1"/>
    <col min="11524" max="11524" width="7.44140625" style="54" customWidth="1"/>
    <col min="11525" max="11525" width="12.5546875" style="54" customWidth="1"/>
    <col min="11526" max="11526" width="7.44140625" style="54" customWidth="1"/>
    <col min="11527" max="11527" width="12.109375" style="54" customWidth="1"/>
    <col min="11528" max="11528" width="21.109375" style="54" customWidth="1"/>
    <col min="11529" max="11529" width="8.88671875" style="54" customWidth="1"/>
    <col min="11530" max="11776" width="8.6640625" style="54"/>
    <col min="11777" max="11777" width="10.88671875" style="54" bestFit="1" customWidth="1"/>
    <col min="11778" max="11778" width="54.109375" style="54" customWidth="1"/>
    <col min="11779" max="11779" width="42.88671875" style="54" customWidth="1"/>
    <col min="11780" max="11780" width="7.44140625" style="54" customWidth="1"/>
    <col min="11781" max="11781" width="12.5546875" style="54" customWidth="1"/>
    <col min="11782" max="11782" width="7.44140625" style="54" customWidth="1"/>
    <col min="11783" max="11783" width="12.109375" style="54" customWidth="1"/>
    <col min="11784" max="11784" width="21.109375" style="54" customWidth="1"/>
    <col min="11785" max="11785" width="8.88671875" style="54" customWidth="1"/>
    <col min="11786" max="12032" width="8.6640625" style="54"/>
    <col min="12033" max="12033" width="10.88671875" style="54" bestFit="1" customWidth="1"/>
    <col min="12034" max="12034" width="54.109375" style="54" customWidth="1"/>
    <col min="12035" max="12035" width="42.88671875" style="54" customWidth="1"/>
    <col min="12036" max="12036" width="7.44140625" style="54" customWidth="1"/>
    <col min="12037" max="12037" width="12.5546875" style="54" customWidth="1"/>
    <col min="12038" max="12038" width="7.44140625" style="54" customWidth="1"/>
    <col min="12039" max="12039" width="12.109375" style="54" customWidth="1"/>
    <col min="12040" max="12040" width="21.109375" style="54" customWidth="1"/>
    <col min="12041" max="12041" width="8.88671875" style="54" customWidth="1"/>
    <col min="12042" max="12288" width="8.6640625" style="54"/>
    <col min="12289" max="12289" width="10.88671875" style="54" bestFit="1" customWidth="1"/>
    <col min="12290" max="12290" width="54.109375" style="54" customWidth="1"/>
    <col min="12291" max="12291" width="42.88671875" style="54" customWidth="1"/>
    <col min="12292" max="12292" width="7.44140625" style="54" customWidth="1"/>
    <col min="12293" max="12293" width="12.5546875" style="54" customWidth="1"/>
    <col min="12294" max="12294" width="7.44140625" style="54" customWidth="1"/>
    <col min="12295" max="12295" width="12.109375" style="54" customWidth="1"/>
    <col min="12296" max="12296" width="21.109375" style="54" customWidth="1"/>
    <col min="12297" max="12297" width="8.88671875" style="54" customWidth="1"/>
    <col min="12298" max="12544" width="8.6640625" style="54"/>
    <col min="12545" max="12545" width="10.88671875" style="54" bestFit="1" customWidth="1"/>
    <col min="12546" max="12546" width="54.109375" style="54" customWidth="1"/>
    <col min="12547" max="12547" width="42.88671875" style="54" customWidth="1"/>
    <col min="12548" max="12548" width="7.44140625" style="54" customWidth="1"/>
    <col min="12549" max="12549" width="12.5546875" style="54" customWidth="1"/>
    <col min="12550" max="12550" width="7.44140625" style="54" customWidth="1"/>
    <col min="12551" max="12551" width="12.109375" style="54" customWidth="1"/>
    <col min="12552" max="12552" width="21.109375" style="54" customWidth="1"/>
    <col min="12553" max="12553" width="8.88671875" style="54" customWidth="1"/>
    <col min="12554" max="12800" width="8.6640625" style="54"/>
    <col min="12801" max="12801" width="10.88671875" style="54" bestFit="1" customWidth="1"/>
    <col min="12802" max="12802" width="54.109375" style="54" customWidth="1"/>
    <col min="12803" max="12803" width="42.88671875" style="54" customWidth="1"/>
    <col min="12804" max="12804" width="7.44140625" style="54" customWidth="1"/>
    <col min="12805" max="12805" width="12.5546875" style="54" customWidth="1"/>
    <col min="12806" max="12806" width="7.44140625" style="54" customWidth="1"/>
    <col min="12807" max="12807" width="12.109375" style="54" customWidth="1"/>
    <col min="12808" max="12808" width="21.109375" style="54" customWidth="1"/>
    <col min="12809" max="12809" width="8.88671875" style="54" customWidth="1"/>
    <col min="12810" max="13056" width="8.6640625" style="54"/>
    <col min="13057" max="13057" width="10.88671875" style="54" bestFit="1" customWidth="1"/>
    <col min="13058" max="13058" width="54.109375" style="54" customWidth="1"/>
    <col min="13059" max="13059" width="42.88671875" style="54" customWidth="1"/>
    <col min="13060" max="13060" width="7.44140625" style="54" customWidth="1"/>
    <col min="13061" max="13061" width="12.5546875" style="54" customWidth="1"/>
    <col min="13062" max="13062" width="7.44140625" style="54" customWidth="1"/>
    <col min="13063" max="13063" width="12.109375" style="54" customWidth="1"/>
    <col min="13064" max="13064" width="21.109375" style="54" customWidth="1"/>
    <col min="13065" max="13065" width="8.88671875" style="54" customWidth="1"/>
    <col min="13066" max="13312" width="8.6640625" style="54"/>
    <col min="13313" max="13313" width="10.88671875" style="54" bestFit="1" customWidth="1"/>
    <col min="13314" max="13314" width="54.109375" style="54" customWidth="1"/>
    <col min="13315" max="13315" width="42.88671875" style="54" customWidth="1"/>
    <col min="13316" max="13316" width="7.44140625" style="54" customWidth="1"/>
    <col min="13317" max="13317" width="12.5546875" style="54" customWidth="1"/>
    <col min="13318" max="13318" width="7.44140625" style="54" customWidth="1"/>
    <col min="13319" max="13319" width="12.109375" style="54" customWidth="1"/>
    <col min="13320" max="13320" width="21.109375" style="54" customWidth="1"/>
    <col min="13321" max="13321" width="8.88671875" style="54" customWidth="1"/>
    <col min="13322" max="13568" width="8.6640625" style="54"/>
    <col min="13569" max="13569" width="10.88671875" style="54" bestFit="1" customWidth="1"/>
    <col min="13570" max="13570" width="54.109375" style="54" customWidth="1"/>
    <col min="13571" max="13571" width="42.88671875" style="54" customWidth="1"/>
    <col min="13572" max="13572" width="7.44140625" style="54" customWidth="1"/>
    <col min="13573" max="13573" width="12.5546875" style="54" customWidth="1"/>
    <col min="13574" max="13574" width="7.44140625" style="54" customWidth="1"/>
    <col min="13575" max="13575" width="12.109375" style="54" customWidth="1"/>
    <col min="13576" max="13576" width="21.109375" style="54" customWidth="1"/>
    <col min="13577" max="13577" width="8.88671875" style="54" customWidth="1"/>
    <col min="13578" max="13824" width="8.6640625" style="54"/>
    <col min="13825" max="13825" width="10.88671875" style="54" bestFit="1" customWidth="1"/>
    <col min="13826" max="13826" width="54.109375" style="54" customWidth="1"/>
    <col min="13827" max="13827" width="42.88671875" style="54" customWidth="1"/>
    <col min="13828" max="13828" width="7.44140625" style="54" customWidth="1"/>
    <col min="13829" max="13829" width="12.5546875" style="54" customWidth="1"/>
    <col min="13830" max="13830" width="7.44140625" style="54" customWidth="1"/>
    <col min="13831" max="13831" width="12.109375" style="54" customWidth="1"/>
    <col min="13832" max="13832" width="21.109375" style="54" customWidth="1"/>
    <col min="13833" max="13833" width="8.88671875" style="54" customWidth="1"/>
    <col min="13834" max="14080" width="8.6640625" style="54"/>
    <col min="14081" max="14081" width="10.88671875" style="54" bestFit="1" customWidth="1"/>
    <col min="14082" max="14082" width="54.109375" style="54" customWidth="1"/>
    <col min="14083" max="14083" width="42.88671875" style="54" customWidth="1"/>
    <col min="14084" max="14084" width="7.44140625" style="54" customWidth="1"/>
    <col min="14085" max="14085" width="12.5546875" style="54" customWidth="1"/>
    <col min="14086" max="14086" width="7.44140625" style="54" customWidth="1"/>
    <col min="14087" max="14087" width="12.109375" style="54" customWidth="1"/>
    <col min="14088" max="14088" width="21.109375" style="54" customWidth="1"/>
    <col min="14089" max="14089" width="8.88671875" style="54" customWidth="1"/>
    <col min="14090" max="14336" width="8.6640625" style="54"/>
    <col min="14337" max="14337" width="10.88671875" style="54" bestFit="1" customWidth="1"/>
    <col min="14338" max="14338" width="54.109375" style="54" customWidth="1"/>
    <col min="14339" max="14339" width="42.88671875" style="54" customWidth="1"/>
    <col min="14340" max="14340" width="7.44140625" style="54" customWidth="1"/>
    <col min="14341" max="14341" width="12.5546875" style="54" customWidth="1"/>
    <col min="14342" max="14342" width="7.44140625" style="54" customWidth="1"/>
    <col min="14343" max="14343" width="12.109375" style="54" customWidth="1"/>
    <col min="14344" max="14344" width="21.109375" style="54" customWidth="1"/>
    <col min="14345" max="14345" width="8.88671875" style="54" customWidth="1"/>
    <col min="14346" max="14592" width="8.6640625" style="54"/>
    <col min="14593" max="14593" width="10.88671875" style="54" bestFit="1" customWidth="1"/>
    <col min="14594" max="14594" width="54.109375" style="54" customWidth="1"/>
    <col min="14595" max="14595" width="42.88671875" style="54" customWidth="1"/>
    <col min="14596" max="14596" width="7.44140625" style="54" customWidth="1"/>
    <col min="14597" max="14597" width="12.5546875" style="54" customWidth="1"/>
    <col min="14598" max="14598" width="7.44140625" style="54" customWidth="1"/>
    <col min="14599" max="14599" width="12.109375" style="54" customWidth="1"/>
    <col min="14600" max="14600" width="21.109375" style="54" customWidth="1"/>
    <col min="14601" max="14601" width="8.88671875" style="54" customWidth="1"/>
    <col min="14602" max="14848" width="8.6640625" style="54"/>
    <col min="14849" max="14849" width="10.88671875" style="54" bestFit="1" customWidth="1"/>
    <col min="14850" max="14850" width="54.109375" style="54" customWidth="1"/>
    <col min="14851" max="14851" width="42.88671875" style="54" customWidth="1"/>
    <col min="14852" max="14852" width="7.44140625" style="54" customWidth="1"/>
    <col min="14853" max="14853" width="12.5546875" style="54" customWidth="1"/>
    <col min="14854" max="14854" width="7.44140625" style="54" customWidth="1"/>
    <col min="14855" max="14855" width="12.109375" style="54" customWidth="1"/>
    <col min="14856" max="14856" width="21.109375" style="54" customWidth="1"/>
    <col min="14857" max="14857" width="8.88671875" style="54" customWidth="1"/>
    <col min="14858" max="15104" width="8.6640625" style="54"/>
    <col min="15105" max="15105" width="10.88671875" style="54" bestFit="1" customWidth="1"/>
    <col min="15106" max="15106" width="54.109375" style="54" customWidth="1"/>
    <col min="15107" max="15107" width="42.88671875" style="54" customWidth="1"/>
    <col min="15108" max="15108" width="7.44140625" style="54" customWidth="1"/>
    <col min="15109" max="15109" width="12.5546875" style="54" customWidth="1"/>
    <col min="15110" max="15110" width="7.44140625" style="54" customWidth="1"/>
    <col min="15111" max="15111" width="12.109375" style="54" customWidth="1"/>
    <col min="15112" max="15112" width="21.109375" style="54" customWidth="1"/>
    <col min="15113" max="15113" width="8.88671875" style="54" customWidth="1"/>
    <col min="15114" max="15360" width="8.6640625" style="54"/>
    <col min="15361" max="15361" width="10.88671875" style="54" bestFit="1" customWidth="1"/>
    <col min="15362" max="15362" width="54.109375" style="54" customWidth="1"/>
    <col min="15363" max="15363" width="42.88671875" style="54" customWidth="1"/>
    <col min="15364" max="15364" width="7.44140625" style="54" customWidth="1"/>
    <col min="15365" max="15365" width="12.5546875" style="54" customWidth="1"/>
    <col min="15366" max="15366" width="7.44140625" style="54" customWidth="1"/>
    <col min="15367" max="15367" width="12.109375" style="54" customWidth="1"/>
    <col min="15368" max="15368" width="21.109375" style="54" customWidth="1"/>
    <col min="15369" max="15369" width="8.88671875" style="54" customWidth="1"/>
    <col min="15370" max="15616" width="8.6640625" style="54"/>
    <col min="15617" max="15617" width="10.88671875" style="54" bestFit="1" customWidth="1"/>
    <col min="15618" max="15618" width="54.109375" style="54" customWidth="1"/>
    <col min="15619" max="15619" width="42.88671875" style="54" customWidth="1"/>
    <col min="15620" max="15620" width="7.44140625" style="54" customWidth="1"/>
    <col min="15621" max="15621" width="12.5546875" style="54" customWidth="1"/>
    <col min="15622" max="15622" width="7.44140625" style="54" customWidth="1"/>
    <col min="15623" max="15623" width="12.109375" style="54" customWidth="1"/>
    <col min="15624" max="15624" width="21.109375" style="54" customWidth="1"/>
    <col min="15625" max="15625" width="8.88671875" style="54" customWidth="1"/>
    <col min="15626" max="15872" width="8.6640625" style="54"/>
    <col min="15873" max="15873" width="10.88671875" style="54" bestFit="1" customWidth="1"/>
    <col min="15874" max="15874" width="54.109375" style="54" customWidth="1"/>
    <col min="15875" max="15875" width="42.88671875" style="54" customWidth="1"/>
    <col min="15876" max="15876" width="7.44140625" style="54" customWidth="1"/>
    <col min="15877" max="15877" width="12.5546875" style="54" customWidth="1"/>
    <col min="15878" max="15878" width="7.44140625" style="54" customWidth="1"/>
    <col min="15879" max="15879" width="12.109375" style="54" customWidth="1"/>
    <col min="15880" max="15880" width="21.109375" style="54" customWidth="1"/>
    <col min="15881" max="15881" width="8.88671875" style="54" customWidth="1"/>
    <col min="15882" max="16128" width="8.6640625" style="54"/>
    <col min="16129" max="16129" width="10.88671875" style="54" bestFit="1" customWidth="1"/>
    <col min="16130" max="16130" width="54.109375" style="54" customWidth="1"/>
    <col min="16131" max="16131" width="42.88671875" style="54" customWidth="1"/>
    <col min="16132" max="16132" width="7.44140625" style="54" customWidth="1"/>
    <col min="16133" max="16133" width="12.5546875" style="54" customWidth="1"/>
    <col min="16134" max="16134" width="7.44140625" style="54" customWidth="1"/>
    <col min="16135" max="16135" width="12.109375" style="54" customWidth="1"/>
    <col min="16136" max="16136" width="21.109375" style="54" customWidth="1"/>
    <col min="16137" max="16137" width="8.88671875" style="54" customWidth="1"/>
    <col min="16138" max="16384" width="8.6640625" style="54"/>
  </cols>
  <sheetData>
    <row r="1" spans="1:11" ht="27" customHeight="1">
      <c r="A1" s="895" t="s">
        <v>370</v>
      </c>
      <c r="B1" s="896"/>
      <c r="C1" s="896"/>
      <c r="D1" s="896"/>
      <c r="E1" s="896"/>
      <c r="F1" s="896"/>
      <c r="G1" s="896"/>
      <c r="H1" s="896"/>
      <c r="I1" s="896"/>
      <c r="J1" s="896"/>
      <c r="K1" s="896"/>
    </row>
    <row r="2" spans="1:11" ht="18.45" customHeight="1">
      <c r="A2" s="896"/>
      <c r="B2" s="896"/>
      <c r="C2" s="896"/>
      <c r="D2" s="896"/>
      <c r="E2" s="896"/>
      <c r="F2" s="896"/>
      <c r="G2" s="896"/>
      <c r="H2" s="896"/>
      <c r="I2" s="896"/>
      <c r="J2" s="896"/>
      <c r="K2" s="896"/>
    </row>
    <row r="3" spans="1:11" ht="19.5" customHeight="1">
      <c r="A3" s="896"/>
      <c r="B3" s="896"/>
      <c r="C3" s="896"/>
      <c r="D3" s="896"/>
      <c r="E3" s="896"/>
      <c r="F3" s="896"/>
      <c r="G3" s="896"/>
      <c r="H3" s="896"/>
      <c r="I3" s="896"/>
      <c r="J3" s="896"/>
      <c r="K3" s="896"/>
    </row>
    <row r="4" spans="1:11" ht="21" customHeight="1">
      <c r="A4" s="896"/>
      <c r="B4" s="896"/>
      <c r="C4" s="896"/>
      <c r="D4" s="896"/>
      <c r="E4" s="896"/>
      <c r="F4" s="896"/>
      <c r="G4" s="896"/>
      <c r="H4" s="896"/>
      <c r="I4" s="896"/>
      <c r="J4" s="896"/>
      <c r="K4" s="896"/>
    </row>
    <row r="5" spans="1:11" ht="25.5" customHeight="1" thickBot="1">
      <c r="A5" s="903" t="s">
        <v>159</v>
      </c>
      <c r="B5" s="898"/>
      <c r="C5" s="897"/>
      <c r="D5" s="897"/>
      <c r="E5" s="897"/>
      <c r="F5" s="897"/>
      <c r="G5" s="897"/>
      <c r="H5" s="897"/>
      <c r="I5" s="897"/>
      <c r="J5" s="897"/>
      <c r="K5" s="897"/>
    </row>
    <row r="6" spans="1:11" ht="16.2" thickBot="1">
      <c r="A6" s="903"/>
      <c r="B6" s="899"/>
      <c r="D6" s="900"/>
      <c r="E6" s="901"/>
      <c r="F6" s="901"/>
      <c r="G6" s="901"/>
      <c r="H6" s="901"/>
      <c r="I6" s="902"/>
      <c r="J6" s="55" t="s">
        <v>10</v>
      </c>
      <c r="K6" s="104"/>
    </row>
    <row r="7" spans="1:11" s="58" customFormat="1" ht="16.5" customHeight="1" thickBot="1">
      <c r="A7" s="56" t="s">
        <v>160</v>
      </c>
      <c r="B7" s="57"/>
      <c r="D7" s="882" t="s">
        <v>161</v>
      </c>
      <c r="E7" s="882" t="s">
        <v>205</v>
      </c>
      <c r="F7" s="882" t="s">
        <v>203</v>
      </c>
      <c r="G7" s="59" t="s">
        <v>162</v>
      </c>
      <c r="H7" s="885" t="s">
        <v>163</v>
      </c>
      <c r="I7" s="882" t="s">
        <v>164</v>
      </c>
      <c r="J7" s="882" t="s">
        <v>165</v>
      </c>
      <c r="K7" s="882" t="s">
        <v>166</v>
      </c>
    </row>
    <row r="8" spans="1:11" s="58" customFormat="1" ht="15.6" customHeight="1" thickBot="1">
      <c r="A8" s="889" t="s">
        <v>10</v>
      </c>
      <c r="B8" s="891" t="s">
        <v>347</v>
      </c>
      <c r="C8" s="893" t="s">
        <v>167</v>
      </c>
      <c r="D8" s="883"/>
      <c r="E8" s="883"/>
      <c r="F8" s="883"/>
      <c r="G8" s="904" t="str">
        <f>IF('NTERV Form'!AH9="x",0,IF('NTERV Form'!AH8="x",0.246,IF('NTERV Form'!AH7="x",0.7,IF('NTERV Form'!AH6="x",0.7,"0"))))</f>
        <v>0</v>
      </c>
      <c r="H8" s="885"/>
      <c r="I8" s="887"/>
      <c r="J8" s="887"/>
      <c r="K8" s="887"/>
    </row>
    <row r="9" spans="1:11" ht="28.95" customHeight="1" thickBot="1">
      <c r="A9" s="890"/>
      <c r="B9" s="892"/>
      <c r="C9" s="894"/>
      <c r="D9" s="884"/>
      <c r="E9" s="884"/>
      <c r="F9" s="884"/>
      <c r="G9" s="905"/>
      <c r="H9" s="886"/>
      <c r="I9" s="888"/>
      <c r="J9" s="888"/>
      <c r="K9" s="888"/>
    </row>
    <row r="10" spans="1:11" ht="24.75" customHeight="1">
      <c r="A10" s="86"/>
      <c r="B10" s="87"/>
      <c r="C10" s="87"/>
      <c r="D10" s="87"/>
      <c r="E10" s="87"/>
      <c r="F10" s="105">
        <f>D10-E10</f>
        <v>0</v>
      </c>
      <c r="G10" s="60">
        <f t="shared" ref="G10:G38" si="0">F10*G$8</f>
        <v>0</v>
      </c>
      <c r="H10" s="90"/>
      <c r="I10" s="90"/>
      <c r="J10" s="90"/>
      <c r="K10" s="90"/>
    </row>
    <row r="11" spans="1:11" ht="24.75" customHeight="1">
      <c r="A11" s="88"/>
      <c r="B11" s="89"/>
      <c r="C11" s="89"/>
      <c r="D11" s="87"/>
      <c r="E11" s="87"/>
      <c r="F11" s="105">
        <f t="shared" ref="F11:F38" si="1">D11-E11</f>
        <v>0</v>
      </c>
      <c r="G11" s="60">
        <f t="shared" si="0"/>
        <v>0</v>
      </c>
      <c r="H11" s="90"/>
      <c r="I11" s="90"/>
      <c r="J11" s="90"/>
      <c r="K11" s="90"/>
    </row>
    <row r="12" spans="1:11" ht="24.75" customHeight="1">
      <c r="A12" s="88"/>
      <c r="B12" s="89"/>
      <c r="C12" s="89"/>
      <c r="D12" s="87"/>
      <c r="E12" s="87"/>
      <c r="F12" s="105">
        <f t="shared" si="1"/>
        <v>0</v>
      </c>
      <c r="G12" s="60">
        <f t="shared" si="0"/>
        <v>0</v>
      </c>
      <c r="H12" s="90"/>
      <c r="I12" s="90"/>
      <c r="J12" s="90"/>
      <c r="K12" s="90"/>
    </row>
    <row r="13" spans="1:11" ht="24.75" customHeight="1">
      <c r="A13" s="88"/>
      <c r="B13" s="89"/>
      <c r="C13" s="89"/>
      <c r="D13" s="87"/>
      <c r="E13" s="87"/>
      <c r="F13" s="105">
        <f t="shared" si="1"/>
        <v>0</v>
      </c>
      <c r="G13" s="60">
        <f t="shared" si="0"/>
        <v>0</v>
      </c>
      <c r="H13" s="90"/>
      <c r="I13" s="90"/>
      <c r="J13" s="90"/>
      <c r="K13" s="90"/>
    </row>
    <row r="14" spans="1:11" ht="24.75" customHeight="1">
      <c r="A14" s="88"/>
      <c r="B14" s="89"/>
      <c r="C14" s="89"/>
      <c r="D14" s="87"/>
      <c r="E14" s="87"/>
      <c r="F14" s="105">
        <f t="shared" si="1"/>
        <v>0</v>
      </c>
      <c r="G14" s="60">
        <f t="shared" si="0"/>
        <v>0</v>
      </c>
      <c r="H14" s="90"/>
      <c r="I14" s="90"/>
      <c r="J14" s="90"/>
      <c r="K14" s="90"/>
    </row>
    <row r="15" spans="1:11" ht="24.75" customHeight="1">
      <c r="A15" s="88"/>
      <c r="B15" s="89"/>
      <c r="C15" s="89"/>
      <c r="D15" s="87"/>
      <c r="E15" s="87"/>
      <c r="F15" s="105">
        <f t="shared" si="1"/>
        <v>0</v>
      </c>
      <c r="G15" s="60">
        <f t="shared" si="0"/>
        <v>0</v>
      </c>
      <c r="H15" s="127"/>
      <c r="I15" s="127"/>
      <c r="J15" s="127"/>
      <c r="K15" s="90"/>
    </row>
    <row r="16" spans="1:11" ht="24.75" customHeight="1">
      <c r="A16" s="88"/>
      <c r="B16" s="89"/>
      <c r="C16" s="89"/>
      <c r="D16" s="87"/>
      <c r="E16" s="87"/>
      <c r="F16" s="105">
        <f t="shared" si="1"/>
        <v>0</v>
      </c>
      <c r="G16" s="60">
        <f t="shared" si="0"/>
        <v>0</v>
      </c>
      <c r="H16" s="127"/>
      <c r="I16" s="127"/>
      <c r="J16" s="127"/>
      <c r="K16" s="90"/>
    </row>
    <row r="17" spans="1:11" ht="24.75" customHeight="1">
      <c r="A17" s="88"/>
      <c r="B17" s="89"/>
      <c r="C17" s="89"/>
      <c r="D17" s="87"/>
      <c r="E17" s="87"/>
      <c r="F17" s="105">
        <f t="shared" si="1"/>
        <v>0</v>
      </c>
      <c r="G17" s="60">
        <f t="shared" si="0"/>
        <v>0</v>
      </c>
      <c r="H17" s="90"/>
      <c r="I17" s="90"/>
      <c r="J17" s="90"/>
      <c r="K17" s="90"/>
    </row>
    <row r="18" spans="1:11" ht="24.75" customHeight="1">
      <c r="A18" s="88"/>
      <c r="B18" s="89"/>
      <c r="C18" s="89"/>
      <c r="D18" s="87"/>
      <c r="E18" s="87"/>
      <c r="F18" s="105">
        <f t="shared" si="1"/>
        <v>0</v>
      </c>
      <c r="G18" s="60">
        <f t="shared" si="0"/>
        <v>0</v>
      </c>
      <c r="H18" s="90"/>
      <c r="I18" s="90"/>
      <c r="J18" s="90"/>
      <c r="K18" s="90"/>
    </row>
    <row r="19" spans="1:11" ht="24.75" customHeight="1">
      <c r="A19" s="88"/>
      <c r="B19" s="89"/>
      <c r="C19" s="89"/>
      <c r="D19" s="87"/>
      <c r="E19" s="87"/>
      <c r="F19" s="105">
        <f t="shared" si="1"/>
        <v>0</v>
      </c>
      <c r="G19" s="60">
        <f t="shared" si="0"/>
        <v>0</v>
      </c>
      <c r="H19" s="90"/>
      <c r="I19" s="90"/>
      <c r="J19" s="90"/>
      <c r="K19" s="90"/>
    </row>
    <row r="20" spans="1:11" ht="24.75" customHeight="1">
      <c r="A20" s="88"/>
      <c r="B20" s="89"/>
      <c r="C20" s="89"/>
      <c r="D20" s="87"/>
      <c r="E20" s="87"/>
      <c r="F20" s="105">
        <f t="shared" si="1"/>
        <v>0</v>
      </c>
      <c r="G20" s="60">
        <f t="shared" si="0"/>
        <v>0</v>
      </c>
      <c r="H20" s="90"/>
      <c r="I20" s="90"/>
      <c r="J20" s="90"/>
      <c r="K20" s="90"/>
    </row>
    <row r="21" spans="1:11" ht="24.75" customHeight="1">
      <c r="A21" s="88"/>
      <c r="B21" s="89"/>
      <c r="C21" s="89"/>
      <c r="D21" s="87"/>
      <c r="E21" s="87"/>
      <c r="F21" s="105">
        <f t="shared" si="1"/>
        <v>0</v>
      </c>
      <c r="G21" s="60">
        <f t="shared" si="0"/>
        <v>0</v>
      </c>
      <c r="H21" s="90"/>
      <c r="I21" s="90"/>
      <c r="J21" s="90"/>
      <c r="K21" s="90"/>
    </row>
    <row r="22" spans="1:11" ht="24.75" customHeight="1">
      <c r="A22" s="88"/>
      <c r="B22" s="89"/>
      <c r="C22" s="89"/>
      <c r="D22" s="87"/>
      <c r="E22" s="87"/>
      <c r="F22" s="105">
        <f t="shared" si="1"/>
        <v>0</v>
      </c>
      <c r="G22" s="60">
        <f t="shared" si="0"/>
        <v>0</v>
      </c>
      <c r="H22" s="90"/>
      <c r="I22" s="90"/>
      <c r="J22" s="90"/>
      <c r="K22" s="90"/>
    </row>
    <row r="23" spans="1:11" ht="24.75" customHeight="1">
      <c r="A23" s="88"/>
      <c r="B23" s="89"/>
      <c r="C23" s="89"/>
      <c r="D23" s="87"/>
      <c r="E23" s="87"/>
      <c r="F23" s="105">
        <f t="shared" si="1"/>
        <v>0</v>
      </c>
      <c r="G23" s="60">
        <f t="shared" si="0"/>
        <v>0</v>
      </c>
      <c r="H23" s="90"/>
      <c r="I23" s="90"/>
      <c r="J23" s="90"/>
      <c r="K23" s="90"/>
    </row>
    <row r="24" spans="1:11" ht="24.75" customHeight="1">
      <c r="A24" s="88"/>
      <c r="B24" s="89"/>
      <c r="C24" s="89"/>
      <c r="D24" s="87"/>
      <c r="E24" s="87"/>
      <c r="F24" s="105">
        <f t="shared" si="1"/>
        <v>0</v>
      </c>
      <c r="G24" s="60">
        <f t="shared" si="0"/>
        <v>0</v>
      </c>
      <c r="H24" s="90"/>
      <c r="I24" s="90"/>
      <c r="J24" s="90"/>
      <c r="K24" s="90"/>
    </row>
    <row r="25" spans="1:11" ht="24.75" customHeight="1">
      <c r="A25" s="88"/>
      <c r="B25" s="89"/>
      <c r="C25" s="89"/>
      <c r="D25" s="87"/>
      <c r="E25" s="87"/>
      <c r="F25" s="105">
        <f t="shared" si="1"/>
        <v>0</v>
      </c>
      <c r="G25" s="60">
        <f t="shared" si="0"/>
        <v>0</v>
      </c>
      <c r="H25" s="90"/>
      <c r="I25" s="90"/>
      <c r="J25" s="90"/>
      <c r="K25" s="90"/>
    </row>
    <row r="26" spans="1:11" ht="24.75" customHeight="1">
      <c r="A26" s="88"/>
      <c r="B26" s="89"/>
      <c r="C26" s="89"/>
      <c r="D26" s="87"/>
      <c r="E26" s="87"/>
      <c r="F26" s="105">
        <f t="shared" si="1"/>
        <v>0</v>
      </c>
      <c r="G26" s="60">
        <f t="shared" si="0"/>
        <v>0</v>
      </c>
      <c r="H26" s="90"/>
      <c r="I26" s="90"/>
      <c r="J26" s="90"/>
      <c r="K26" s="90"/>
    </row>
    <row r="27" spans="1:11" ht="24.75" customHeight="1">
      <c r="A27" s="88"/>
      <c r="B27" s="89"/>
      <c r="C27" s="89"/>
      <c r="D27" s="87"/>
      <c r="E27" s="87"/>
      <c r="F27" s="105">
        <f t="shared" si="1"/>
        <v>0</v>
      </c>
      <c r="G27" s="60">
        <f t="shared" si="0"/>
        <v>0</v>
      </c>
      <c r="H27" s="90"/>
      <c r="I27" s="90"/>
      <c r="J27" s="90"/>
      <c r="K27" s="90"/>
    </row>
    <row r="28" spans="1:11" ht="24.75" customHeight="1">
      <c r="A28" s="88"/>
      <c r="B28" s="89"/>
      <c r="C28" s="89"/>
      <c r="D28" s="87"/>
      <c r="E28" s="87"/>
      <c r="F28" s="105">
        <f t="shared" si="1"/>
        <v>0</v>
      </c>
      <c r="G28" s="60">
        <f t="shared" si="0"/>
        <v>0</v>
      </c>
      <c r="H28" s="90"/>
      <c r="I28" s="90"/>
      <c r="J28" s="90"/>
      <c r="K28" s="90"/>
    </row>
    <row r="29" spans="1:11" ht="24.75" customHeight="1">
      <c r="A29" s="88"/>
      <c r="B29" s="89"/>
      <c r="C29" s="89"/>
      <c r="D29" s="87"/>
      <c r="E29" s="87"/>
      <c r="F29" s="105">
        <f t="shared" si="1"/>
        <v>0</v>
      </c>
      <c r="G29" s="60">
        <f t="shared" si="0"/>
        <v>0</v>
      </c>
      <c r="H29" s="90"/>
      <c r="I29" s="90"/>
      <c r="J29" s="90"/>
      <c r="K29" s="90"/>
    </row>
    <row r="30" spans="1:11" ht="24.75" customHeight="1">
      <c r="A30" s="88"/>
      <c r="B30" s="89"/>
      <c r="C30" s="89"/>
      <c r="D30" s="87"/>
      <c r="E30" s="87"/>
      <c r="F30" s="105">
        <f t="shared" si="1"/>
        <v>0</v>
      </c>
      <c r="G30" s="60">
        <f t="shared" si="0"/>
        <v>0</v>
      </c>
      <c r="H30" s="90"/>
      <c r="I30" s="90"/>
      <c r="J30" s="90"/>
      <c r="K30" s="90"/>
    </row>
    <row r="31" spans="1:11" ht="24.75" customHeight="1">
      <c r="A31" s="88"/>
      <c r="B31" s="89"/>
      <c r="C31" s="89"/>
      <c r="D31" s="87"/>
      <c r="E31" s="87"/>
      <c r="F31" s="105">
        <f t="shared" si="1"/>
        <v>0</v>
      </c>
      <c r="G31" s="60">
        <f t="shared" si="0"/>
        <v>0</v>
      </c>
      <c r="H31" s="90"/>
      <c r="I31" s="90"/>
      <c r="J31" s="90"/>
      <c r="K31" s="90"/>
    </row>
    <row r="32" spans="1:11" ht="24.75" customHeight="1">
      <c r="A32" s="88"/>
      <c r="B32" s="89"/>
      <c r="C32" s="89"/>
      <c r="D32" s="87"/>
      <c r="E32" s="87"/>
      <c r="F32" s="105">
        <f t="shared" si="1"/>
        <v>0</v>
      </c>
      <c r="G32" s="60">
        <f t="shared" si="0"/>
        <v>0</v>
      </c>
      <c r="H32" s="90"/>
      <c r="I32" s="90"/>
      <c r="J32" s="90"/>
      <c r="K32" s="90"/>
    </row>
    <row r="33" spans="1:11" ht="24.75" customHeight="1">
      <c r="A33" s="88"/>
      <c r="B33" s="89"/>
      <c r="C33" s="89"/>
      <c r="D33" s="87"/>
      <c r="E33" s="87"/>
      <c r="F33" s="105">
        <f t="shared" si="1"/>
        <v>0</v>
      </c>
      <c r="G33" s="60">
        <f t="shared" si="0"/>
        <v>0</v>
      </c>
      <c r="H33" s="90"/>
      <c r="I33" s="90"/>
      <c r="J33" s="90"/>
      <c r="K33" s="90"/>
    </row>
    <row r="34" spans="1:11" ht="24.75" customHeight="1">
      <c r="A34" s="88"/>
      <c r="B34" s="89"/>
      <c r="C34" s="89"/>
      <c r="D34" s="87"/>
      <c r="E34" s="87"/>
      <c r="F34" s="105">
        <f t="shared" si="1"/>
        <v>0</v>
      </c>
      <c r="G34" s="60">
        <f t="shared" si="0"/>
        <v>0</v>
      </c>
      <c r="H34" s="90"/>
      <c r="I34" s="90"/>
      <c r="J34" s="90"/>
      <c r="K34" s="90"/>
    </row>
    <row r="35" spans="1:11" ht="24.75" customHeight="1">
      <c r="A35" s="88"/>
      <c r="B35" s="89"/>
      <c r="C35" s="89"/>
      <c r="D35" s="87"/>
      <c r="E35" s="87"/>
      <c r="F35" s="105">
        <f t="shared" si="1"/>
        <v>0</v>
      </c>
      <c r="G35" s="60">
        <f t="shared" si="0"/>
        <v>0</v>
      </c>
      <c r="H35" s="90"/>
      <c r="I35" s="90"/>
      <c r="J35" s="90"/>
      <c r="K35" s="90"/>
    </row>
    <row r="36" spans="1:11" ht="24.75" customHeight="1">
      <c r="A36" s="88"/>
      <c r="B36" s="89"/>
      <c r="C36" s="89"/>
      <c r="D36" s="87"/>
      <c r="E36" s="87"/>
      <c r="F36" s="105">
        <f t="shared" si="1"/>
        <v>0</v>
      </c>
      <c r="G36" s="60">
        <f t="shared" si="0"/>
        <v>0</v>
      </c>
      <c r="H36" s="90"/>
      <c r="I36" s="90"/>
      <c r="J36" s="90"/>
      <c r="K36" s="90"/>
    </row>
    <row r="37" spans="1:11" ht="24.75" customHeight="1">
      <c r="A37" s="88"/>
      <c r="B37" s="89"/>
      <c r="C37" s="89"/>
      <c r="D37" s="87"/>
      <c r="E37" s="87"/>
      <c r="F37" s="105">
        <f t="shared" si="1"/>
        <v>0</v>
      </c>
      <c r="G37" s="60">
        <f t="shared" si="0"/>
        <v>0</v>
      </c>
      <c r="H37" s="90"/>
      <c r="I37" s="90"/>
      <c r="J37" s="90"/>
      <c r="K37" s="90"/>
    </row>
    <row r="38" spans="1:11" ht="24.75" customHeight="1">
      <c r="A38" s="88"/>
      <c r="B38" s="89"/>
      <c r="C38" s="89"/>
      <c r="D38" s="87"/>
      <c r="E38" s="87"/>
      <c r="F38" s="105">
        <f t="shared" si="1"/>
        <v>0</v>
      </c>
      <c r="G38" s="60">
        <f t="shared" si="0"/>
        <v>0</v>
      </c>
      <c r="H38" s="90"/>
      <c r="I38" s="90"/>
      <c r="J38" s="90"/>
      <c r="K38" s="90"/>
    </row>
    <row r="39" spans="1:11" ht="15">
      <c r="A39" s="58"/>
      <c r="B39" s="57"/>
      <c r="C39" s="58" t="s">
        <v>168</v>
      </c>
      <c r="D39" s="61">
        <f>SUM(D10:D38)</f>
        <v>0</v>
      </c>
      <c r="E39" s="61">
        <f>SUM(E10:E38)</f>
        <v>0</v>
      </c>
      <c r="F39" s="61">
        <f t="shared" ref="F39:K39" si="2">SUM(F10:F38)</f>
        <v>0</v>
      </c>
      <c r="G39" s="62">
        <f t="shared" si="2"/>
        <v>0</v>
      </c>
      <c r="H39" s="62">
        <f t="shared" si="2"/>
        <v>0</v>
      </c>
      <c r="I39" s="62">
        <f t="shared" si="2"/>
        <v>0</v>
      </c>
      <c r="J39" s="62">
        <f t="shared" si="2"/>
        <v>0</v>
      </c>
      <c r="K39" s="62">
        <f t="shared" si="2"/>
        <v>0</v>
      </c>
    </row>
    <row r="40" spans="1:11" ht="15">
      <c r="A40" s="58"/>
      <c r="B40" s="57"/>
      <c r="C40" s="58"/>
      <c r="D40" s="58"/>
      <c r="E40" s="58"/>
      <c r="F40" s="58"/>
      <c r="G40" s="58"/>
      <c r="H40" s="58"/>
      <c r="I40" s="56"/>
    </row>
    <row r="41" spans="1:11" ht="16.5" customHeight="1">
      <c r="A41" s="880" t="s">
        <v>169</v>
      </c>
      <c r="B41" s="880"/>
      <c r="C41" s="63" t="s">
        <v>170</v>
      </c>
      <c r="D41" s="58"/>
      <c r="E41" s="58"/>
      <c r="F41" s="58"/>
      <c r="G41" s="58" t="s">
        <v>171</v>
      </c>
      <c r="I41" s="881">
        <f>SUM(G39:K39)</f>
        <v>0</v>
      </c>
      <c r="J41" s="881"/>
    </row>
    <row r="42" spans="1:11">
      <c r="I42" s="65"/>
    </row>
    <row r="43" spans="1:11">
      <c r="I43" s="66"/>
    </row>
    <row r="44" spans="1:11" ht="16.5" customHeight="1">
      <c r="A44" s="880"/>
      <c r="B44" s="880"/>
      <c r="C44" s="969"/>
      <c r="D44" s="969"/>
      <c r="E44" s="969"/>
      <c r="F44" s="58"/>
      <c r="G44" s="58"/>
      <c r="I44" s="881"/>
      <c r="J44" s="881"/>
    </row>
    <row r="45" spans="1:11" ht="18.600000000000001" customHeight="1">
      <c r="A45" s="907" t="s">
        <v>363</v>
      </c>
      <c r="B45" s="907"/>
      <c r="I45" s="66"/>
    </row>
  </sheetData>
  <sheetProtection algorithmName="SHA-512" hashValue="/NNaMt7nJXTFGXXIBt34RmVse9v/ohzQDIBxFoWoHox9AkMnDgSTYg43Uh+9m4IZXMw3Aofp4yGHuE7jxZ+9vw==" saltValue="6dWjeo/k5Q5AYjelVZjGnw==" spinCount="100000" sheet="1" formatRows="0" selectLockedCells="1"/>
  <protectedRanges>
    <protectedRange sqref="B6" name="Range1"/>
    <protectedRange sqref="A10:C38" name="Range2"/>
    <protectedRange sqref="H10:K38" name="Range3"/>
  </protectedRanges>
  <mergeCells count="22">
    <mergeCell ref="A45:B45"/>
    <mergeCell ref="J7:J9"/>
    <mergeCell ref="K7:K9"/>
    <mergeCell ref="A8:A9"/>
    <mergeCell ref="B8:B9"/>
    <mergeCell ref="C8:C9"/>
    <mergeCell ref="G8:G9"/>
    <mergeCell ref="D7:D9"/>
    <mergeCell ref="E7:E9"/>
    <mergeCell ref="F7:F9"/>
    <mergeCell ref="H7:H9"/>
    <mergeCell ref="I7:I9"/>
    <mergeCell ref="A41:B41"/>
    <mergeCell ref="I41:J41"/>
    <mergeCell ref="A44:B44"/>
    <mergeCell ref="C44:E44"/>
    <mergeCell ref="I44:J44"/>
    <mergeCell ref="A1:K4"/>
    <mergeCell ref="A5:A6"/>
    <mergeCell ref="B5:B6"/>
    <mergeCell ref="C5:K5"/>
    <mergeCell ref="D6:I6"/>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146CA-799C-4AF5-B720-C2463329CDE1}">
  <sheetPr>
    <tabColor rgb="FFFFFF00"/>
  </sheetPr>
  <dimension ref="A1:B28"/>
  <sheetViews>
    <sheetView topLeftCell="A11" zoomScale="80" zoomScaleNormal="80" workbookViewId="0">
      <selection activeCell="AM13" sqref="AM13"/>
    </sheetView>
  </sheetViews>
  <sheetFormatPr defaultColWidth="8.88671875" defaultRowHeight="13.8"/>
  <cols>
    <col min="1" max="1" width="112.5546875" style="216" customWidth="1"/>
    <col min="2" max="2" width="85.88671875" style="216" customWidth="1"/>
    <col min="3" max="16384" width="8.88671875" style="216"/>
  </cols>
  <sheetData>
    <row r="1" spans="1:2" ht="19.8">
      <c r="A1" s="215" t="s">
        <v>173</v>
      </c>
      <c r="B1" s="215" t="s">
        <v>174</v>
      </c>
    </row>
    <row r="2" spans="1:2" ht="87">
      <c r="A2" s="217" t="s">
        <v>286</v>
      </c>
      <c r="B2" s="217" t="s">
        <v>175</v>
      </c>
    </row>
    <row r="3" spans="1:2" ht="34.799999999999997">
      <c r="A3" s="217" t="s">
        <v>287</v>
      </c>
      <c r="B3" s="217" t="s">
        <v>176</v>
      </c>
    </row>
    <row r="4" spans="1:2" ht="69.599999999999994">
      <c r="A4" s="217" t="s">
        <v>288</v>
      </c>
      <c r="B4" s="217" t="s">
        <v>177</v>
      </c>
    </row>
    <row r="5" spans="1:2" ht="69.599999999999994">
      <c r="A5" s="217" t="s">
        <v>289</v>
      </c>
      <c r="B5" s="217" t="s">
        <v>178</v>
      </c>
    </row>
    <row r="6" spans="1:2" ht="52.2">
      <c r="A6" s="217" t="s">
        <v>290</v>
      </c>
      <c r="B6" s="217" t="s">
        <v>179</v>
      </c>
    </row>
    <row r="7" spans="1:2" ht="52.2">
      <c r="A7" s="217" t="s">
        <v>291</v>
      </c>
      <c r="B7" s="217" t="s">
        <v>180</v>
      </c>
    </row>
    <row r="8" spans="1:2" ht="104.4">
      <c r="A8" s="217" t="s">
        <v>292</v>
      </c>
      <c r="B8" s="217" t="s">
        <v>280</v>
      </c>
    </row>
    <row r="9" spans="1:2" ht="87">
      <c r="A9" s="217" t="s">
        <v>293</v>
      </c>
      <c r="B9" s="217" t="s">
        <v>181</v>
      </c>
    </row>
    <row r="10" spans="1:2" ht="104.4">
      <c r="A10" s="217" t="s">
        <v>294</v>
      </c>
      <c r="B10" s="217" t="s">
        <v>279</v>
      </c>
    </row>
    <row r="11" spans="1:2" ht="104.4">
      <c r="A11" s="217" t="s">
        <v>295</v>
      </c>
      <c r="B11" s="217" t="s">
        <v>182</v>
      </c>
    </row>
    <row r="12" spans="1:2" ht="87">
      <c r="A12" s="217" t="s">
        <v>296</v>
      </c>
      <c r="B12" s="217" t="s">
        <v>183</v>
      </c>
    </row>
    <row r="13" spans="1:2" ht="174">
      <c r="A13" s="217" t="s">
        <v>297</v>
      </c>
      <c r="B13" s="217" t="s">
        <v>184</v>
      </c>
    </row>
    <row r="14" spans="1:2">
      <c r="A14" s="218"/>
      <c r="B14" s="218"/>
    </row>
    <row r="15" spans="1:2">
      <c r="A15" s="218"/>
      <c r="B15" s="218"/>
    </row>
    <row r="16" spans="1:2">
      <c r="A16" s="218"/>
      <c r="B16" s="218"/>
    </row>
    <row r="17" spans="1:2">
      <c r="A17" s="218"/>
      <c r="B17" s="218"/>
    </row>
    <row r="18" spans="1:2">
      <c r="A18" s="218"/>
      <c r="B18" s="218"/>
    </row>
    <row r="19" spans="1:2">
      <c r="A19" s="218"/>
      <c r="B19" s="218"/>
    </row>
    <row r="20" spans="1:2">
      <c r="A20" s="218"/>
      <c r="B20" s="218"/>
    </row>
    <row r="21" spans="1:2">
      <c r="A21" s="218"/>
      <c r="B21" s="218"/>
    </row>
    <row r="22" spans="1:2">
      <c r="A22" s="218"/>
      <c r="B22" s="218"/>
    </row>
    <row r="23" spans="1:2">
      <c r="A23" s="218"/>
      <c r="B23" s="218"/>
    </row>
    <row r="24" spans="1:2">
      <c r="A24" s="218"/>
      <c r="B24" s="218"/>
    </row>
    <row r="25" spans="1:2">
      <c r="A25" s="218"/>
      <c r="B25" s="218"/>
    </row>
    <row r="26" spans="1:2">
      <c r="A26" s="218"/>
      <c r="B26" s="218"/>
    </row>
    <row r="27" spans="1:2">
      <c r="A27" s="218"/>
      <c r="B27" s="218"/>
    </row>
    <row r="28" spans="1:2">
      <c r="A28" s="218"/>
      <c r="B28" s="218"/>
    </row>
  </sheetData>
  <sheetProtection algorithmName="SHA-512" hashValue="HfGR9H00CUkwEsDXvDJmaUaU2YFXdwprnSZoF7VhDF04SgF0w7fa8ZAkNdLtDdxfikCBfOlXxLSvAOMGS8WPag==" saltValue="ipEZ0oBerTFNsN5LhLrK/A==" spinCount="100000" sheet="1" select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18B25-6C7A-46DE-9A0C-ED7A09F5FBFB}">
  <sheetPr>
    <tabColor theme="0"/>
    <pageSetUpPr fitToPage="1"/>
  </sheetPr>
  <dimension ref="B1:AB49"/>
  <sheetViews>
    <sheetView showGridLines="0" zoomScale="115" zoomScaleNormal="115" workbookViewId="0">
      <selection activeCell="D3" sqref="D3:F3"/>
    </sheetView>
  </sheetViews>
  <sheetFormatPr defaultRowHeight="14.4"/>
  <cols>
    <col min="1" max="1" width="4.33203125" customWidth="1"/>
    <col min="2" max="2" width="34.6640625" customWidth="1"/>
    <col min="3" max="3" width="23.109375" customWidth="1"/>
    <col min="4" max="4" width="32.5546875" customWidth="1"/>
    <col min="5" max="5" width="29.5546875" customWidth="1"/>
    <col min="6" max="6" width="27.5546875" customWidth="1"/>
    <col min="7" max="7" width="18.33203125" customWidth="1"/>
    <col min="8" max="8" width="15.33203125" customWidth="1"/>
    <col min="10" max="10" width="31" customWidth="1"/>
    <col min="11" max="11" width="14.109375" hidden="1" customWidth="1"/>
    <col min="12" max="12" width="9.33203125" hidden="1" customWidth="1"/>
    <col min="13" max="13" width="62.5546875" hidden="1" customWidth="1"/>
    <col min="14" max="14" width="12.6640625" hidden="1" customWidth="1"/>
    <col min="15" max="15" width="8.6640625" hidden="1" customWidth="1"/>
    <col min="16" max="17" width="8.6640625" customWidth="1"/>
    <col min="18" max="18" width="1.88671875" customWidth="1"/>
    <col min="19" max="19" width="8.6640625" customWidth="1"/>
    <col min="20" max="20" width="0" hidden="1" customWidth="1"/>
    <col min="21" max="21" width="8.6640625" hidden="1" customWidth="1"/>
    <col min="22" max="26" width="0" hidden="1" customWidth="1"/>
  </cols>
  <sheetData>
    <row r="1" spans="2:28" ht="22.8">
      <c r="D1" s="322" t="s">
        <v>248</v>
      </c>
      <c r="E1" s="323"/>
      <c r="F1" s="323"/>
      <c r="G1" s="226"/>
      <c r="J1" s="227"/>
      <c r="K1" s="228"/>
      <c r="L1" s="228"/>
      <c r="M1" s="228"/>
      <c r="N1" s="228"/>
      <c r="O1" s="228"/>
      <c r="P1" s="228"/>
      <c r="Q1" s="228"/>
      <c r="R1" s="228"/>
    </row>
    <row r="2" spans="2:28" ht="22.8">
      <c r="D2" s="323"/>
      <c r="E2" s="323"/>
      <c r="F2" s="323"/>
      <c r="G2" s="226"/>
      <c r="J2" s="227"/>
      <c r="K2" s="228"/>
      <c r="L2" s="228"/>
      <c r="M2" s="228"/>
      <c r="N2" s="228"/>
      <c r="O2" s="228"/>
      <c r="P2" s="228"/>
      <c r="Q2" s="228"/>
      <c r="R2" s="228"/>
    </row>
    <row r="3" spans="2:28" ht="42.45" customHeight="1">
      <c r="D3" s="325" t="s">
        <v>354</v>
      </c>
      <c r="E3" s="325"/>
      <c r="F3" s="325"/>
      <c r="G3" s="229"/>
      <c r="J3" s="227"/>
      <c r="K3" s="228"/>
      <c r="L3" s="228"/>
      <c r="M3" s="228"/>
      <c r="N3" s="228"/>
      <c r="O3" s="228"/>
      <c r="P3" s="228"/>
      <c r="Q3" s="228"/>
      <c r="R3" s="228"/>
    </row>
    <row r="4" spans="2:28" ht="13.95" customHeight="1">
      <c r="B4" s="230"/>
      <c r="D4" s="324"/>
      <c r="E4" s="324"/>
      <c r="F4" s="324"/>
      <c r="H4" s="230"/>
      <c r="I4" s="230"/>
      <c r="J4" s="231"/>
      <c r="K4" s="228"/>
      <c r="L4" s="228"/>
      <c r="M4" s="228"/>
      <c r="N4" s="228"/>
      <c r="O4" s="228"/>
      <c r="P4" s="228"/>
      <c r="Q4" s="228"/>
      <c r="R4" s="228"/>
    </row>
    <row r="6" spans="2:28" ht="15" thickBot="1"/>
    <row r="7" spans="2:28" s="135" customFormat="1" thickBot="1">
      <c r="B7" s="316" t="s">
        <v>244</v>
      </c>
      <c r="C7" s="317"/>
      <c r="D7" s="317"/>
      <c r="E7" s="317"/>
      <c r="F7" s="317"/>
      <c r="G7" s="317"/>
      <c r="H7" s="317"/>
      <c r="I7" s="317"/>
      <c r="J7" s="318"/>
      <c r="K7" s="220"/>
      <c r="L7" s="220"/>
      <c r="M7" s="220"/>
      <c r="N7" s="220"/>
      <c r="O7" s="220"/>
    </row>
    <row r="8" spans="2:28" s="135" customFormat="1" thickBot="1">
      <c r="B8" s="205"/>
      <c r="C8" s="205"/>
      <c r="D8" s="205"/>
      <c r="E8" s="205"/>
      <c r="F8" s="205"/>
      <c r="G8" s="205"/>
      <c r="H8" s="205"/>
      <c r="I8" s="205"/>
      <c r="J8" s="205"/>
      <c r="M8" s="220"/>
      <c r="N8" s="220"/>
      <c r="O8" s="220"/>
    </row>
    <row r="9" spans="2:28" s="135" customFormat="1" ht="40.200000000000003" customHeight="1" thickBot="1">
      <c r="B9" s="319" t="s">
        <v>312</v>
      </c>
      <c r="C9" s="320"/>
      <c r="D9" s="320"/>
      <c r="E9" s="320"/>
      <c r="F9" s="320"/>
      <c r="G9" s="320"/>
      <c r="H9" s="320"/>
      <c r="I9" s="320"/>
      <c r="J9" s="321"/>
    </row>
    <row r="10" spans="2:28" s="156" customFormat="1" ht="38.4" customHeight="1">
      <c r="B10" s="114"/>
      <c r="C10" s="91"/>
      <c r="D10" s="115"/>
      <c r="E10" s="115"/>
      <c r="F10" s="91"/>
      <c r="G10" s="91"/>
      <c r="H10" s="115"/>
      <c r="I10" s="115"/>
      <c r="J10" s="116"/>
      <c r="K10" s="287" t="b">
        <v>0</v>
      </c>
      <c r="L10" s="158">
        <f>IF(K10=TRUE,1,0)</f>
        <v>0</v>
      </c>
      <c r="M10" s="239" t="s">
        <v>255</v>
      </c>
      <c r="N10" s="237">
        <f>COUNTIF(K17:K46,"True")</f>
        <v>0</v>
      </c>
      <c r="O10" s="158"/>
      <c r="S10" s="157"/>
      <c r="T10" s="157"/>
    </row>
    <row r="11" spans="2:28" s="156" customFormat="1" ht="38.4" customHeight="1">
      <c r="B11" s="114"/>
      <c r="C11" s="91"/>
      <c r="D11" s="115"/>
      <c r="E11" s="115"/>
      <c r="F11" s="91"/>
      <c r="G11" s="91"/>
      <c r="H11" s="115"/>
      <c r="I11" s="115"/>
      <c r="J11" s="116"/>
      <c r="K11" s="285" t="b">
        <v>0</v>
      </c>
      <c r="L11" s="158">
        <f>IF(K11=TRUE,1,0)</f>
        <v>0</v>
      </c>
      <c r="M11" s="238" t="s">
        <v>7</v>
      </c>
      <c r="N11" s="238">
        <f>IF(K16=TRUE,1,0)</f>
        <v>0</v>
      </c>
      <c r="O11" s="158"/>
      <c r="S11" s="157"/>
      <c r="T11" s="157"/>
      <c r="U11" s="276" t="s">
        <v>283</v>
      </c>
      <c r="V11" s="280"/>
      <c r="W11" s="280"/>
      <c r="X11" s="280"/>
      <c r="Y11" s="280"/>
      <c r="Z11" s="280"/>
      <c r="AA11" s="280"/>
      <c r="AB11" s="280"/>
    </row>
    <row r="12" spans="2:28" s="156" customFormat="1" ht="38.4" customHeight="1">
      <c r="B12" s="114"/>
      <c r="C12" s="91"/>
      <c r="D12" s="115"/>
      <c r="E12" s="115"/>
      <c r="F12" s="91"/>
      <c r="G12" s="91"/>
      <c r="H12" s="115"/>
      <c r="I12" s="115"/>
      <c r="J12" s="117"/>
      <c r="K12" s="285" t="b">
        <v>0</v>
      </c>
      <c r="L12" s="158">
        <f>IF(K12=TRUE,1,0)</f>
        <v>0</v>
      </c>
      <c r="M12" s="237" t="s">
        <v>254</v>
      </c>
      <c r="N12" s="238">
        <f>IF(L35&gt;=L14,0,1)</f>
        <v>0</v>
      </c>
      <c r="O12"/>
      <c r="S12" s="157"/>
      <c r="T12" s="157"/>
      <c r="U12" s="276" t="s">
        <v>284</v>
      </c>
      <c r="V12" s="280"/>
      <c r="W12" s="280"/>
      <c r="X12" s="280"/>
      <c r="Y12" s="280"/>
      <c r="Z12" s="280"/>
      <c r="AA12" s="280"/>
      <c r="AB12" s="280"/>
    </row>
    <row r="13" spans="2:28" s="156" customFormat="1" ht="38.4" customHeight="1">
      <c r="B13" s="114"/>
      <c r="C13" s="91"/>
      <c r="D13" s="115"/>
      <c r="E13" s="115"/>
      <c r="F13" s="91"/>
      <c r="G13" s="91"/>
      <c r="H13" s="115"/>
      <c r="I13" s="115"/>
      <c r="J13" s="116"/>
      <c r="K13" s="156" t="s">
        <v>6</v>
      </c>
      <c r="L13" s="238">
        <f>SUM(L11:L12)</f>
        <v>0</v>
      </c>
      <c r="M13" s="238" t="s">
        <v>320</v>
      </c>
      <c r="N13" s="238">
        <f>IF(L36&gt;=L10,0,1)</f>
        <v>0</v>
      </c>
      <c r="O13"/>
      <c r="S13" s="157"/>
      <c r="T13" s="157"/>
      <c r="U13" s="276" t="s">
        <v>285</v>
      </c>
      <c r="V13" s="280"/>
      <c r="W13" s="280"/>
      <c r="X13" s="280"/>
      <c r="Y13" s="280"/>
      <c r="Z13" s="280"/>
      <c r="AA13" s="280"/>
      <c r="AB13" s="280"/>
    </row>
    <row r="14" spans="2:28" s="156" customFormat="1" ht="38.4" customHeight="1">
      <c r="B14" s="114"/>
      <c r="C14" s="91"/>
      <c r="D14" s="115"/>
      <c r="E14" s="115"/>
      <c r="F14" s="91"/>
      <c r="G14" s="91"/>
      <c r="H14" s="115"/>
      <c r="I14" s="115"/>
      <c r="J14" s="116"/>
      <c r="K14" s="156" t="s">
        <v>321</v>
      </c>
      <c r="L14" s="156">
        <f>IF(L13&gt;0,1,0)</f>
        <v>0</v>
      </c>
      <c r="S14" s="157"/>
      <c r="T14" s="157"/>
      <c r="U14" s="276"/>
      <c r="V14" s="280"/>
      <c r="W14" s="280"/>
      <c r="X14" s="280"/>
      <c r="Y14" s="280"/>
      <c r="Z14" s="280"/>
      <c r="AA14" s="280"/>
      <c r="AB14" s="280"/>
    </row>
    <row r="15" spans="2:28" s="156" customFormat="1" ht="38.4" customHeight="1">
      <c r="B15" s="114"/>
      <c r="C15" s="91"/>
      <c r="D15" s="115"/>
      <c r="E15" s="115"/>
      <c r="F15" s="91"/>
      <c r="G15" s="91"/>
      <c r="H15" s="115"/>
      <c r="I15" s="115"/>
      <c r="J15" s="116"/>
      <c r="N15" s="158"/>
      <c r="O15" s="158"/>
      <c r="P15" s="173"/>
      <c r="Q15" s="173"/>
      <c r="R15" s="173"/>
      <c r="S15" s="157"/>
      <c r="T15" s="157"/>
      <c r="U15" s="276"/>
      <c r="V15" s="280"/>
      <c r="W15" s="280"/>
      <c r="X15" s="280"/>
      <c r="Y15" s="280"/>
      <c r="Z15" s="280"/>
      <c r="AA15" s="280"/>
      <c r="AB15" s="280"/>
    </row>
    <row r="16" spans="2:28" s="156" customFormat="1" ht="38.4" customHeight="1">
      <c r="B16" s="114"/>
      <c r="C16" s="91"/>
      <c r="D16" s="115"/>
      <c r="E16" s="115"/>
      <c r="F16" s="91"/>
      <c r="G16" s="91"/>
      <c r="H16" s="115"/>
      <c r="I16" s="115"/>
      <c r="J16" s="116"/>
      <c r="K16" s="286" t="b">
        <v>0</v>
      </c>
      <c r="L16" s="158">
        <f>IF(K16=TRUE,1,0)</f>
        <v>0</v>
      </c>
      <c r="N16" s="158"/>
      <c r="R16" s="158"/>
      <c r="S16" s="157"/>
      <c r="T16" s="157"/>
      <c r="U16" s="276"/>
      <c r="V16" s="280"/>
      <c r="W16" s="280"/>
      <c r="X16" s="280"/>
      <c r="Y16" s="280"/>
      <c r="Z16" s="280"/>
      <c r="AA16" s="280"/>
      <c r="AB16" s="280"/>
    </row>
    <row r="17" spans="2:28" s="156" customFormat="1" ht="38.4" customHeight="1">
      <c r="B17" s="114"/>
      <c r="C17" s="91"/>
      <c r="D17" s="115"/>
      <c r="E17" s="115"/>
      <c r="F17" s="91"/>
      <c r="G17" s="91"/>
      <c r="H17" s="115"/>
      <c r="I17" s="115"/>
      <c r="J17" s="116"/>
      <c r="K17" s="158" t="b">
        <v>0</v>
      </c>
      <c r="L17" s="158">
        <f>IF(K17=TRUE,1,0)</f>
        <v>0</v>
      </c>
      <c r="N17" s="158"/>
      <c r="O17" s="158"/>
      <c r="P17" s="158"/>
      <c r="Q17" s="158"/>
      <c r="R17" s="158"/>
      <c r="S17" s="157"/>
      <c r="T17" s="157"/>
      <c r="U17" s="276"/>
      <c r="V17" s="280"/>
      <c r="W17" s="280"/>
      <c r="X17" s="280"/>
      <c r="Y17" s="280"/>
      <c r="Z17" s="280"/>
      <c r="AA17" s="280"/>
      <c r="AB17" s="280"/>
    </row>
    <row r="18" spans="2:28" s="156" customFormat="1" ht="38.4" customHeight="1">
      <c r="B18" s="114"/>
      <c r="C18" s="91"/>
      <c r="D18" s="115"/>
      <c r="E18" s="115"/>
      <c r="F18" s="91"/>
      <c r="G18" s="91"/>
      <c r="H18" s="115"/>
      <c r="I18" s="115"/>
      <c r="J18" s="116"/>
      <c r="K18" s="158" t="b">
        <v>0</v>
      </c>
      <c r="L18" s="158">
        <f>IF(K18=TRUE,1,0)</f>
        <v>0</v>
      </c>
      <c r="N18" s="158"/>
      <c r="O18" s="158"/>
      <c r="P18" s="158"/>
      <c r="Q18" s="158"/>
      <c r="R18" s="158"/>
      <c r="S18" s="157"/>
      <c r="T18" s="157"/>
      <c r="U18" s="276"/>
      <c r="V18" s="280"/>
      <c r="W18" s="280"/>
      <c r="X18" s="280"/>
      <c r="Y18" s="280"/>
      <c r="Z18" s="280"/>
      <c r="AA18" s="280"/>
      <c r="AB18" s="280"/>
    </row>
    <row r="19" spans="2:28" s="156" customFormat="1" ht="2.4" customHeight="1">
      <c r="B19" s="114"/>
      <c r="C19" s="91"/>
      <c r="D19" s="115"/>
      <c r="E19" s="115"/>
      <c r="F19" s="91"/>
      <c r="G19" s="91"/>
      <c r="H19" s="115"/>
      <c r="I19" s="115"/>
      <c r="J19" s="116"/>
      <c r="K19" s="158" t="b">
        <v>0</v>
      </c>
      <c r="L19" s="158">
        <f>IF(K19=TRUE,1,0)</f>
        <v>0</v>
      </c>
      <c r="N19" s="158"/>
      <c r="O19" s="158"/>
      <c r="P19" s="158"/>
      <c r="Q19" s="158"/>
      <c r="R19" s="158"/>
      <c r="S19" s="157"/>
      <c r="T19" s="157"/>
      <c r="U19" s="276"/>
      <c r="V19" s="280"/>
      <c r="W19" s="280"/>
      <c r="X19" s="280"/>
      <c r="Y19" s="280"/>
      <c r="Z19" s="280"/>
      <c r="AA19" s="280"/>
      <c r="AB19" s="280"/>
    </row>
    <row r="20" spans="2:28" s="156" customFormat="1" ht="3" customHeight="1">
      <c r="B20" s="114"/>
      <c r="C20" s="91"/>
      <c r="D20" s="115"/>
      <c r="E20" s="115"/>
      <c r="F20" s="91"/>
      <c r="G20" s="91"/>
      <c r="H20" s="115"/>
      <c r="I20" s="115"/>
      <c r="J20" s="116"/>
      <c r="K20" s="156" t="b">
        <v>0</v>
      </c>
      <c r="L20" s="158">
        <f>IF(K20=TRUE,1,0)</f>
        <v>0</v>
      </c>
      <c r="N20" s="158"/>
      <c r="O20" s="158"/>
      <c r="P20" s="158"/>
      <c r="Q20" s="158"/>
      <c r="R20" s="158"/>
      <c r="S20" s="157"/>
      <c r="T20" s="157"/>
      <c r="U20" s="276"/>
      <c r="V20" s="280"/>
      <c r="W20" s="280"/>
      <c r="X20" s="280"/>
      <c r="Y20" s="280"/>
      <c r="Z20" s="280"/>
      <c r="AA20" s="280"/>
      <c r="AB20" s="280"/>
    </row>
    <row r="21" spans="2:28" s="156" customFormat="1" ht="6.6" customHeight="1">
      <c r="B21" s="114"/>
      <c r="C21" s="91"/>
      <c r="E21" s="115"/>
      <c r="F21" s="91"/>
      <c r="G21" s="91"/>
      <c r="H21" s="115"/>
      <c r="I21" s="115"/>
      <c r="J21" s="116"/>
      <c r="K21" s="158" t="b">
        <v>0</v>
      </c>
      <c r="L21" s="158">
        <f t="shared" ref="L21:L28" si="0">IF(K21=TRUE,1,0)</f>
        <v>0</v>
      </c>
      <c r="N21" s="158"/>
      <c r="O21" s="158"/>
      <c r="P21" s="158"/>
      <c r="Q21" s="158"/>
      <c r="R21" s="158"/>
      <c r="S21" s="157"/>
      <c r="T21" s="157"/>
      <c r="U21" s="276"/>
      <c r="V21" s="280"/>
      <c r="W21" s="280"/>
      <c r="X21" s="280"/>
      <c r="Y21" s="280"/>
      <c r="Z21" s="280"/>
      <c r="AA21" s="280"/>
      <c r="AB21" s="280"/>
    </row>
    <row r="22" spans="2:28" s="156" customFormat="1" ht="14.4" customHeight="1" thickBot="1">
      <c r="B22" s="114"/>
      <c r="C22" s="91"/>
      <c r="D22" s="115"/>
      <c r="E22" s="115"/>
      <c r="G22" s="91"/>
      <c r="H22" s="115"/>
      <c r="I22" s="115"/>
      <c r="J22" s="116"/>
      <c r="K22" s="158" t="b">
        <v>0</v>
      </c>
      <c r="L22" s="158">
        <f t="shared" si="0"/>
        <v>0</v>
      </c>
      <c r="N22" s="158"/>
      <c r="O22" s="158"/>
      <c r="P22" s="158"/>
      <c r="Q22" s="158"/>
      <c r="R22" s="158"/>
      <c r="S22" s="157"/>
      <c r="T22" s="157"/>
      <c r="U22" s="276"/>
      <c r="V22" s="280"/>
      <c r="W22" s="280"/>
      <c r="X22" s="280"/>
      <c r="Y22" s="280"/>
      <c r="Z22" s="280"/>
      <c r="AA22" s="280"/>
      <c r="AB22" s="280"/>
    </row>
    <row r="23" spans="2:28" s="135" customFormat="1" thickBot="1">
      <c r="B23" s="319" t="s">
        <v>218</v>
      </c>
      <c r="C23" s="320"/>
      <c r="D23" s="320"/>
      <c r="E23" s="320"/>
      <c r="F23" s="320"/>
      <c r="G23" s="320"/>
      <c r="H23" s="320"/>
      <c r="I23" s="320"/>
      <c r="J23" s="321"/>
      <c r="K23" s="156"/>
      <c r="L23" s="158">
        <f t="shared" si="0"/>
        <v>0</v>
      </c>
      <c r="O23" s="158"/>
      <c r="P23" s="158"/>
      <c r="Q23" s="158"/>
      <c r="R23" s="158"/>
      <c r="S23" s="160"/>
      <c r="T23" s="160"/>
    </row>
    <row r="24" spans="2:28" s="135" customFormat="1" ht="13.8">
      <c r="B24" s="118" t="str" cm="1">
        <f t="array" ref="B24">_xlfn._xlws.FILTER(M10:M13,N10:N13&gt;0, " ")</f>
        <v xml:space="preserve"> </v>
      </c>
      <c r="C24" s="16"/>
      <c r="D24" s="120"/>
      <c r="E24" s="120"/>
      <c r="F24" s="121"/>
      <c r="G24" s="121"/>
      <c r="H24" s="120"/>
      <c r="I24" s="120"/>
      <c r="J24" s="122"/>
      <c r="K24" s="158" t="b">
        <v>0</v>
      </c>
      <c r="L24" s="158">
        <f t="shared" si="0"/>
        <v>0</v>
      </c>
      <c r="M24" s="158"/>
      <c r="N24" s="158"/>
      <c r="O24" s="158"/>
      <c r="P24" s="158"/>
      <c r="Q24" s="158"/>
      <c r="R24" s="158"/>
      <c r="S24" s="160"/>
      <c r="T24" s="160"/>
    </row>
    <row r="25" spans="2:28" s="135" customFormat="1" ht="13.8">
      <c r="B25" s="118"/>
      <c r="C25" s="16"/>
      <c r="D25" s="16"/>
      <c r="E25" s="16"/>
      <c r="F25" s="16"/>
      <c r="G25" s="121"/>
      <c r="H25" s="16"/>
      <c r="I25" s="16"/>
      <c r="J25" s="123"/>
      <c r="K25" s="158" t="b">
        <v>0</v>
      </c>
      <c r="L25" s="158">
        <f t="shared" si="0"/>
        <v>0</v>
      </c>
      <c r="M25" s="158"/>
      <c r="N25" s="158"/>
      <c r="O25" s="158"/>
      <c r="P25" s="158"/>
      <c r="Q25" s="158"/>
      <c r="R25" s="158"/>
      <c r="S25" s="160"/>
      <c r="T25" s="160"/>
    </row>
    <row r="26" spans="2:28" s="135" customFormat="1" ht="48" customHeight="1" thickBot="1">
      <c r="B26" s="119"/>
      <c r="C26" s="124"/>
      <c r="D26" s="124"/>
      <c r="E26" s="124"/>
      <c r="F26" s="124"/>
      <c r="G26" s="124"/>
      <c r="H26" s="124"/>
      <c r="I26" s="124"/>
      <c r="J26" s="125"/>
      <c r="K26" s="158" t="b">
        <v>0</v>
      </c>
      <c r="L26" s="158">
        <f t="shared" si="0"/>
        <v>0</v>
      </c>
      <c r="M26" s="158"/>
      <c r="N26" s="158"/>
      <c r="O26" s="158"/>
      <c r="P26" s="158"/>
      <c r="Q26" s="158"/>
      <c r="R26" s="158"/>
      <c r="S26" s="160"/>
      <c r="T26" s="160"/>
    </row>
    <row r="27" spans="2:28">
      <c r="K27" s="158" t="b">
        <v>0</v>
      </c>
      <c r="L27" s="158">
        <f t="shared" si="0"/>
        <v>0</v>
      </c>
      <c r="M27" s="158"/>
      <c r="N27" s="158"/>
      <c r="O27" s="158"/>
      <c r="P27" s="158"/>
      <c r="Q27" s="158"/>
      <c r="R27" s="158"/>
    </row>
    <row r="28" spans="2:28">
      <c r="K28" s="158" t="b">
        <v>0</v>
      </c>
      <c r="L28" s="158">
        <f t="shared" si="0"/>
        <v>0</v>
      </c>
      <c r="M28" s="158"/>
      <c r="N28" s="158"/>
      <c r="O28" s="158"/>
      <c r="P28" s="158"/>
      <c r="Q28" s="158"/>
      <c r="R28" s="158"/>
    </row>
    <row r="29" spans="2:28">
      <c r="K29" s="299"/>
      <c r="L29" s="299"/>
      <c r="P29" s="173"/>
      <c r="Q29" s="173"/>
      <c r="R29" s="173"/>
    </row>
    <row r="30" spans="2:28">
      <c r="K30" s="299"/>
      <c r="L30" s="299"/>
      <c r="P30" s="173"/>
      <c r="Q30" s="173"/>
      <c r="R30" s="173"/>
    </row>
    <row r="31" spans="2:28">
      <c r="K31" s="158" t="b">
        <v>0</v>
      </c>
      <c r="L31" s="158">
        <f>IF(K31=TRUE,1,0)</f>
        <v>0</v>
      </c>
      <c r="P31" s="173"/>
      <c r="Q31" s="173"/>
      <c r="R31" s="173"/>
    </row>
    <row r="32" spans="2:28">
      <c r="K32" s="158" t="b">
        <v>0</v>
      </c>
      <c r="L32" s="158">
        <f>IF(K32=TRUE,1,0)</f>
        <v>0</v>
      </c>
      <c r="P32" s="173"/>
      <c r="Q32" s="173"/>
      <c r="R32" s="173"/>
    </row>
    <row r="33" spans="4:15">
      <c r="K33" s="158" t="b">
        <v>0</v>
      </c>
      <c r="L33" s="158">
        <f>IF(K33=TRUE,1,0)</f>
        <v>0</v>
      </c>
    </row>
    <row r="34" spans="4:15">
      <c r="K34" s="158" t="b">
        <v>0</v>
      </c>
      <c r="L34" s="158">
        <f>IF(K34=TRUE,1,0)</f>
        <v>0</v>
      </c>
    </row>
    <row r="35" spans="4:15">
      <c r="K35" s="158" t="s">
        <v>6</v>
      </c>
      <c r="L35" s="158">
        <f>SUM(L17:L34)</f>
        <v>0</v>
      </c>
    </row>
    <row r="36" spans="4:15">
      <c r="K36" t="s">
        <v>321</v>
      </c>
      <c r="L36" s="158">
        <f>L35+L14</f>
        <v>0</v>
      </c>
    </row>
    <row r="37" spans="4:15">
      <c r="D37" s="158"/>
      <c r="E37" s="158"/>
    </row>
    <row r="38" spans="4:15">
      <c r="D38" s="158"/>
      <c r="E38" s="158"/>
    </row>
    <row r="39" spans="4:15">
      <c r="D39" s="156"/>
      <c r="E39" s="158"/>
    </row>
    <row r="40" spans="4:15">
      <c r="D40" s="158"/>
      <c r="E40" s="158"/>
    </row>
    <row r="41" spans="4:15">
      <c r="D41" s="158"/>
      <c r="E41" s="158"/>
    </row>
    <row r="46" spans="4:15">
      <c r="M46" s="158"/>
      <c r="N46" s="158"/>
      <c r="O46" s="158"/>
    </row>
    <row r="47" spans="4:15">
      <c r="D47" s="158"/>
      <c r="E47" s="158"/>
      <c r="O47" s="158"/>
    </row>
    <row r="48" spans="4:15">
      <c r="K48" s="158"/>
      <c r="L48" s="158"/>
    </row>
    <row r="49" spans="11:12">
      <c r="K49" s="158"/>
      <c r="L49" s="158"/>
    </row>
  </sheetData>
  <mergeCells count="6">
    <mergeCell ref="B7:J7"/>
    <mergeCell ref="B9:J9"/>
    <mergeCell ref="B23:J23"/>
    <mergeCell ref="D1:F2"/>
    <mergeCell ref="D4:F4"/>
    <mergeCell ref="D3:F3"/>
  </mergeCells>
  <pageMargins left="0.7" right="0.7" top="0.75" bottom="0.75" header="0.3" footer="0.3"/>
  <pageSetup scale="4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1">
              <controlPr locked="0" defaultSize="0" autoFill="0" autoLine="0" autoPict="0">
                <anchor moveWithCells="1">
                  <from>
                    <xdr:col>5</xdr:col>
                    <xdr:colOff>1584960</xdr:colOff>
                    <xdr:row>9</xdr:row>
                    <xdr:rowOff>297180</xdr:rowOff>
                  </from>
                  <to>
                    <xdr:col>9</xdr:col>
                    <xdr:colOff>457200</xdr:colOff>
                    <xdr:row>10</xdr:row>
                    <xdr:rowOff>266700</xdr:rowOff>
                  </to>
                </anchor>
              </controlPr>
            </control>
          </mc:Choice>
        </mc:AlternateContent>
        <mc:AlternateContent xmlns:mc="http://schemas.openxmlformats.org/markup-compatibility/2006">
          <mc:Choice Requires="x14">
            <control shapeId="29698" r:id="rId5" name="Check Box 2">
              <controlPr locked="0" defaultSize="0" autoFill="0" autoLine="0" autoPict="0">
                <anchor moveWithCells="1">
                  <from>
                    <xdr:col>3</xdr:col>
                    <xdr:colOff>899160</xdr:colOff>
                    <xdr:row>11</xdr:row>
                    <xdr:rowOff>99060</xdr:rowOff>
                  </from>
                  <to>
                    <xdr:col>5</xdr:col>
                    <xdr:colOff>213360</xdr:colOff>
                    <xdr:row>12</xdr:row>
                    <xdr:rowOff>76200</xdr:rowOff>
                  </to>
                </anchor>
              </controlPr>
            </control>
          </mc:Choice>
        </mc:AlternateContent>
        <mc:AlternateContent xmlns:mc="http://schemas.openxmlformats.org/markup-compatibility/2006">
          <mc:Choice Requires="x14">
            <control shapeId="29699" r:id="rId6" name="Check Box 3">
              <controlPr locked="0" defaultSize="0" autoFill="0" autoLine="0" autoPict="0">
                <anchor moveWithCells="1">
                  <from>
                    <xdr:col>1</xdr:col>
                    <xdr:colOff>213360</xdr:colOff>
                    <xdr:row>12</xdr:row>
                    <xdr:rowOff>38100</xdr:rowOff>
                  </from>
                  <to>
                    <xdr:col>2</xdr:col>
                    <xdr:colOff>1478280</xdr:colOff>
                    <xdr:row>12</xdr:row>
                    <xdr:rowOff>480060</xdr:rowOff>
                  </to>
                </anchor>
              </controlPr>
            </control>
          </mc:Choice>
        </mc:AlternateContent>
        <mc:AlternateContent xmlns:mc="http://schemas.openxmlformats.org/markup-compatibility/2006">
          <mc:Choice Requires="x14">
            <control shapeId="29700" r:id="rId7" name="Check Box 4">
              <controlPr locked="0" defaultSize="0" autoFill="0" autoLine="0" autoPict="0">
                <anchor moveWithCells="1">
                  <from>
                    <xdr:col>3</xdr:col>
                    <xdr:colOff>899160</xdr:colOff>
                    <xdr:row>9</xdr:row>
                    <xdr:rowOff>289560</xdr:rowOff>
                  </from>
                  <to>
                    <xdr:col>5</xdr:col>
                    <xdr:colOff>289560</xdr:colOff>
                    <xdr:row>10</xdr:row>
                    <xdr:rowOff>251460</xdr:rowOff>
                  </to>
                </anchor>
              </controlPr>
            </control>
          </mc:Choice>
        </mc:AlternateContent>
        <mc:AlternateContent xmlns:mc="http://schemas.openxmlformats.org/markup-compatibility/2006">
          <mc:Choice Requires="x14">
            <control shapeId="29701" r:id="rId8" name="Check Box 5">
              <controlPr locked="0" defaultSize="0" autoFill="0" autoLine="0" autoPict="0">
                <anchor moveWithCells="1">
                  <from>
                    <xdr:col>3</xdr:col>
                    <xdr:colOff>899160</xdr:colOff>
                    <xdr:row>13</xdr:row>
                    <xdr:rowOff>236220</xdr:rowOff>
                  </from>
                  <to>
                    <xdr:col>5</xdr:col>
                    <xdr:colOff>213360</xdr:colOff>
                    <xdr:row>14</xdr:row>
                    <xdr:rowOff>213360</xdr:rowOff>
                  </to>
                </anchor>
              </controlPr>
            </control>
          </mc:Choice>
        </mc:AlternateContent>
        <mc:AlternateContent xmlns:mc="http://schemas.openxmlformats.org/markup-compatibility/2006">
          <mc:Choice Requires="x14">
            <control shapeId="29702" r:id="rId9" name="Check Box 6">
              <controlPr locked="0" defaultSize="0" autoFill="0" autoLine="0" autoPict="0">
                <anchor moveWithCells="1">
                  <from>
                    <xdr:col>1</xdr:col>
                    <xdr:colOff>213360</xdr:colOff>
                    <xdr:row>11</xdr:row>
                    <xdr:rowOff>99060</xdr:rowOff>
                  </from>
                  <to>
                    <xdr:col>2</xdr:col>
                    <xdr:colOff>1485900</xdr:colOff>
                    <xdr:row>12</xdr:row>
                    <xdr:rowOff>76200</xdr:rowOff>
                  </to>
                </anchor>
              </controlPr>
            </control>
          </mc:Choice>
        </mc:AlternateContent>
        <mc:AlternateContent xmlns:mc="http://schemas.openxmlformats.org/markup-compatibility/2006">
          <mc:Choice Requires="x14">
            <control shapeId="29703" r:id="rId10" name="Check Box 7">
              <controlPr defaultSize="0" autoFill="0" autoLine="0" autoPict="0">
                <anchor moveWithCells="1">
                  <from>
                    <xdr:col>1</xdr:col>
                    <xdr:colOff>213360</xdr:colOff>
                    <xdr:row>9</xdr:row>
                    <xdr:rowOff>297180</xdr:rowOff>
                  </from>
                  <to>
                    <xdr:col>2</xdr:col>
                    <xdr:colOff>1485900</xdr:colOff>
                    <xdr:row>10</xdr:row>
                    <xdr:rowOff>266700</xdr:rowOff>
                  </to>
                </anchor>
              </controlPr>
            </control>
          </mc:Choice>
        </mc:AlternateContent>
        <mc:AlternateContent xmlns:mc="http://schemas.openxmlformats.org/markup-compatibility/2006">
          <mc:Choice Requires="x14">
            <control shapeId="29704" r:id="rId11" name="Check Box 8">
              <controlPr locked="0" defaultSize="0" autoFill="0" autoLine="0" autoPict="0">
                <anchor moveWithCells="1">
                  <from>
                    <xdr:col>3</xdr:col>
                    <xdr:colOff>899160</xdr:colOff>
                    <xdr:row>12</xdr:row>
                    <xdr:rowOff>7620</xdr:rowOff>
                  </from>
                  <to>
                    <xdr:col>5</xdr:col>
                    <xdr:colOff>327660</xdr:colOff>
                    <xdr:row>12</xdr:row>
                    <xdr:rowOff>480060</xdr:rowOff>
                  </to>
                </anchor>
              </controlPr>
            </control>
          </mc:Choice>
        </mc:AlternateContent>
        <mc:AlternateContent xmlns:mc="http://schemas.openxmlformats.org/markup-compatibility/2006">
          <mc:Choice Requires="x14">
            <control shapeId="29710" r:id="rId12" name="Check Box 14">
              <controlPr locked="0" defaultSize="0" autoFill="0" autoLine="0" autoPict="0">
                <anchor moveWithCells="1">
                  <from>
                    <xdr:col>5</xdr:col>
                    <xdr:colOff>1584960</xdr:colOff>
                    <xdr:row>13</xdr:row>
                    <xdr:rowOff>236220</xdr:rowOff>
                  </from>
                  <to>
                    <xdr:col>9</xdr:col>
                    <xdr:colOff>365760</xdr:colOff>
                    <xdr:row>14</xdr:row>
                    <xdr:rowOff>213360</xdr:rowOff>
                  </to>
                </anchor>
              </controlPr>
            </control>
          </mc:Choice>
        </mc:AlternateContent>
        <mc:AlternateContent xmlns:mc="http://schemas.openxmlformats.org/markup-compatibility/2006">
          <mc:Choice Requires="x14">
            <control shapeId="29716" r:id="rId13" name="Check Box 20">
              <controlPr locked="0" defaultSize="0" autoFill="0" autoLine="0" autoPict="0">
                <anchor moveWithCells="1">
                  <from>
                    <xdr:col>1</xdr:col>
                    <xdr:colOff>213360</xdr:colOff>
                    <xdr:row>14</xdr:row>
                    <xdr:rowOff>152400</xdr:rowOff>
                  </from>
                  <to>
                    <xdr:col>2</xdr:col>
                    <xdr:colOff>1485900</xdr:colOff>
                    <xdr:row>15</xdr:row>
                    <xdr:rowOff>99060</xdr:rowOff>
                  </to>
                </anchor>
              </controlPr>
            </control>
          </mc:Choice>
        </mc:AlternateContent>
        <mc:AlternateContent xmlns:mc="http://schemas.openxmlformats.org/markup-compatibility/2006">
          <mc:Choice Requires="x14">
            <control shapeId="29717" r:id="rId14" name="Check Box 21">
              <controlPr locked="0" defaultSize="0" autoFill="0" autoLine="0" autoPict="0">
                <anchor moveWithCells="1">
                  <from>
                    <xdr:col>5</xdr:col>
                    <xdr:colOff>1584960</xdr:colOff>
                    <xdr:row>12</xdr:row>
                    <xdr:rowOff>38100</xdr:rowOff>
                  </from>
                  <to>
                    <xdr:col>9</xdr:col>
                    <xdr:colOff>457200</xdr:colOff>
                    <xdr:row>13</xdr:row>
                    <xdr:rowOff>22860</xdr:rowOff>
                  </to>
                </anchor>
              </controlPr>
            </control>
          </mc:Choice>
        </mc:AlternateContent>
        <mc:AlternateContent xmlns:mc="http://schemas.openxmlformats.org/markup-compatibility/2006">
          <mc:Choice Requires="x14">
            <control shapeId="29719" r:id="rId15" name="Check Box 23">
              <controlPr locked="0" defaultSize="0" autoFill="0" autoLine="0" autoPict="0">
                <anchor moveWithCells="1">
                  <from>
                    <xdr:col>5</xdr:col>
                    <xdr:colOff>1584960</xdr:colOff>
                    <xdr:row>15</xdr:row>
                    <xdr:rowOff>304800</xdr:rowOff>
                  </from>
                  <to>
                    <xdr:col>9</xdr:col>
                    <xdr:colOff>457200</xdr:colOff>
                    <xdr:row>16</xdr:row>
                    <xdr:rowOff>297180</xdr:rowOff>
                  </to>
                </anchor>
              </controlPr>
            </control>
          </mc:Choice>
        </mc:AlternateContent>
        <mc:AlternateContent xmlns:mc="http://schemas.openxmlformats.org/markup-compatibility/2006">
          <mc:Choice Requires="x14">
            <control shapeId="29720" r:id="rId16" name="Check Box 24">
              <controlPr locked="0" defaultSize="0" autoFill="0" autoLine="0" autoPict="0">
                <anchor moveWithCells="1">
                  <from>
                    <xdr:col>1</xdr:col>
                    <xdr:colOff>213360</xdr:colOff>
                    <xdr:row>15</xdr:row>
                    <xdr:rowOff>304800</xdr:rowOff>
                  </from>
                  <to>
                    <xdr:col>2</xdr:col>
                    <xdr:colOff>1485900</xdr:colOff>
                    <xdr:row>16</xdr:row>
                    <xdr:rowOff>297180</xdr:rowOff>
                  </to>
                </anchor>
              </controlPr>
            </control>
          </mc:Choice>
        </mc:AlternateContent>
        <mc:AlternateContent xmlns:mc="http://schemas.openxmlformats.org/markup-compatibility/2006">
          <mc:Choice Requires="x14">
            <control shapeId="29722" r:id="rId17" name="Check Box 26">
              <controlPr locked="0" defaultSize="0" autoFill="0" autoLine="0" autoPict="0">
                <anchor moveWithCells="1">
                  <from>
                    <xdr:col>3</xdr:col>
                    <xdr:colOff>899160</xdr:colOff>
                    <xdr:row>15</xdr:row>
                    <xdr:rowOff>304800</xdr:rowOff>
                  </from>
                  <to>
                    <xdr:col>5</xdr:col>
                    <xdr:colOff>266700</xdr:colOff>
                    <xdr:row>16</xdr:row>
                    <xdr:rowOff>213360</xdr:rowOff>
                  </to>
                </anchor>
              </controlPr>
            </control>
          </mc:Choice>
        </mc:AlternateContent>
        <mc:AlternateContent xmlns:mc="http://schemas.openxmlformats.org/markup-compatibility/2006">
          <mc:Choice Requires="x14">
            <control shapeId="29723" r:id="rId18" name="Check Box 27">
              <controlPr locked="0" defaultSize="0" autoFill="0" autoLine="0" autoPict="0">
                <anchor moveWithCells="1">
                  <from>
                    <xdr:col>1</xdr:col>
                    <xdr:colOff>213360</xdr:colOff>
                    <xdr:row>17</xdr:row>
                    <xdr:rowOff>441960</xdr:rowOff>
                  </from>
                  <to>
                    <xdr:col>2</xdr:col>
                    <xdr:colOff>1470660</xdr:colOff>
                    <xdr:row>22</xdr:row>
                    <xdr:rowOff>30480</xdr:rowOff>
                  </to>
                </anchor>
              </controlPr>
            </control>
          </mc:Choice>
        </mc:AlternateContent>
        <mc:AlternateContent xmlns:mc="http://schemas.openxmlformats.org/markup-compatibility/2006">
          <mc:Choice Requires="x14">
            <control shapeId="29724" r:id="rId19" name="Check Box 28">
              <controlPr locked="0" defaultSize="0" autoFill="0" autoLine="0" autoPict="0">
                <anchor moveWithCells="1">
                  <from>
                    <xdr:col>1</xdr:col>
                    <xdr:colOff>213360</xdr:colOff>
                    <xdr:row>16</xdr:row>
                    <xdr:rowOff>175260</xdr:rowOff>
                  </from>
                  <to>
                    <xdr:col>2</xdr:col>
                    <xdr:colOff>1470660</xdr:colOff>
                    <xdr:row>17</xdr:row>
                    <xdr:rowOff>175260</xdr:rowOff>
                  </to>
                </anchor>
              </controlPr>
            </control>
          </mc:Choice>
        </mc:AlternateContent>
        <mc:AlternateContent xmlns:mc="http://schemas.openxmlformats.org/markup-compatibility/2006">
          <mc:Choice Requires="x14">
            <control shapeId="29725" r:id="rId20" name="Check Box 29">
              <controlPr locked="0" defaultSize="0" autoFill="0" autoLine="0" autoPict="0">
                <anchor moveWithCells="1">
                  <from>
                    <xdr:col>3</xdr:col>
                    <xdr:colOff>899160</xdr:colOff>
                    <xdr:row>16</xdr:row>
                    <xdr:rowOff>175260</xdr:rowOff>
                  </from>
                  <to>
                    <xdr:col>5</xdr:col>
                    <xdr:colOff>289560</xdr:colOff>
                    <xdr:row>17</xdr:row>
                    <xdr:rowOff>175260</xdr:rowOff>
                  </to>
                </anchor>
              </controlPr>
            </control>
          </mc:Choice>
        </mc:AlternateContent>
        <mc:AlternateContent xmlns:mc="http://schemas.openxmlformats.org/markup-compatibility/2006">
          <mc:Choice Requires="x14">
            <control shapeId="29727" r:id="rId21" name="Check Box 31">
              <controlPr locked="0" defaultSize="0" autoFill="0" autoLine="0" autoPict="0">
                <anchor moveWithCells="1">
                  <from>
                    <xdr:col>1</xdr:col>
                    <xdr:colOff>213360</xdr:colOff>
                    <xdr:row>13</xdr:row>
                    <xdr:rowOff>236220</xdr:rowOff>
                  </from>
                  <to>
                    <xdr:col>2</xdr:col>
                    <xdr:colOff>1394460</xdr:colOff>
                    <xdr:row>14</xdr:row>
                    <xdr:rowOff>213360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E7802-F4E5-433A-877A-6BB040153DC7}">
  <sheetPr>
    <tabColor theme="3" tint="0.79998168889431442"/>
    <pageSetUpPr fitToPage="1"/>
  </sheetPr>
  <dimension ref="A1:T82"/>
  <sheetViews>
    <sheetView showGridLines="0" topLeftCell="A40" zoomScale="85" zoomScaleNormal="85" zoomScaleSheetLayoutView="50" workbookViewId="0">
      <selection activeCell="J47" sqref="J47"/>
    </sheetView>
  </sheetViews>
  <sheetFormatPr defaultColWidth="8.6640625" defaultRowHeight="13.8"/>
  <cols>
    <col min="1" max="1" width="8.6640625" style="135"/>
    <col min="2" max="2" width="18.5546875" style="135" customWidth="1"/>
    <col min="3" max="3" width="28.33203125" style="135" customWidth="1"/>
    <col min="4" max="4" width="14.44140625" style="135" customWidth="1"/>
    <col min="5" max="5" width="35.44140625" style="135" customWidth="1"/>
    <col min="6" max="6" width="17.109375" style="135" customWidth="1"/>
    <col min="7" max="7" width="8.6640625" style="135"/>
    <col min="8" max="8" width="22.5546875" style="135" customWidth="1"/>
    <col min="9" max="9" width="12.88671875" style="135" customWidth="1"/>
    <col min="10" max="10" width="49.5546875" style="135" customWidth="1"/>
    <col min="11" max="11" width="11.5546875" style="135" customWidth="1"/>
    <col min="12" max="12" width="8.88671875" style="135" hidden="1" customWidth="1"/>
    <col min="13" max="13" width="23.88671875" style="135" customWidth="1"/>
    <col min="14" max="18" width="8.88671875" style="135" customWidth="1"/>
    <col min="19" max="16384" width="8.6640625" style="135"/>
  </cols>
  <sheetData>
    <row r="1" spans="2:20" ht="22.2" customHeight="1">
      <c r="B1" s="372" t="s">
        <v>364</v>
      </c>
      <c r="C1" s="373"/>
      <c r="D1" s="373"/>
      <c r="E1" s="373"/>
      <c r="F1" s="373"/>
      <c r="G1" s="373"/>
      <c r="H1" s="373"/>
      <c r="I1" s="373"/>
      <c r="J1" s="373"/>
    </row>
    <row r="2" spans="2:20" ht="14.4" customHeight="1">
      <c r="B2" s="373"/>
      <c r="C2" s="373"/>
      <c r="D2" s="373"/>
      <c r="E2" s="373"/>
      <c r="F2" s="373"/>
      <c r="G2" s="373"/>
      <c r="H2" s="373"/>
      <c r="I2" s="373"/>
      <c r="J2" s="373"/>
    </row>
    <row r="3" spans="2:20" ht="23.4" customHeight="1">
      <c r="B3" s="373"/>
      <c r="C3" s="373"/>
      <c r="D3" s="373"/>
      <c r="E3" s="373"/>
      <c r="F3" s="373"/>
      <c r="G3" s="373"/>
      <c r="H3" s="373"/>
      <c r="I3" s="373"/>
      <c r="J3" s="373"/>
      <c r="K3" s="156"/>
      <c r="L3" s="156"/>
      <c r="M3" s="156"/>
      <c r="N3" s="156"/>
      <c r="O3" s="156"/>
    </row>
    <row r="4" spans="2:20" ht="40.950000000000003" customHeight="1">
      <c r="B4" s="373"/>
      <c r="C4" s="373"/>
      <c r="D4" s="373"/>
      <c r="E4" s="373"/>
      <c r="F4" s="373"/>
      <c r="G4" s="373"/>
      <c r="H4" s="373"/>
      <c r="I4" s="373"/>
      <c r="J4" s="373"/>
      <c r="K4" s="158"/>
      <c r="L4" s="158"/>
      <c r="M4" s="156"/>
      <c r="N4" s="156"/>
      <c r="O4" s="156"/>
    </row>
    <row r="5" spans="2:20" ht="15" customHeight="1" thickBot="1">
      <c r="B5" s="174"/>
      <c r="K5" s="220"/>
      <c r="L5" s="220"/>
      <c r="M5" s="221"/>
      <c r="N5" s="158"/>
      <c r="O5" s="220"/>
      <c r="P5" s="160"/>
      <c r="Q5" s="160"/>
      <c r="R5" s="160"/>
      <c r="S5" s="160"/>
      <c r="T5" s="160"/>
    </row>
    <row r="6" spans="2:20" ht="14.4" thickBot="1">
      <c r="B6" s="316" t="s">
        <v>219</v>
      </c>
      <c r="C6" s="317"/>
      <c r="D6" s="317"/>
      <c r="E6" s="317"/>
      <c r="F6" s="317"/>
      <c r="G6" s="317"/>
      <c r="H6" s="317"/>
      <c r="I6" s="317"/>
      <c r="J6" s="318"/>
      <c r="K6" s="220"/>
      <c r="L6" s="220"/>
      <c r="M6" s="220"/>
      <c r="N6" s="220"/>
      <c r="O6" s="220"/>
    </row>
    <row r="7" spans="2:20" ht="14.4" thickBot="1">
      <c r="K7" s="156"/>
      <c r="L7" s="156"/>
      <c r="M7" s="220"/>
      <c r="N7" s="220"/>
      <c r="O7" s="220"/>
    </row>
    <row r="8" spans="2:20" ht="21" customHeight="1" thickBot="1">
      <c r="B8" s="316" t="s">
        <v>233</v>
      </c>
      <c r="C8" s="317"/>
      <c r="D8" s="317"/>
      <c r="E8" s="317"/>
      <c r="F8" s="317"/>
      <c r="G8" s="317"/>
      <c r="H8" s="317"/>
      <c r="I8" s="317"/>
      <c r="J8" s="318"/>
    </row>
    <row r="9" spans="2:20" ht="26.4" customHeight="1">
      <c r="B9" s="75" t="s">
        <v>8</v>
      </c>
      <c r="C9" s="380"/>
      <c r="D9" s="381"/>
      <c r="E9" s="382"/>
      <c r="F9" s="76" t="s">
        <v>9</v>
      </c>
      <c r="G9" s="383"/>
      <c r="H9" s="384"/>
      <c r="I9" s="67" t="s">
        <v>10</v>
      </c>
      <c r="J9" s="106"/>
    </row>
    <row r="10" spans="2:20">
      <c r="B10" s="75" t="s">
        <v>11</v>
      </c>
      <c r="C10" s="374"/>
      <c r="D10" s="375"/>
      <c r="E10" s="376"/>
      <c r="F10" s="76" t="s">
        <v>12</v>
      </c>
      <c r="G10" s="385"/>
      <c r="H10" s="385"/>
      <c r="I10" s="385"/>
      <c r="J10" s="386"/>
    </row>
    <row r="11" spans="2:20" ht="30" customHeight="1" thickBot="1">
      <c r="B11" s="77" t="s">
        <v>192</v>
      </c>
      <c r="C11" s="377"/>
      <c r="D11" s="378"/>
      <c r="E11" s="379"/>
      <c r="F11" s="78" t="s">
        <v>13</v>
      </c>
      <c r="G11" s="387"/>
      <c r="H11" s="388"/>
      <c r="I11" s="68" t="s">
        <v>14</v>
      </c>
      <c r="J11" s="107"/>
      <c r="K11" s="165"/>
      <c r="L11" s="165"/>
    </row>
    <row r="12" spans="2:20" ht="14.4" thickBot="1">
      <c r="B12" s="3"/>
      <c r="C12" s="4"/>
      <c r="D12" s="4"/>
      <c r="E12" s="4"/>
      <c r="F12" s="3"/>
      <c r="G12" s="175"/>
      <c r="H12" s="175"/>
      <c r="I12" s="5"/>
      <c r="J12" s="6"/>
    </row>
    <row r="13" spans="2:20" ht="17.399999999999999" customHeight="1" thickBot="1">
      <c r="B13" s="366" t="s">
        <v>315</v>
      </c>
      <c r="C13" s="367"/>
      <c r="D13" s="367"/>
      <c r="E13" s="367"/>
      <c r="F13" s="367"/>
      <c r="G13" s="367"/>
      <c r="H13" s="367"/>
      <c r="I13" s="367"/>
      <c r="J13" s="368"/>
    </row>
    <row r="14" spans="2:20" ht="14.4" thickBot="1">
      <c r="B14" s="369" t="s">
        <v>16</v>
      </c>
      <c r="C14" s="370"/>
      <c r="D14" s="370"/>
      <c r="E14" s="370"/>
      <c r="F14" s="371"/>
      <c r="G14" s="369" t="s">
        <v>17</v>
      </c>
      <c r="H14" s="370"/>
      <c r="I14" s="370"/>
      <c r="J14" s="371"/>
    </row>
    <row r="15" spans="2:20" s="156" customFormat="1">
      <c r="B15" s="352"/>
      <c r="C15" s="353"/>
      <c r="D15" s="176"/>
      <c r="E15" s="353"/>
      <c r="F15" s="353"/>
      <c r="G15" s="177"/>
      <c r="H15" s="353"/>
      <c r="I15" s="353"/>
      <c r="J15" s="365"/>
    </row>
    <row r="16" spans="2:20" s="156" customFormat="1">
      <c r="B16" s="178"/>
      <c r="D16" s="176"/>
      <c r="E16" s="353"/>
      <c r="F16" s="353"/>
      <c r="G16" s="179"/>
      <c r="J16" s="361" t="s">
        <v>18</v>
      </c>
    </row>
    <row r="17" spans="1:10" s="156" customFormat="1">
      <c r="B17" s="352"/>
      <c r="C17" s="353"/>
      <c r="D17" s="176"/>
      <c r="E17" s="353"/>
      <c r="F17" s="353"/>
      <c r="G17" s="179"/>
      <c r="J17" s="361"/>
    </row>
    <row r="18" spans="1:10" s="156" customFormat="1">
      <c r="B18" s="352"/>
      <c r="C18" s="353"/>
      <c r="D18" s="176"/>
      <c r="E18" s="353"/>
      <c r="F18" s="353"/>
      <c r="G18" s="179"/>
      <c r="J18" s="361"/>
    </row>
    <row r="19" spans="1:10" s="156" customFormat="1">
      <c r="B19" s="352"/>
      <c r="C19" s="353"/>
      <c r="D19" s="176"/>
      <c r="E19" s="353"/>
      <c r="F19" s="353"/>
      <c r="G19" s="179"/>
      <c r="J19" s="361"/>
    </row>
    <row r="20" spans="1:10" s="156" customFormat="1" ht="14.7" customHeight="1">
      <c r="B20" s="180"/>
      <c r="C20" s="181"/>
      <c r="D20" s="176"/>
      <c r="E20" s="357" t="s">
        <v>313</v>
      </c>
      <c r="F20" s="358"/>
      <c r="G20" s="176"/>
      <c r="H20" s="181"/>
      <c r="I20" s="181"/>
      <c r="J20" s="361"/>
    </row>
    <row r="21" spans="1:10" s="156" customFormat="1" ht="15" customHeight="1" thickBot="1">
      <c r="B21" s="362"/>
      <c r="C21" s="363"/>
      <c r="D21" s="182"/>
      <c r="E21" s="359"/>
      <c r="F21" s="360"/>
      <c r="G21" s="183"/>
      <c r="H21" s="363"/>
      <c r="I21" s="363"/>
      <c r="J21" s="364"/>
    </row>
    <row r="22" spans="1:10" ht="14.4" thickBot="1"/>
    <row r="23" spans="1:10" ht="14.4" thickBot="1">
      <c r="B23" s="354" t="s">
        <v>234</v>
      </c>
      <c r="C23" s="355"/>
      <c r="D23" s="355"/>
      <c r="E23" s="355"/>
      <c r="F23" s="355"/>
      <c r="G23" s="355"/>
      <c r="H23" s="355"/>
      <c r="I23" s="355"/>
      <c r="J23" s="356"/>
    </row>
    <row r="24" spans="1:10" ht="27" customHeight="1">
      <c r="B24" s="1" t="s">
        <v>19</v>
      </c>
      <c r="C24" s="380"/>
      <c r="D24" s="381"/>
      <c r="E24" s="382"/>
      <c r="F24" s="2" t="s">
        <v>20</v>
      </c>
      <c r="G24" s="380"/>
      <c r="H24" s="381"/>
      <c r="I24" s="381"/>
      <c r="J24" s="443"/>
    </row>
    <row r="25" spans="1:10" ht="40.200000000000003" customHeight="1">
      <c r="B25" s="69" t="s">
        <v>21</v>
      </c>
      <c r="C25" s="335"/>
      <c r="D25" s="335"/>
      <c r="E25" s="335"/>
      <c r="F25" s="335"/>
      <c r="G25" s="335"/>
      <c r="H25" s="335"/>
      <c r="I25" s="335"/>
      <c r="J25" s="336"/>
    </row>
    <row r="26" spans="1:10" ht="40.200000000000003" customHeight="1">
      <c r="A26" s="152"/>
      <c r="B26" s="83" t="s">
        <v>22</v>
      </c>
      <c r="C26" s="375"/>
      <c r="D26" s="375"/>
      <c r="E26" s="375"/>
      <c r="F26" s="375"/>
      <c r="G26" s="375"/>
      <c r="H26" s="375"/>
      <c r="I26" s="375"/>
      <c r="J26" s="447"/>
    </row>
    <row r="27" spans="1:10" ht="20.7" customHeight="1">
      <c r="A27" s="152"/>
      <c r="B27" s="331" t="s">
        <v>23</v>
      </c>
      <c r="C27" s="438"/>
      <c r="D27" s="335"/>
      <c r="E27" s="439"/>
      <c r="F27" s="448" t="s">
        <v>276</v>
      </c>
      <c r="G27" s="449"/>
      <c r="H27" s="108"/>
      <c r="I27" s="79" t="s">
        <v>24</v>
      </c>
      <c r="J27" s="109"/>
    </row>
    <row r="28" spans="1:10" ht="19.5" customHeight="1">
      <c r="B28" s="332"/>
      <c r="C28" s="444"/>
      <c r="D28" s="445"/>
      <c r="E28" s="446"/>
      <c r="F28" s="79" t="s">
        <v>277</v>
      </c>
      <c r="G28" s="79"/>
      <c r="H28" s="110"/>
      <c r="I28" s="79" t="s">
        <v>24</v>
      </c>
      <c r="J28" s="109"/>
    </row>
    <row r="29" spans="1:10" ht="28.5" customHeight="1">
      <c r="B29" s="331" t="s">
        <v>25</v>
      </c>
      <c r="C29" s="438"/>
      <c r="D29" s="335"/>
      <c r="E29" s="439"/>
      <c r="F29" s="435" t="s">
        <v>26</v>
      </c>
      <c r="G29" s="436"/>
      <c r="H29" s="132"/>
      <c r="I29" s="81" t="s">
        <v>27</v>
      </c>
      <c r="J29" s="133"/>
    </row>
    <row r="30" spans="1:10" ht="43.2" customHeight="1" thickBot="1">
      <c r="B30" s="437"/>
      <c r="C30" s="440"/>
      <c r="D30" s="441"/>
      <c r="E30" s="442"/>
      <c r="F30" s="80" t="s">
        <v>28</v>
      </c>
      <c r="G30" s="80"/>
      <c r="H30" s="377"/>
      <c r="I30" s="378"/>
      <c r="J30" s="455"/>
    </row>
    <row r="31" spans="1:10" s="156" customFormat="1" ht="28.65" customHeight="1">
      <c r="B31" s="456" t="s">
        <v>29</v>
      </c>
      <c r="C31" s="457"/>
      <c r="D31" s="457"/>
      <c r="E31" s="457"/>
      <c r="F31" s="457"/>
      <c r="G31" s="458" t="s">
        <v>30</v>
      </c>
      <c r="H31" s="457"/>
      <c r="I31" s="457"/>
      <c r="J31" s="459"/>
    </row>
    <row r="32" spans="1:10" s="156" customFormat="1" ht="28.65" customHeight="1">
      <c r="B32" s="184"/>
      <c r="E32" s="450"/>
      <c r="F32" s="450"/>
      <c r="G32" s="460"/>
      <c r="H32" s="461"/>
      <c r="I32" s="461"/>
      <c r="J32" s="462"/>
    </row>
    <row r="33" spans="2:10" s="156" customFormat="1" ht="28.65" customHeight="1">
      <c r="B33" s="184"/>
      <c r="C33" s="185"/>
      <c r="D33" s="185"/>
      <c r="E33" s="450"/>
      <c r="F33" s="450"/>
      <c r="G33" s="92"/>
      <c r="H33" s="93"/>
      <c r="I33" s="93"/>
      <c r="J33" s="94"/>
    </row>
    <row r="34" spans="2:10" s="156" customFormat="1" ht="30" customHeight="1">
      <c r="B34" s="184"/>
      <c r="C34" s="185"/>
      <c r="D34" s="185"/>
      <c r="E34" s="450"/>
      <c r="F34" s="451"/>
      <c r="G34" s="452" t="s">
        <v>194</v>
      </c>
      <c r="H34" s="453"/>
      <c r="I34" s="453"/>
      <c r="J34" s="454"/>
    </row>
    <row r="35" spans="2:10" s="156" customFormat="1" ht="28.65" customHeight="1">
      <c r="B35" s="184"/>
      <c r="C35" s="185"/>
      <c r="D35" s="327" t="s">
        <v>336</v>
      </c>
      <c r="E35" s="327"/>
      <c r="F35" s="328"/>
      <c r="G35" s="186"/>
      <c r="H35" s="95"/>
      <c r="I35" s="95"/>
      <c r="J35" s="96"/>
    </row>
    <row r="36" spans="2:10" s="156" customFormat="1" ht="28.65" customHeight="1" thickBot="1">
      <c r="B36" s="97"/>
      <c r="C36" s="98"/>
      <c r="D36" s="329"/>
      <c r="E36" s="329"/>
      <c r="F36" s="330"/>
      <c r="G36" s="187"/>
      <c r="H36" s="188"/>
      <c r="I36" s="333"/>
      <c r="J36" s="334"/>
    </row>
    <row r="38" spans="2:10" ht="15.45" customHeight="1" thickBot="1">
      <c r="B38" s="232"/>
      <c r="C38" s="232"/>
      <c r="D38" s="233"/>
      <c r="E38" s="234"/>
      <c r="F38" s="234"/>
      <c r="G38" s="234"/>
      <c r="H38" s="234"/>
      <c r="I38" s="234"/>
      <c r="J38" s="234"/>
    </row>
    <row r="39" spans="2:10" ht="14.4" thickBot="1">
      <c r="B39" s="463" t="s">
        <v>258</v>
      </c>
      <c r="C39" s="464"/>
      <c r="D39" s="464"/>
      <c r="E39" s="464"/>
      <c r="F39" s="464"/>
      <c r="G39" s="464"/>
      <c r="H39" s="464"/>
      <c r="I39" s="464"/>
      <c r="J39" s="465"/>
    </row>
    <row r="40" spans="2:10" ht="78" customHeight="1">
      <c r="B40" s="466" t="s">
        <v>45</v>
      </c>
      <c r="C40" s="466"/>
      <c r="D40" s="466"/>
      <c r="E40" s="466"/>
      <c r="F40" s="467" t="s">
        <v>281</v>
      </c>
      <c r="G40" s="467"/>
      <c r="H40" s="11"/>
      <c r="I40" s="85" t="s">
        <v>278</v>
      </c>
      <c r="J40" s="12"/>
    </row>
    <row r="41" spans="2:10" ht="31.95" customHeight="1">
      <c r="B41" s="468" t="s">
        <v>46</v>
      </c>
      <c r="C41" s="468"/>
      <c r="D41" s="468"/>
      <c r="E41" s="468"/>
      <c r="F41" s="468"/>
      <c r="G41" s="468"/>
      <c r="H41" s="13" t="s">
        <v>190</v>
      </c>
      <c r="I41" s="14" t="s">
        <v>47</v>
      </c>
      <c r="J41" s="71" t="s">
        <v>6</v>
      </c>
    </row>
    <row r="42" spans="2:10" ht="37.950000000000003" customHeight="1">
      <c r="B42" s="469" t="s">
        <v>263</v>
      </c>
      <c r="C42" s="470"/>
      <c r="D42" s="470"/>
      <c r="E42" s="470"/>
      <c r="F42" s="470"/>
      <c r="G42" s="471"/>
      <c r="H42" s="111"/>
      <c r="I42" s="224"/>
      <c r="J42" s="138">
        <f>(H42*I42)+(H42*I42*0.15)</f>
        <v>0</v>
      </c>
    </row>
    <row r="43" spans="2:10" ht="14.4" customHeight="1">
      <c r="B43" s="391" t="s">
        <v>264</v>
      </c>
      <c r="C43" s="391"/>
      <c r="D43" s="391"/>
      <c r="E43" s="391"/>
      <c r="F43" s="391"/>
      <c r="G43" s="391"/>
      <c r="H43" s="139">
        <f>J40*0.75</f>
        <v>0</v>
      </c>
      <c r="I43" s="224"/>
      <c r="J43" s="140">
        <f>(H43*I43)</f>
        <v>0</v>
      </c>
    </row>
    <row r="44" spans="2:10">
      <c r="B44" s="391" t="s">
        <v>265</v>
      </c>
      <c r="C44" s="391"/>
      <c r="D44" s="391"/>
      <c r="E44" s="391"/>
      <c r="F44" s="391"/>
      <c r="G44" s="391"/>
      <c r="H44" s="139">
        <f>J40</f>
        <v>0</v>
      </c>
      <c r="I44" s="224"/>
      <c r="J44" s="141">
        <f>H44*I44</f>
        <v>0</v>
      </c>
    </row>
    <row r="45" spans="2:10" ht="14.4" thickBot="1">
      <c r="B45" s="392" t="s">
        <v>48</v>
      </c>
      <c r="C45" s="392"/>
      <c r="D45" s="392"/>
      <c r="E45" s="392"/>
      <c r="F45" s="392"/>
      <c r="G45" s="392"/>
      <c r="H45" s="223"/>
      <c r="I45" s="142"/>
      <c r="J45" s="143">
        <f>H45*I45</f>
        <v>0</v>
      </c>
    </row>
    <row r="46" spans="2:10" ht="14.4" thickBot="1">
      <c r="B46" s="402" t="s">
        <v>249</v>
      </c>
      <c r="C46" s="403"/>
      <c r="D46" s="403"/>
      <c r="E46" s="403"/>
      <c r="F46" s="403"/>
      <c r="G46" s="403"/>
      <c r="H46" s="403"/>
      <c r="I46" s="403"/>
      <c r="J46" s="404"/>
    </row>
    <row r="47" spans="2:10" ht="23.4" customHeight="1">
      <c r="B47" s="405" t="s">
        <v>191</v>
      </c>
      <c r="C47" s="405"/>
      <c r="D47" s="405"/>
      <c r="E47" s="405"/>
      <c r="F47" s="405"/>
      <c r="G47" s="406"/>
      <c r="H47" s="407"/>
      <c r="I47" s="408"/>
      <c r="J47" s="144">
        <f>H47*0.7</f>
        <v>0</v>
      </c>
    </row>
    <row r="48" spans="2:10" ht="14.4" thickBot="1">
      <c r="B48" s="401" t="s">
        <v>266</v>
      </c>
      <c r="C48" s="401"/>
      <c r="D48" s="401"/>
      <c r="E48" s="401"/>
      <c r="F48" s="401"/>
      <c r="G48" s="401"/>
      <c r="H48" s="399"/>
      <c r="I48" s="400"/>
      <c r="J48" s="145">
        <f>H48*0.246</f>
        <v>0</v>
      </c>
    </row>
    <row r="49" spans="2:10" ht="14.4" thickBot="1">
      <c r="B49" s="393" t="s">
        <v>185</v>
      </c>
      <c r="C49" s="394"/>
      <c r="D49" s="394"/>
      <c r="E49" s="394"/>
      <c r="F49" s="394"/>
      <c r="G49" s="394"/>
      <c r="H49" s="394"/>
      <c r="I49" s="394"/>
      <c r="J49" s="395"/>
    </row>
    <row r="50" spans="2:10" ht="25.65" customHeight="1">
      <c r="B50" s="396" t="s">
        <v>267</v>
      </c>
      <c r="C50" s="396"/>
      <c r="D50" s="396"/>
      <c r="E50" s="396"/>
      <c r="F50" s="396"/>
      <c r="G50" s="396"/>
      <c r="H50" s="397"/>
      <c r="I50" s="398"/>
      <c r="J50" s="140">
        <f>SUM(J43+J44)-(H50)</f>
        <v>0</v>
      </c>
    </row>
    <row r="51" spans="2:10">
      <c r="B51" s="417" t="s">
        <v>268</v>
      </c>
      <c r="C51" s="417"/>
      <c r="D51" s="417"/>
      <c r="E51" s="417"/>
      <c r="F51" s="417"/>
      <c r="G51" s="417"/>
      <c r="H51" s="421"/>
      <c r="I51" s="422"/>
      <c r="J51" s="138">
        <f>H51</f>
        <v>0</v>
      </c>
    </row>
    <row r="52" spans="2:10">
      <c r="B52" s="391" t="s">
        <v>49</v>
      </c>
      <c r="C52" s="391"/>
      <c r="D52" s="391"/>
      <c r="E52" s="391"/>
      <c r="F52" s="391"/>
      <c r="G52" s="391"/>
      <c r="H52" s="421"/>
      <c r="I52" s="422"/>
      <c r="J52" s="138">
        <f>H52</f>
        <v>0</v>
      </c>
    </row>
    <row r="53" spans="2:10">
      <c r="B53" s="391" t="s">
        <v>50</v>
      </c>
      <c r="C53" s="391"/>
      <c r="D53" s="391"/>
      <c r="E53" s="391"/>
      <c r="F53" s="391"/>
      <c r="G53" s="391"/>
      <c r="H53" s="421"/>
      <c r="I53" s="422"/>
      <c r="J53" s="138">
        <f>H53</f>
        <v>0</v>
      </c>
    </row>
    <row r="54" spans="2:10">
      <c r="B54" s="432" t="s">
        <v>52</v>
      </c>
      <c r="C54" s="432"/>
      <c r="D54" s="432"/>
      <c r="E54" s="432"/>
      <c r="F54" s="432"/>
      <c r="G54" s="432"/>
      <c r="H54" s="433"/>
      <c r="I54" s="434"/>
      <c r="J54" s="145">
        <f>H54</f>
        <v>0</v>
      </c>
    </row>
    <row r="55" spans="2:10" ht="37.950000000000003" customHeight="1" thickBot="1">
      <c r="B55" s="241" t="s">
        <v>51</v>
      </c>
      <c r="C55" s="418"/>
      <c r="D55" s="418"/>
      <c r="E55" s="418"/>
      <c r="F55" s="418"/>
      <c r="G55" s="418"/>
      <c r="H55" s="419"/>
      <c r="I55" s="420"/>
      <c r="J55" s="235">
        <f>H55</f>
        <v>0</v>
      </c>
    </row>
    <row r="56" spans="2:10" ht="14.4" thickBot="1"/>
    <row r="57" spans="2:10" ht="14.4" thickBot="1">
      <c r="B57" s="429" t="s">
        <v>53</v>
      </c>
      <c r="C57" s="429"/>
      <c r="D57" s="429"/>
      <c r="E57" s="429"/>
      <c r="F57" s="429"/>
      <c r="G57" s="429"/>
      <c r="H57" s="430"/>
      <c r="I57" s="431"/>
      <c r="J57" s="236">
        <f>SUM(J50:J55,J47,J48,J42,J45)</f>
        <v>0</v>
      </c>
    </row>
    <row r="58" spans="2:10" ht="14.4" thickBot="1"/>
    <row r="59" spans="2:10" ht="30.6" customHeight="1" thickBot="1">
      <c r="B59" s="319" t="s">
        <v>235</v>
      </c>
      <c r="C59" s="320"/>
      <c r="D59" s="320"/>
      <c r="E59" s="320"/>
      <c r="F59" s="320"/>
      <c r="G59" s="320"/>
      <c r="H59" s="320"/>
      <c r="I59" s="320"/>
      <c r="J59" s="321"/>
    </row>
    <row r="60" spans="2:10" s="156" customFormat="1">
      <c r="B60" s="190"/>
      <c r="C60" s="191"/>
      <c r="D60" s="191"/>
      <c r="E60" s="191"/>
      <c r="F60" s="191"/>
      <c r="G60" s="191"/>
      <c r="H60" s="191"/>
      <c r="I60" s="191"/>
      <c r="J60" s="192"/>
    </row>
    <row r="61" spans="2:10" s="156" customFormat="1">
      <c r="B61" s="178"/>
      <c r="J61" s="193"/>
    </row>
    <row r="62" spans="2:10" s="156" customFormat="1">
      <c r="B62" s="178"/>
      <c r="J62" s="193"/>
    </row>
    <row r="63" spans="2:10" s="156" customFormat="1" ht="14.4" thickBot="1">
      <c r="B63" s="194"/>
      <c r="C63" s="195"/>
      <c r="D63" s="195"/>
      <c r="E63" s="195"/>
      <c r="F63" s="195"/>
      <c r="G63" s="195"/>
      <c r="H63" s="195"/>
      <c r="I63" s="195"/>
      <c r="J63" s="196"/>
    </row>
    <row r="64" spans="2:10" ht="14.4" thickBot="1"/>
    <row r="65" spans="2:15" ht="14.4" thickBot="1">
      <c r="B65" s="316" t="s">
        <v>259</v>
      </c>
      <c r="C65" s="409"/>
      <c r="D65" s="409"/>
      <c r="E65" s="409"/>
      <c r="F65" s="409"/>
      <c r="G65" s="409"/>
      <c r="H65" s="409"/>
      <c r="I65" s="409"/>
      <c r="J65" s="410"/>
    </row>
    <row r="66" spans="2:15" ht="14.7" customHeight="1">
      <c r="B66" s="411" t="s">
        <v>33</v>
      </c>
      <c r="C66" s="412"/>
      <c r="D66" s="412"/>
      <c r="E66" s="412"/>
      <c r="F66" s="412"/>
      <c r="G66" s="412"/>
      <c r="H66" s="412"/>
      <c r="I66" s="412"/>
      <c r="J66" s="413"/>
    </row>
    <row r="67" spans="2:15" ht="48.45" customHeight="1">
      <c r="B67" s="423"/>
      <c r="C67" s="424"/>
      <c r="D67" s="424"/>
      <c r="E67" s="424"/>
      <c r="F67" s="424"/>
      <c r="G67" s="424"/>
      <c r="H67" s="424"/>
      <c r="I67" s="424"/>
      <c r="J67" s="425"/>
    </row>
    <row r="68" spans="2:15" ht="14.7" customHeight="1">
      <c r="B68" s="426" t="s">
        <v>256</v>
      </c>
      <c r="C68" s="427"/>
      <c r="D68" s="427"/>
      <c r="E68" s="427"/>
      <c r="F68" s="427"/>
      <c r="G68" s="427"/>
      <c r="H68" s="427"/>
      <c r="I68" s="427"/>
      <c r="J68" s="428"/>
    </row>
    <row r="69" spans="2:15" ht="49.95" customHeight="1" thickBot="1">
      <c r="B69" s="414"/>
      <c r="C69" s="415"/>
      <c r="D69" s="415"/>
      <c r="E69" s="415"/>
      <c r="F69" s="415"/>
      <c r="G69" s="415"/>
      <c r="H69" s="415"/>
      <c r="I69" s="415"/>
      <c r="J69" s="416"/>
    </row>
    <row r="70" spans="2:15" ht="14.4" thickBot="1"/>
    <row r="71" spans="2:15" ht="70.2" customHeight="1" thickBot="1">
      <c r="B71" s="319" t="s">
        <v>360</v>
      </c>
      <c r="C71" s="320"/>
      <c r="D71" s="320"/>
      <c r="E71" s="320"/>
      <c r="F71" s="320"/>
      <c r="G71" s="320"/>
      <c r="H71" s="320"/>
      <c r="I71" s="320"/>
      <c r="J71" s="321"/>
    </row>
    <row r="72" spans="2:15" ht="25.2" customHeight="1">
      <c r="B72" s="343" t="s">
        <v>34</v>
      </c>
      <c r="C72" s="344"/>
      <c r="D72" s="345"/>
      <c r="E72" s="345"/>
      <c r="F72" s="345"/>
      <c r="G72" s="17" t="s">
        <v>35</v>
      </c>
      <c r="H72" s="346"/>
      <c r="I72" s="346"/>
      <c r="J72" s="162"/>
      <c r="K72" s="189"/>
    </row>
    <row r="73" spans="2:15">
      <c r="B73" s="337" t="s">
        <v>209</v>
      </c>
      <c r="C73" s="338"/>
      <c r="D73" s="338"/>
      <c r="E73" s="338"/>
      <c r="F73" s="338"/>
      <c r="G73" s="338"/>
      <c r="H73" s="338"/>
      <c r="I73" s="338"/>
      <c r="J73" s="339"/>
    </row>
    <row r="74" spans="2:15">
      <c r="B74" s="337"/>
      <c r="C74" s="338"/>
      <c r="D74" s="338"/>
      <c r="E74" s="338"/>
      <c r="F74" s="338"/>
      <c r="G74" s="338"/>
      <c r="H74" s="338"/>
      <c r="I74" s="338"/>
      <c r="J74" s="339"/>
    </row>
    <row r="75" spans="2:15" ht="25.2" customHeight="1">
      <c r="B75" s="347" t="s">
        <v>323</v>
      </c>
      <c r="C75" s="348"/>
      <c r="D75" s="351"/>
      <c r="E75" s="351"/>
      <c r="F75" s="351"/>
      <c r="G75" s="17" t="s">
        <v>35</v>
      </c>
      <c r="H75" s="390"/>
      <c r="I75" s="390"/>
      <c r="J75" s="289"/>
    </row>
    <row r="76" spans="2:15">
      <c r="B76" s="288"/>
      <c r="C76" s="295"/>
      <c r="D76" s="389"/>
      <c r="E76" s="389"/>
      <c r="F76" s="389"/>
      <c r="G76" s="295"/>
      <c r="H76" s="296"/>
      <c r="I76" s="296"/>
      <c r="J76" s="289"/>
    </row>
    <row r="77" spans="2:15">
      <c r="B77" s="347" t="s">
        <v>57</v>
      </c>
      <c r="C77" s="348"/>
      <c r="D77" s="349"/>
      <c r="E77" s="349"/>
      <c r="F77" s="349"/>
      <c r="G77" s="17" t="s">
        <v>35</v>
      </c>
      <c r="H77" s="350"/>
      <c r="I77" s="350"/>
      <c r="J77" s="162"/>
    </row>
    <row r="78" spans="2:15">
      <c r="B78" s="337" t="s">
        <v>211</v>
      </c>
      <c r="C78" s="338"/>
      <c r="D78" s="338"/>
      <c r="E78" s="338"/>
      <c r="F78" s="338"/>
      <c r="G78" s="338"/>
      <c r="H78" s="338"/>
      <c r="I78" s="338"/>
      <c r="J78" s="339"/>
    </row>
    <row r="79" spans="2:15">
      <c r="B79" s="337"/>
      <c r="C79" s="338"/>
      <c r="D79" s="338"/>
      <c r="E79" s="338"/>
      <c r="F79" s="338"/>
      <c r="G79" s="338"/>
      <c r="H79" s="338"/>
      <c r="I79" s="338"/>
      <c r="J79" s="339"/>
    </row>
    <row r="80" spans="2:15" ht="25.2" customHeight="1">
      <c r="B80" s="347" t="s">
        <v>58</v>
      </c>
      <c r="C80" s="348"/>
      <c r="D80" s="349"/>
      <c r="E80" s="349"/>
      <c r="F80" s="349"/>
      <c r="G80" s="17" t="s">
        <v>35</v>
      </c>
      <c r="H80" s="350"/>
      <c r="I80" s="350"/>
      <c r="J80" s="162"/>
      <c r="L80" s="277" t="s">
        <v>282</v>
      </c>
      <c r="M80" s="326"/>
      <c r="N80" s="326"/>
      <c r="O80" s="326"/>
    </row>
    <row r="81" spans="2:15">
      <c r="B81" s="337" t="s">
        <v>211</v>
      </c>
      <c r="C81" s="338"/>
      <c r="D81" s="338"/>
      <c r="E81" s="338"/>
      <c r="F81" s="338"/>
      <c r="G81" s="338"/>
      <c r="H81" s="338"/>
      <c r="I81" s="338"/>
      <c r="J81" s="339"/>
      <c r="L81" s="277" t="s">
        <v>298</v>
      </c>
      <c r="M81" s="326"/>
      <c r="N81" s="326"/>
      <c r="O81" s="326"/>
    </row>
    <row r="82" spans="2:15" ht="14.4" thickBot="1">
      <c r="B82" s="340"/>
      <c r="C82" s="341"/>
      <c r="D82" s="341"/>
      <c r="E82" s="341"/>
      <c r="F82" s="341"/>
      <c r="G82" s="341"/>
      <c r="H82" s="341"/>
      <c r="I82" s="341"/>
      <c r="J82" s="342"/>
    </row>
  </sheetData>
  <sheetProtection algorithmName="SHA-512" hashValue="ajo9tu9LWMUdYZLH95+P9zSM3OlTE5D+wVTnoGtQ5XmbFOqfANuFTex/ex4uLhssPOPw/7H+0VETVQ/gmqgSnQ==" saltValue="XnHhVjcsYKr1m8jFJxRq8A==" spinCount="100000" sheet="1" formatRows="0"/>
  <mergeCells count="99">
    <mergeCell ref="B43:G43"/>
    <mergeCell ref="B39:J39"/>
    <mergeCell ref="B40:E40"/>
    <mergeCell ref="F40:G40"/>
    <mergeCell ref="B41:G41"/>
    <mergeCell ref="B42:G42"/>
    <mergeCell ref="E34:F34"/>
    <mergeCell ref="G34:J34"/>
    <mergeCell ref="H30:J30"/>
    <mergeCell ref="B31:F31"/>
    <mergeCell ref="G31:J31"/>
    <mergeCell ref="E32:F32"/>
    <mergeCell ref="G32:J32"/>
    <mergeCell ref="E33:F33"/>
    <mergeCell ref="F29:G29"/>
    <mergeCell ref="B29:B30"/>
    <mergeCell ref="C29:E30"/>
    <mergeCell ref="C24:E24"/>
    <mergeCell ref="G24:J24"/>
    <mergeCell ref="C27:E28"/>
    <mergeCell ref="C26:J26"/>
    <mergeCell ref="F27:G27"/>
    <mergeCell ref="C55:G55"/>
    <mergeCell ref="H55:I55"/>
    <mergeCell ref="H51:I51"/>
    <mergeCell ref="B67:J67"/>
    <mergeCell ref="B68:J68"/>
    <mergeCell ref="B57:G57"/>
    <mergeCell ref="H57:I57"/>
    <mergeCell ref="B52:G52"/>
    <mergeCell ref="H52:I52"/>
    <mergeCell ref="B53:G53"/>
    <mergeCell ref="H53:I53"/>
    <mergeCell ref="B54:G54"/>
    <mergeCell ref="H54:I54"/>
    <mergeCell ref="B78:J79"/>
    <mergeCell ref="B44:G44"/>
    <mergeCell ref="B45:G45"/>
    <mergeCell ref="B49:J49"/>
    <mergeCell ref="B50:G50"/>
    <mergeCell ref="H50:I50"/>
    <mergeCell ref="H48:I48"/>
    <mergeCell ref="B48:G48"/>
    <mergeCell ref="B46:J46"/>
    <mergeCell ref="B47:G47"/>
    <mergeCell ref="H47:I47"/>
    <mergeCell ref="B65:J65"/>
    <mergeCell ref="B66:J66"/>
    <mergeCell ref="B69:J69"/>
    <mergeCell ref="B59:J59"/>
    <mergeCell ref="B51:G51"/>
    <mergeCell ref="D76:F76"/>
    <mergeCell ref="H75:I75"/>
    <mergeCell ref="B77:C77"/>
    <mergeCell ref="D77:F77"/>
    <mergeCell ref="H77:I77"/>
    <mergeCell ref="B1:J4"/>
    <mergeCell ref="C10:E10"/>
    <mergeCell ref="C11:E11"/>
    <mergeCell ref="B6:J6"/>
    <mergeCell ref="B8:J8"/>
    <mergeCell ref="C9:E9"/>
    <mergeCell ref="G9:H9"/>
    <mergeCell ref="G10:J10"/>
    <mergeCell ref="G11:H11"/>
    <mergeCell ref="H15:J15"/>
    <mergeCell ref="E16:F16"/>
    <mergeCell ref="B13:J13"/>
    <mergeCell ref="B14:F14"/>
    <mergeCell ref="G14:J14"/>
    <mergeCell ref="B15:C15"/>
    <mergeCell ref="E15:F15"/>
    <mergeCell ref="B19:C19"/>
    <mergeCell ref="E19:F19"/>
    <mergeCell ref="B23:J23"/>
    <mergeCell ref="E20:F21"/>
    <mergeCell ref="J16:J20"/>
    <mergeCell ref="E17:F17"/>
    <mergeCell ref="B17:C17"/>
    <mergeCell ref="B18:C18"/>
    <mergeCell ref="E18:F18"/>
    <mergeCell ref="B21:C21"/>
    <mergeCell ref="H21:J21"/>
    <mergeCell ref="M80:O81"/>
    <mergeCell ref="D35:F36"/>
    <mergeCell ref="B27:B28"/>
    <mergeCell ref="I36:J36"/>
    <mergeCell ref="C25:J25"/>
    <mergeCell ref="B81:J82"/>
    <mergeCell ref="B71:J71"/>
    <mergeCell ref="B72:C72"/>
    <mergeCell ref="D72:F72"/>
    <mergeCell ref="H72:I72"/>
    <mergeCell ref="B73:J74"/>
    <mergeCell ref="B80:C80"/>
    <mergeCell ref="D80:F80"/>
    <mergeCell ref="H80:I80"/>
    <mergeCell ref="B75:C75"/>
    <mergeCell ref="D75:F75"/>
  </mergeCells>
  <conditionalFormatting sqref="B72:J74 G75:H75 J75 B75:D76 G76:J76 B77:J82">
    <cfRule type="expression" dxfId="25" priority="1">
      <formula>#REF!</formula>
    </cfRule>
    <cfRule type="expression" dxfId="24" priority="2">
      <formula>#REF!</formula>
    </cfRule>
    <cfRule type="expression" dxfId="23" priority="16">
      <formula>$K$11</formula>
    </cfRule>
    <cfRule type="expression" dxfId="22" priority="17">
      <formula>#REF!</formula>
    </cfRule>
    <cfRule type="expression" dxfId="21" priority="18">
      <formula>#REF!</formula>
    </cfRule>
    <cfRule type="expression" dxfId="20" priority="19">
      <formula>#REF!</formula>
    </cfRule>
  </conditionalFormatting>
  <hyperlinks>
    <hyperlink ref="B40:E40" r:id="rId1" display="GSA Lodging and Per Diem Rates" xr:uid="{38EDBD62-6E2C-469D-B40A-A0227BD5047F}"/>
    <hyperlink ref="B46:J46" r:id="rId2" display="(USPS Address Locator)" xr:uid="{A00593D6-E6D8-4B01-BCDA-F654C5DC8F49}"/>
  </hyperlinks>
  <pageMargins left="0.7" right="0.7" top="0.75" bottom="0.75" header="0.3" footer="0.3"/>
  <pageSetup scale="41" fitToHeight="0"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4106" r:id="rId6" name="Check Box 10">
              <controlPr defaultSize="0" autoFill="0" autoLine="0" autoPict="0">
                <anchor moveWithCells="1">
                  <from>
                    <xdr:col>6</xdr:col>
                    <xdr:colOff>213360</xdr:colOff>
                    <xdr:row>30</xdr:row>
                    <xdr:rowOff>350520</xdr:rowOff>
                  </from>
                  <to>
                    <xdr:col>7</xdr:col>
                    <xdr:colOff>868680</xdr:colOff>
                    <xdr:row>32</xdr:row>
                    <xdr:rowOff>0</xdr:rowOff>
                  </to>
                </anchor>
              </controlPr>
            </control>
          </mc:Choice>
        </mc:AlternateContent>
        <mc:AlternateContent xmlns:mc="http://schemas.openxmlformats.org/markup-compatibility/2006">
          <mc:Choice Requires="x14">
            <control shapeId="4107" r:id="rId7" name="Check Box 11">
              <controlPr defaultSize="0" autoFill="0" autoLine="0" autoPict="0">
                <anchor moveWithCells="1">
                  <from>
                    <xdr:col>6</xdr:col>
                    <xdr:colOff>213360</xdr:colOff>
                    <xdr:row>31</xdr:row>
                    <xdr:rowOff>342900</xdr:rowOff>
                  </from>
                  <to>
                    <xdr:col>7</xdr:col>
                    <xdr:colOff>601980</xdr:colOff>
                    <xdr:row>33</xdr:row>
                    <xdr:rowOff>0</xdr:rowOff>
                  </to>
                </anchor>
              </controlPr>
            </control>
          </mc:Choice>
        </mc:AlternateContent>
        <mc:AlternateContent xmlns:mc="http://schemas.openxmlformats.org/markup-compatibility/2006">
          <mc:Choice Requires="x14">
            <control shapeId="4108" r:id="rId8" name="Check Box 12">
              <controlPr defaultSize="0" autoFill="0" autoLine="0" autoPict="0">
                <anchor moveWithCells="1">
                  <from>
                    <xdr:col>7</xdr:col>
                    <xdr:colOff>822960</xdr:colOff>
                    <xdr:row>31</xdr:row>
                    <xdr:rowOff>342900</xdr:rowOff>
                  </from>
                  <to>
                    <xdr:col>8</xdr:col>
                    <xdr:colOff>457200</xdr:colOff>
                    <xdr:row>33</xdr:row>
                    <xdr:rowOff>0</xdr:rowOff>
                  </to>
                </anchor>
              </controlPr>
            </control>
          </mc:Choice>
        </mc:AlternateContent>
        <mc:AlternateContent xmlns:mc="http://schemas.openxmlformats.org/markup-compatibility/2006">
          <mc:Choice Requires="x14">
            <control shapeId="4109" r:id="rId9" name="Check Box 13">
              <controlPr defaultSize="0" autoFill="0" autoLine="0" autoPict="0">
                <anchor moveWithCells="1">
                  <from>
                    <xdr:col>7</xdr:col>
                    <xdr:colOff>807720</xdr:colOff>
                    <xdr:row>30</xdr:row>
                    <xdr:rowOff>365760</xdr:rowOff>
                  </from>
                  <to>
                    <xdr:col>8</xdr:col>
                    <xdr:colOff>601980</xdr:colOff>
                    <xdr:row>32</xdr:row>
                    <xdr:rowOff>0</xdr:rowOff>
                  </to>
                </anchor>
              </controlPr>
            </control>
          </mc:Choice>
        </mc:AlternateContent>
        <mc:AlternateContent xmlns:mc="http://schemas.openxmlformats.org/markup-compatibility/2006">
          <mc:Choice Requires="x14">
            <control shapeId="4110" r:id="rId10" name="Check Box 14">
              <controlPr defaultSize="0" autoFill="0" autoLine="0" autoPict="0">
                <anchor moveWithCells="1">
                  <from>
                    <xdr:col>3</xdr:col>
                    <xdr:colOff>312420</xdr:colOff>
                    <xdr:row>30</xdr:row>
                    <xdr:rowOff>312420</xdr:rowOff>
                  </from>
                  <to>
                    <xdr:col>4</xdr:col>
                    <xdr:colOff>1104900</xdr:colOff>
                    <xdr:row>32</xdr:row>
                    <xdr:rowOff>0</xdr:rowOff>
                  </to>
                </anchor>
              </controlPr>
            </control>
          </mc:Choice>
        </mc:AlternateContent>
        <mc:AlternateContent xmlns:mc="http://schemas.openxmlformats.org/markup-compatibility/2006">
          <mc:Choice Requires="x14">
            <control shapeId="4111" r:id="rId11" name="Check Box 15">
              <controlPr defaultSize="0" autoFill="0" autoLine="0" autoPict="0">
                <anchor moveWithCells="1">
                  <from>
                    <xdr:col>1</xdr:col>
                    <xdr:colOff>106680</xdr:colOff>
                    <xdr:row>32</xdr:row>
                    <xdr:rowOff>251460</xdr:rowOff>
                  </from>
                  <to>
                    <xdr:col>2</xdr:col>
                    <xdr:colOff>723900</xdr:colOff>
                    <xdr:row>33</xdr:row>
                    <xdr:rowOff>106680</xdr:rowOff>
                  </to>
                </anchor>
              </controlPr>
            </control>
          </mc:Choice>
        </mc:AlternateContent>
        <mc:AlternateContent xmlns:mc="http://schemas.openxmlformats.org/markup-compatibility/2006">
          <mc:Choice Requires="x14">
            <control shapeId="4112" r:id="rId12" name="Check Box 16">
              <controlPr defaultSize="0" autoFill="0" autoLine="0" autoPict="0">
                <anchor moveWithCells="1">
                  <from>
                    <xdr:col>3</xdr:col>
                    <xdr:colOff>327660</xdr:colOff>
                    <xdr:row>33</xdr:row>
                    <xdr:rowOff>175260</xdr:rowOff>
                  </from>
                  <to>
                    <xdr:col>4</xdr:col>
                    <xdr:colOff>1104900</xdr:colOff>
                    <xdr:row>34</xdr:row>
                    <xdr:rowOff>45720</xdr:rowOff>
                  </to>
                </anchor>
              </controlPr>
            </control>
          </mc:Choice>
        </mc:AlternateContent>
        <mc:AlternateContent xmlns:mc="http://schemas.openxmlformats.org/markup-compatibility/2006">
          <mc:Choice Requires="x14">
            <control shapeId="4113" r:id="rId13" name="Check Box 17">
              <controlPr defaultSize="0" autoFill="0" autoLine="0" autoPict="0">
                <anchor moveWithCells="1">
                  <from>
                    <xdr:col>1</xdr:col>
                    <xdr:colOff>106680</xdr:colOff>
                    <xdr:row>33</xdr:row>
                    <xdr:rowOff>190500</xdr:rowOff>
                  </from>
                  <to>
                    <xdr:col>2</xdr:col>
                    <xdr:colOff>975360</xdr:colOff>
                    <xdr:row>34</xdr:row>
                    <xdr:rowOff>68580</xdr:rowOff>
                  </to>
                </anchor>
              </controlPr>
            </control>
          </mc:Choice>
        </mc:AlternateContent>
        <mc:AlternateContent xmlns:mc="http://schemas.openxmlformats.org/markup-compatibility/2006">
          <mc:Choice Requires="x14">
            <control shapeId="4114" r:id="rId14" name="Check Box 18">
              <controlPr defaultSize="0" autoFill="0" autoLine="0" autoPict="0">
                <anchor moveWithCells="1">
                  <from>
                    <xdr:col>1</xdr:col>
                    <xdr:colOff>99060</xdr:colOff>
                    <xdr:row>31</xdr:row>
                    <xdr:rowOff>327660</xdr:rowOff>
                  </from>
                  <to>
                    <xdr:col>1</xdr:col>
                    <xdr:colOff>944880</xdr:colOff>
                    <xdr:row>32</xdr:row>
                    <xdr:rowOff>190500</xdr:rowOff>
                  </to>
                </anchor>
              </controlPr>
            </control>
          </mc:Choice>
        </mc:AlternateContent>
        <mc:AlternateContent xmlns:mc="http://schemas.openxmlformats.org/markup-compatibility/2006">
          <mc:Choice Requires="x14">
            <control shapeId="4115" r:id="rId15" name="Check Box 19">
              <controlPr defaultSize="0" autoFill="0" autoLine="0" autoPict="0">
                <anchor moveWithCells="1">
                  <from>
                    <xdr:col>3</xdr:col>
                    <xdr:colOff>327660</xdr:colOff>
                    <xdr:row>31</xdr:row>
                    <xdr:rowOff>327660</xdr:rowOff>
                  </from>
                  <to>
                    <xdr:col>4</xdr:col>
                    <xdr:colOff>678180</xdr:colOff>
                    <xdr:row>32</xdr:row>
                    <xdr:rowOff>175260</xdr:rowOff>
                  </to>
                </anchor>
              </controlPr>
            </control>
          </mc:Choice>
        </mc:AlternateContent>
        <mc:AlternateContent xmlns:mc="http://schemas.openxmlformats.org/markup-compatibility/2006">
          <mc:Choice Requires="x14">
            <control shapeId="4116" r:id="rId16" name="Check Box 20">
              <controlPr defaultSize="0" autoFill="0" autoLine="0" autoPict="0">
                <anchor moveWithCells="1">
                  <from>
                    <xdr:col>1</xdr:col>
                    <xdr:colOff>106680</xdr:colOff>
                    <xdr:row>34</xdr:row>
                    <xdr:rowOff>137160</xdr:rowOff>
                  </from>
                  <to>
                    <xdr:col>2</xdr:col>
                    <xdr:colOff>411480</xdr:colOff>
                    <xdr:row>35</xdr:row>
                    <xdr:rowOff>30480</xdr:rowOff>
                  </to>
                </anchor>
              </controlPr>
            </control>
          </mc:Choice>
        </mc:AlternateContent>
        <mc:AlternateContent xmlns:mc="http://schemas.openxmlformats.org/markup-compatibility/2006">
          <mc:Choice Requires="x14">
            <control shapeId="4117" r:id="rId17" name="Check Box 21">
              <controlPr locked="0" defaultSize="0" autoFill="0" autoLine="0" autoPict="0">
                <anchor moveWithCells="1">
                  <from>
                    <xdr:col>3</xdr:col>
                    <xdr:colOff>312420</xdr:colOff>
                    <xdr:row>32</xdr:row>
                    <xdr:rowOff>251460</xdr:rowOff>
                  </from>
                  <to>
                    <xdr:col>4</xdr:col>
                    <xdr:colOff>678180</xdr:colOff>
                    <xdr:row>33</xdr:row>
                    <xdr:rowOff>99060</xdr:rowOff>
                  </to>
                </anchor>
              </controlPr>
            </control>
          </mc:Choice>
        </mc:AlternateContent>
        <mc:AlternateContent xmlns:mc="http://schemas.openxmlformats.org/markup-compatibility/2006">
          <mc:Choice Requires="x14">
            <control shapeId="4118" r:id="rId18" name="Check Box 22">
              <controlPr defaultSize="0" autoFill="0" autoLine="0" autoPict="0">
                <anchor moveWithCells="1">
                  <from>
                    <xdr:col>6</xdr:col>
                    <xdr:colOff>99060</xdr:colOff>
                    <xdr:row>33</xdr:row>
                    <xdr:rowOff>289560</xdr:rowOff>
                  </from>
                  <to>
                    <xdr:col>9</xdr:col>
                    <xdr:colOff>518160</xdr:colOff>
                    <xdr:row>34</xdr:row>
                    <xdr:rowOff>137160</xdr:rowOff>
                  </to>
                </anchor>
              </controlPr>
            </control>
          </mc:Choice>
        </mc:AlternateContent>
        <mc:AlternateContent xmlns:mc="http://schemas.openxmlformats.org/markup-compatibility/2006">
          <mc:Choice Requires="x14">
            <control shapeId="4119" r:id="rId19" name="Check Box 23">
              <controlPr defaultSize="0" autoFill="0" autoLine="0" autoPict="0">
                <anchor moveWithCells="1">
                  <from>
                    <xdr:col>6</xdr:col>
                    <xdr:colOff>99060</xdr:colOff>
                    <xdr:row>34</xdr:row>
                    <xdr:rowOff>198120</xdr:rowOff>
                  </from>
                  <to>
                    <xdr:col>9</xdr:col>
                    <xdr:colOff>99060</xdr:colOff>
                    <xdr:row>35</xdr:row>
                    <xdr:rowOff>76200</xdr:rowOff>
                  </to>
                </anchor>
              </controlPr>
            </control>
          </mc:Choice>
        </mc:AlternateContent>
        <mc:AlternateContent xmlns:mc="http://schemas.openxmlformats.org/markup-compatibility/2006">
          <mc:Choice Requires="x14">
            <control shapeId="4120" r:id="rId20" name="Check Box 24">
              <controlPr defaultSize="0" autoFill="0" autoLine="0" autoPict="0">
                <anchor moveWithCells="1">
                  <from>
                    <xdr:col>6</xdr:col>
                    <xdr:colOff>99060</xdr:colOff>
                    <xdr:row>35</xdr:row>
                    <xdr:rowOff>106680</xdr:rowOff>
                  </from>
                  <to>
                    <xdr:col>9</xdr:col>
                    <xdr:colOff>213360</xdr:colOff>
                    <xdr:row>35</xdr:row>
                    <xdr:rowOff>342900</xdr:rowOff>
                  </to>
                </anchor>
              </controlPr>
            </control>
          </mc:Choice>
        </mc:AlternateContent>
        <mc:AlternateContent xmlns:mc="http://schemas.openxmlformats.org/markup-compatibility/2006">
          <mc:Choice Requires="x14">
            <control shapeId="4121" r:id="rId21" name="Check Box 25">
              <controlPr defaultSize="0" autoFill="0" autoLine="0" autoPict="0">
                <anchor moveWithCells="1">
                  <from>
                    <xdr:col>1</xdr:col>
                    <xdr:colOff>137160</xdr:colOff>
                    <xdr:row>14</xdr:row>
                    <xdr:rowOff>0</xdr:rowOff>
                  </from>
                  <to>
                    <xdr:col>2</xdr:col>
                    <xdr:colOff>38100</xdr:colOff>
                    <xdr:row>15</xdr:row>
                    <xdr:rowOff>30480</xdr:rowOff>
                  </to>
                </anchor>
              </controlPr>
            </control>
          </mc:Choice>
        </mc:AlternateContent>
        <mc:AlternateContent xmlns:mc="http://schemas.openxmlformats.org/markup-compatibility/2006">
          <mc:Choice Requires="x14">
            <control shapeId="4122" r:id="rId22" name="Check Box 26">
              <controlPr defaultSize="0" autoFill="0" autoLine="0" autoPict="0">
                <anchor moveWithCells="1">
                  <from>
                    <xdr:col>1</xdr:col>
                    <xdr:colOff>144780</xdr:colOff>
                    <xdr:row>14</xdr:row>
                    <xdr:rowOff>152400</xdr:rowOff>
                  </from>
                  <to>
                    <xdr:col>2</xdr:col>
                    <xdr:colOff>1135380</xdr:colOff>
                    <xdr:row>16</xdr:row>
                    <xdr:rowOff>60960</xdr:rowOff>
                  </to>
                </anchor>
              </controlPr>
            </control>
          </mc:Choice>
        </mc:AlternateContent>
        <mc:AlternateContent xmlns:mc="http://schemas.openxmlformats.org/markup-compatibility/2006">
          <mc:Choice Requires="x14">
            <control shapeId="4123" r:id="rId23" name="Check Box 27">
              <controlPr defaultSize="0" autoFill="0" autoLine="0" autoPict="0">
                <anchor moveWithCells="1">
                  <from>
                    <xdr:col>1</xdr:col>
                    <xdr:colOff>144780</xdr:colOff>
                    <xdr:row>15</xdr:row>
                    <xdr:rowOff>152400</xdr:rowOff>
                  </from>
                  <to>
                    <xdr:col>2</xdr:col>
                    <xdr:colOff>670560</xdr:colOff>
                    <xdr:row>17</xdr:row>
                    <xdr:rowOff>30480</xdr:rowOff>
                  </to>
                </anchor>
              </controlPr>
            </control>
          </mc:Choice>
        </mc:AlternateContent>
        <mc:AlternateContent xmlns:mc="http://schemas.openxmlformats.org/markup-compatibility/2006">
          <mc:Choice Requires="x14">
            <control shapeId="4124" r:id="rId24" name="Check Box 28">
              <controlPr defaultSize="0" autoFill="0" autoLine="0" autoPict="0">
                <anchor moveWithCells="1">
                  <from>
                    <xdr:col>1</xdr:col>
                    <xdr:colOff>144780</xdr:colOff>
                    <xdr:row>16</xdr:row>
                    <xdr:rowOff>160020</xdr:rowOff>
                  </from>
                  <to>
                    <xdr:col>2</xdr:col>
                    <xdr:colOff>792480</xdr:colOff>
                    <xdr:row>18</xdr:row>
                    <xdr:rowOff>30480</xdr:rowOff>
                  </to>
                </anchor>
              </controlPr>
            </control>
          </mc:Choice>
        </mc:AlternateContent>
        <mc:AlternateContent xmlns:mc="http://schemas.openxmlformats.org/markup-compatibility/2006">
          <mc:Choice Requires="x14">
            <control shapeId="4125" r:id="rId25" name="Check Box 29">
              <controlPr defaultSize="0" autoFill="0" autoLine="0" autoPict="0">
                <anchor moveWithCells="1">
                  <from>
                    <xdr:col>1</xdr:col>
                    <xdr:colOff>144780</xdr:colOff>
                    <xdr:row>17</xdr:row>
                    <xdr:rowOff>160020</xdr:rowOff>
                  </from>
                  <to>
                    <xdr:col>2</xdr:col>
                    <xdr:colOff>441960</xdr:colOff>
                    <xdr:row>19</xdr:row>
                    <xdr:rowOff>30480</xdr:rowOff>
                  </to>
                </anchor>
              </controlPr>
            </control>
          </mc:Choice>
        </mc:AlternateContent>
        <mc:AlternateContent xmlns:mc="http://schemas.openxmlformats.org/markup-compatibility/2006">
          <mc:Choice Requires="x14">
            <control shapeId="4127" r:id="rId26" name="Check Box 31">
              <controlPr defaultSize="0" autoFill="0" autoLine="0" autoPict="0">
                <anchor moveWithCells="1">
                  <from>
                    <xdr:col>4</xdr:col>
                    <xdr:colOff>38100</xdr:colOff>
                    <xdr:row>13</xdr:row>
                    <xdr:rowOff>182880</xdr:rowOff>
                  </from>
                  <to>
                    <xdr:col>4</xdr:col>
                    <xdr:colOff>1676400</xdr:colOff>
                    <xdr:row>15</xdr:row>
                    <xdr:rowOff>60960</xdr:rowOff>
                  </to>
                </anchor>
              </controlPr>
            </control>
          </mc:Choice>
        </mc:AlternateContent>
        <mc:AlternateContent xmlns:mc="http://schemas.openxmlformats.org/markup-compatibility/2006">
          <mc:Choice Requires="x14">
            <control shapeId="4128" r:id="rId27" name="Check Box 32">
              <controlPr defaultSize="0" autoFill="0" autoLine="0" autoPict="0">
                <anchor moveWithCells="1">
                  <from>
                    <xdr:col>4</xdr:col>
                    <xdr:colOff>38100</xdr:colOff>
                    <xdr:row>14</xdr:row>
                    <xdr:rowOff>175260</xdr:rowOff>
                  </from>
                  <to>
                    <xdr:col>4</xdr:col>
                    <xdr:colOff>1516380</xdr:colOff>
                    <xdr:row>16</xdr:row>
                    <xdr:rowOff>68580</xdr:rowOff>
                  </to>
                </anchor>
              </controlPr>
            </control>
          </mc:Choice>
        </mc:AlternateContent>
        <mc:AlternateContent xmlns:mc="http://schemas.openxmlformats.org/markup-compatibility/2006">
          <mc:Choice Requires="x14">
            <control shapeId="4129" r:id="rId28" name="Check Box 33">
              <controlPr defaultSize="0" autoFill="0" autoLine="0" autoPict="0">
                <anchor moveWithCells="1">
                  <from>
                    <xdr:col>4</xdr:col>
                    <xdr:colOff>38100</xdr:colOff>
                    <xdr:row>16</xdr:row>
                    <xdr:rowOff>7620</xdr:rowOff>
                  </from>
                  <to>
                    <xdr:col>4</xdr:col>
                    <xdr:colOff>1249680</xdr:colOff>
                    <xdr:row>17</xdr:row>
                    <xdr:rowOff>60960</xdr:rowOff>
                  </to>
                </anchor>
              </controlPr>
            </control>
          </mc:Choice>
        </mc:AlternateContent>
        <mc:AlternateContent xmlns:mc="http://schemas.openxmlformats.org/markup-compatibility/2006">
          <mc:Choice Requires="x14">
            <control shapeId="4130" r:id="rId29" name="Check Box 34">
              <controlPr defaultSize="0" autoFill="0" autoLine="0" autoPict="0">
                <anchor moveWithCells="1">
                  <from>
                    <xdr:col>4</xdr:col>
                    <xdr:colOff>38100</xdr:colOff>
                    <xdr:row>17</xdr:row>
                    <xdr:rowOff>7620</xdr:rowOff>
                  </from>
                  <to>
                    <xdr:col>4</xdr:col>
                    <xdr:colOff>1249680</xdr:colOff>
                    <xdr:row>18</xdr:row>
                    <xdr:rowOff>60960</xdr:rowOff>
                  </to>
                </anchor>
              </controlPr>
            </control>
          </mc:Choice>
        </mc:AlternateContent>
        <mc:AlternateContent xmlns:mc="http://schemas.openxmlformats.org/markup-compatibility/2006">
          <mc:Choice Requires="x14">
            <control shapeId="4131" r:id="rId30" name="Check Box 35">
              <controlPr defaultSize="0" autoFill="0" autoLine="0" autoPict="0">
                <anchor moveWithCells="1">
                  <from>
                    <xdr:col>4</xdr:col>
                    <xdr:colOff>38100</xdr:colOff>
                    <xdr:row>18</xdr:row>
                    <xdr:rowOff>7620</xdr:rowOff>
                  </from>
                  <to>
                    <xdr:col>4</xdr:col>
                    <xdr:colOff>1249680</xdr:colOff>
                    <xdr:row>19</xdr:row>
                    <xdr:rowOff>60960</xdr:rowOff>
                  </to>
                </anchor>
              </controlPr>
            </control>
          </mc:Choice>
        </mc:AlternateContent>
        <mc:AlternateContent xmlns:mc="http://schemas.openxmlformats.org/markup-compatibility/2006">
          <mc:Choice Requires="x14">
            <control shapeId="4132" r:id="rId31" name="Check Box 36">
              <controlPr defaultSize="0" autoFill="0" autoLine="0" autoPict="0">
                <anchor moveWithCells="1">
                  <from>
                    <xdr:col>6</xdr:col>
                    <xdr:colOff>182880</xdr:colOff>
                    <xdr:row>13</xdr:row>
                    <xdr:rowOff>175260</xdr:rowOff>
                  </from>
                  <to>
                    <xdr:col>7</xdr:col>
                    <xdr:colOff>1516380</xdr:colOff>
                    <xdr:row>15</xdr:row>
                    <xdr:rowOff>45720</xdr:rowOff>
                  </to>
                </anchor>
              </controlPr>
            </control>
          </mc:Choice>
        </mc:AlternateContent>
        <mc:AlternateContent xmlns:mc="http://schemas.openxmlformats.org/markup-compatibility/2006">
          <mc:Choice Requires="x14">
            <control shapeId="4133" r:id="rId32" name="Check Box 37">
              <controlPr defaultSize="0" autoFill="0" autoLine="0" autoPict="0">
                <anchor moveWithCells="1">
                  <from>
                    <xdr:col>6</xdr:col>
                    <xdr:colOff>182880</xdr:colOff>
                    <xdr:row>14</xdr:row>
                    <xdr:rowOff>152400</xdr:rowOff>
                  </from>
                  <to>
                    <xdr:col>7</xdr:col>
                    <xdr:colOff>1516380</xdr:colOff>
                    <xdr:row>16</xdr:row>
                    <xdr:rowOff>68580</xdr:rowOff>
                  </to>
                </anchor>
              </controlPr>
            </control>
          </mc:Choice>
        </mc:AlternateContent>
        <mc:AlternateContent xmlns:mc="http://schemas.openxmlformats.org/markup-compatibility/2006">
          <mc:Choice Requires="x14">
            <control shapeId="4134" r:id="rId33" name="Check Box 38">
              <controlPr defaultSize="0" autoFill="0" autoLine="0" autoPict="0">
                <anchor moveWithCells="1">
                  <from>
                    <xdr:col>6</xdr:col>
                    <xdr:colOff>182880</xdr:colOff>
                    <xdr:row>15</xdr:row>
                    <xdr:rowOff>152400</xdr:rowOff>
                  </from>
                  <to>
                    <xdr:col>7</xdr:col>
                    <xdr:colOff>944880</xdr:colOff>
                    <xdr:row>17</xdr:row>
                    <xdr:rowOff>76200</xdr:rowOff>
                  </to>
                </anchor>
              </controlPr>
            </control>
          </mc:Choice>
        </mc:AlternateContent>
        <mc:AlternateContent xmlns:mc="http://schemas.openxmlformats.org/markup-compatibility/2006">
          <mc:Choice Requires="x14">
            <control shapeId="4135" r:id="rId34" name="Check Box 39">
              <controlPr defaultSize="0" autoFill="0" autoLine="0" autoPict="0">
                <anchor moveWithCells="1">
                  <from>
                    <xdr:col>6</xdr:col>
                    <xdr:colOff>182880</xdr:colOff>
                    <xdr:row>16</xdr:row>
                    <xdr:rowOff>152400</xdr:rowOff>
                  </from>
                  <to>
                    <xdr:col>8</xdr:col>
                    <xdr:colOff>182880</xdr:colOff>
                    <xdr:row>18</xdr:row>
                    <xdr:rowOff>76200</xdr:rowOff>
                  </to>
                </anchor>
              </controlPr>
            </control>
          </mc:Choice>
        </mc:AlternateContent>
        <mc:AlternateContent xmlns:mc="http://schemas.openxmlformats.org/markup-compatibility/2006">
          <mc:Choice Requires="x14">
            <control shapeId="4136" r:id="rId35" name="Check Box 40">
              <controlPr defaultSize="0" autoFill="0" autoLine="0" autoPict="0">
                <anchor moveWithCells="1">
                  <from>
                    <xdr:col>6</xdr:col>
                    <xdr:colOff>182880</xdr:colOff>
                    <xdr:row>17</xdr:row>
                    <xdr:rowOff>152400</xdr:rowOff>
                  </from>
                  <to>
                    <xdr:col>7</xdr:col>
                    <xdr:colOff>1363980</xdr:colOff>
                    <xdr:row>19</xdr:row>
                    <xdr:rowOff>38100</xdr:rowOff>
                  </to>
                </anchor>
              </controlPr>
            </control>
          </mc:Choice>
        </mc:AlternateContent>
        <mc:AlternateContent xmlns:mc="http://schemas.openxmlformats.org/markup-compatibility/2006">
          <mc:Choice Requires="x14">
            <control shapeId="4139" r:id="rId36" name="Check Box 43">
              <controlPr defaultSize="0" autoFill="0" autoLine="0" autoPict="0">
                <anchor moveWithCells="1">
                  <from>
                    <xdr:col>1</xdr:col>
                    <xdr:colOff>106680</xdr:colOff>
                    <xdr:row>30</xdr:row>
                    <xdr:rowOff>327660</xdr:rowOff>
                  </from>
                  <to>
                    <xdr:col>1</xdr:col>
                    <xdr:colOff>975360</xdr:colOff>
                    <xdr:row>32</xdr:row>
                    <xdr:rowOff>0</xdr:rowOff>
                  </to>
                </anchor>
              </controlPr>
            </control>
          </mc:Choice>
        </mc:AlternateContent>
        <mc:AlternateContent xmlns:mc="http://schemas.openxmlformats.org/markup-compatibility/2006">
          <mc:Choice Requires="x14">
            <control shapeId="4149" r:id="rId37" name="Check Box 53">
              <controlPr defaultSize="0" autoFill="0" autoLine="0" autoPict="0">
                <anchor moveWithCells="1">
                  <from>
                    <xdr:col>1</xdr:col>
                    <xdr:colOff>0</xdr:colOff>
                    <xdr:row>71</xdr:row>
                    <xdr:rowOff>274320</xdr:rowOff>
                  </from>
                  <to>
                    <xdr:col>1</xdr:col>
                    <xdr:colOff>213360</xdr:colOff>
                    <xdr:row>72</xdr:row>
                    <xdr:rowOff>152400</xdr:rowOff>
                  </to>
                </anchor>
              </controlPr>
            </control>
          </mc:Choice>
        </mc:AlternateContent>
        <mc:AlternateContent xmlns:mc="http://schemas.openxmlformats.org/markup-compatibility/2006">
          <mc:Choice Requires="x14">
            <control shapeId="4150" r:id="rId38" name="Check Box 54">
              <controlPr defaultSize="0" autoFill="0" autoLine="0" autoPict="0">
                <anchor moveWithCells="1">
                  <from>
                    <xdr:col>0</xdr:col>
                    <xdr:colOff>601980</xdr:colOff>
                    <xdr:row>79</xdr:row>
                    <xdr:rowOff>297180</xdr:rowOff>
                  </from>
                  <to>
                    <xdr:col>1</xdr:col>
                    <xdr:colOff>220980</xdr:colOff>
                    <xdr:row>80</xdr:row>
                    <xdr:rowOff>152400</xdr:rowOff>
                  </to>
                </anchor>
              </controlPr>
            </control>
          </mc:Choice>
        </mc:AlternateContent>
        <mc:AlternateContent xmlns:mc="http://schemas.openxmlformats.org/markup-compatibility/2006">
          <mc:Choice Requires="x14">
            <control shapeId="4158" r:id="rId39" name="Check Box 62">
              <controlPr defaultSize="0" autoFill="0" autoLine="0" autoPict="0">
                <anchor moveWithCells="1">
                  <from>
                    <xdr:col>1</xdr:col>
                    <xdr:colOff>137160</xdr:colOff>
                    <xdr:row>59</xdr:row>
                    <xdr:rowOff>83820</xdr:rowOff>
                  </from>
                  <to>
                    <xdr:col>4</xdr:col>
                    <xdr:colOff>647700</xdr:colOff>
                    <xdr:row>62</xdr:row>
                    <xdr:rowOff>99060</xdr:rowOff>
                  </to>
                </anchor>
              </controlPr>
            </control>
          </mc:Choice>
        </mc:AlternateContent>
        <mc:AlternateContent xmlns:mc="http://schemas.openxmlformats.org/markup-compatibility/2006">
          <mc:Choice Requires="x14">
            <control shapeId="4160" r:id="rId40" name="Check Box 64">
              <controlPr defaultSize="0" autoFill="0" autoLine="0" autoPict="0">
                <anchor moveWithCells="1">
                  <from>
                    <xdr:col>4</xdr:col>
                    <xdr:colOff>1287780</xdr:colOff>
                    <xdr:row>59</xdr:row>
                    <xdr:rowOff>114300</xdr:rowOff>
                  </from>
                  <to>
                    <xdr:col>5</xdr:col>
                    <xdr:colOff>632460</xdr:colOff>
                    <xdr:row>62</xdr:row>
                    <xdr:rowOff>38100</xdr:rowOff>
                  </to>
                </anchor>
              </controlPr>
            </control>
          </mc:Choice>
        </mc:AlternateContent>
        <mc:AlternateContent xmlns:mc="http://schemas.openxmlformats.org/markup-compatibility/2006">
          <mc:Choice Requires="x14">
            <control shapeId="4161" r:id="rId41" name="Check Box 65">
              <controlPr defaultSize="0" autoFill="0" autoLine="0" autoPict="0">
                <anchor moveWithCells="1">
                  <from>
                    <xdr:col>6</xdr:col>
                    <xdr:colOff>175260</xdr:colOff>
                    <xdr:row>59</xdr:row>
                    <xdr:rowOff>38100</xdr:rowOff>
                  </from>
                  <to>
                    <xdr:col>7</xdr:col>
                    <xdr:colOff>1524000</xdr:colOff>
                    <xdr:row>62</xdr:row>
                    <xdr:rowOff>114300</xdr:rowOff>
                  </to>
                </anchor>
              </controlPr>
            </control>
          </mc:Choice>
        </mc:AlternateContent>
        <mc:AlternateContent xmlns:mc="http://schemas.openxmlformats.org/markup-compatibility/2006">
          <mc:Choice Requires="x14">
            <control shapeId="4162" r:id="rId42" name="Check Box 66">
              <controlPr defaultSize="0" autoFill="0" autoLine="0" autoPict="0">
                <anchor moveWithCells="1">
                  <from>
                    <xdr:col>1</xdr:col>
                    <xdr:colOff>144780</xdr:colOff>
                    <xdr:row>18</xdr:row>
                    <xdr:rowOff>160020</xdr:rowOff>
                  </from>
                  <to>
                    <xdr:col>2</xdr:col>
                    <xdr:colOff>441960</xdr:colOff>
                    <xdr:row>20</xdr:row>
                    <xdr:rowOff>22860</xdr:rowOff>
                  </to>
                </anchor>
              </controlPr>
            </control>
          </mc:Choice>
        </mc:AlternateContent>
        <mc:AlternateContent xmlns:mc="http://schemas.openxmlformats.org/markup-compatibility/2006">
          <mc:Choice Requires="x14">
            <control shapeId="4163" r:id="rId43" name="Check Box 67">
              <controlPr defaultSize="0" autoFill="0" autoLine="0" autoPict="0">
                <anchor moveWithCells="1">
                  <from>
                    <xdr:col>8</xdr:col>
                    <xdr:colOff>723900</xdr:colOff>
                    <xdr:row>13</xdr:row>
                    <xdr:rowOff>175260</xdr:rowOff>
                  </from>
                  <to>
                    <xdr:col>9</xdr:col>
                    <xdr:colOff>2659380</xdr:colOff>
                    <xdr:row>15</xdr:row>
                    <xdr:rowOff>60960</xdr:rowOff>
                  </to>
                </anchor>
              </controlPr>
            </control>
          </mc:Choice>
        </mc:AlternateContent>
        <mc:AlternateContent xmlns:mc="http://schemas.openxmlformats.org/markup-compatibility/2006">
          <mc:Choice Requires="x14">
            <control shapeId="4164" r:id="rId44" name="Check Box 68">
              <controlPr defaultSize="0" autoFill="0" autoLine="0" autoPict="0">
                <anchor moveWithCells="1">
                  <from>
                    <xdr:col>8</xdr:col>
                    <xdr:colOff>525780</xdr:colOff>
                    <xdr:row>59</xdr:row>
                    <xdr:rowOff>38100</xdr:rowOff>
                  </from>
                  <to>
                    <xdr:col>9</xdr:col>
                    <xdr:colOff>2659380</xdr:colOff>
                    <xdr:row>62</xdr:row>
                    <xdr:rowOff>114300</xdr:rowOff>
                  </to>
                </anchor>
              </controlPr>
            </control>
          </mc:Choice>
        </mc:AlternateContent>
        <mc:AlternateContent xmlns:mc="http://schemas.openxmlformats.org/markup-compatibility/2006">
          <mc:Choice Requires="x14">
            <control shapeId="4166" r:id="rId45" name="Check Box 70">
              <controlPr defaultSize="0" autoFill="0" autoLine="0" autoPict="0">
                <anchor moveWithCells="1">
                  <from>
                    <xdr:col>0</xdr:col>
                    <xdr:colOff>601980</xdr:colOff>
                    <xdr:row>76</xdr:row>
                    <xdr:rowOff>160020</xdr:rowOff>
                  </from>
                  <to>
                    <xdr:col>1</xdr:col>
                    <xdr:colOff>220980</xdr:colOff>
                    <xdr:row>77</xdr:row>
                    <xdr:rowOff>160020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96C64-699C-4096-A5FE-90A2EC1E79A0}">
  <sheetPr>
    <tabColor theme="3" tint="0.59999389629810485"/>
    <pageSetUpPr fitToPage="1"/>
  </sheetPr>
  <dimension ref="A1:P144"/>
  <sheetViews>
    <sheetView showGridLines="0" tabSelected="1" topLeftCell="A35" zoomScale="85" zoomScaleNormal="85" workbookViewId="0">
      <selection activeCell="I50" sqref="I50"/>
    </sheetView>
  </sheetViews>
  <sheetFormatPr defaultColWidth="8.6640625" defaultRowHeight="13.8"/>
  <cols>
    <col min="1" max="1" width="8.6640625" style="135"/>
    <col min="2" max="2" width="23.109375" style="135" customWidth="1"/>
    <col min="3" max="3" width="32.88671875" style="135" customWidth="1"/>
    <col min="4" max="4" width="12" style="135" customWidth="1"/>
    <col min="5" max="9" width="18.88671875" style="135" customWidth="1"/>
    <col min="10" max="10" width="31.6640625" style="135" customWidth="1"/>
    <col min="11" max="11" width="30.88671875" style="135" hidden="1" customWidth="1"/>
    <col min="12" max="12" width="21.5546875" style="135" hidden="1" customWidth="1"/>
    <col min="13" max="13" width="14.44140625" style="135" hidden="1" customWidth="1"/>
    <col min="14" max="16" width="8.6640625" style="135" hidden="1" customWidth="1"/>
    <col min="17" max="20" width="8.6640625" style="135" customWidth="1"/>
    <col min="21" max="16384" width="8.6640625" style="135"/>
  </cols>
  <sheetData>
    <row r="1" spans="2:12" ht="14.4" customHeight="1">
      <c r="B1" s="372" t="s">
        <v>365</v>
      </c>
      <c r="C1" s="373"/>
      <c r="D1" s="373"/>
      <c r="E1" s="373"/>
      <c r="F1" s="373"/>
      <c r="G1" s="373"/>
      <c r="H1" s="373"/>
      <c r="I1" s="373"/>
      <c r="J1" s="373"/>
    </row>
    <row r="2" spans="2:12" ht="14.4" customHeight="1">
      <c r="B2" s="373"/>
      <c r="C2" s="373"/>
      <c r="D2" s="373"/>
      <c r="E2" s="373"/>
      <c r="F2" s="373"/>
      <c r="G2" s="373"/>
      <c r="H2" s="373"/>
      <c r="I2" s="373"/>
      <c r="J2" s="373"/>
    </row>
    <row r="3" spans="2:12" ht="14.4" customHeight="1">
      <c r="B3" s="373"/>
      <c r="C3" s="373"/>
      <c r="D3" s="373"/>
      <c r="E3" s="373"/>
      <c r="F3" s="373"/>
      <c r="G3" s="373"/>
      <c r="H3" s="373"/>
      <c r="I3" s="373"/>
      <c r="J3" s="373"/>
    </row>
    <row r="4" spans="2:12" ht="52.2" customHeight="1" thickBot="1">
      <c r="B4" s="562"/>
      <c r="C4" s="562"/>
      <c r="D4" s="562"/>
      <c r="E4" s="562"/>
      <c r="F4" s="562"/>
      <c r="G4" s="562"/>
      <c r="H4" s="562"/>
      <c r="I4" s="562"/>
      <c r="J4" s="562"/>
    </row>
    <row r="5" spans="2:12" ht="14.4" thickBot="1">
      <c r="B5" s="563" t="s">
        <v>232</v>
      </c>
      <c r="C5" s="564"/>
      <c r="D5" s="564"/>
      <c r="E5" s="564"/>
      <c r="F5" s="564"/>
      <c r="G5" s="564"/>
      <c r="H5" s="564"/>
      <c r="I5" s="564"/>
      <c r="J5" s="565"/>
    </row>
    <row r="6" spans="2:12" ht="14.4" thickBot="1"/>
    <row r="7" spans="2:12" ht="13.35" customHeight="1" thickBot="1">
      <c r="B7" s="316" t="s">
        <v>233</v>
      </c>
      <c r="C7" s="317"/>
      <c r="D7" s="317"/>
      <c r="E7" s="317"/>
      <c r="F7" s="317"/>
      <c r="G7" s="317"/>
      <c r="H7" s="317"/>
      <c r="I7" s="317"/>
      <c r="J7" s="318"/>
    </row>
    <row r="8" spans="2:12" ht="26.4" customHeight="1">
      <c r="B8" s="75" t="s">
        <v>8</v>
      </c>
      <c r="C8" s="380" t="s">
        <v>372</v>
      </c>
      <c r="D8" s="381"/>
      <c r="E8" s="382"/>
      <c r="F8" s="76" t="s">
        <v>9</v>
      </c>
      <c r="G8" s="383"/>
      <c r="H8" s="384"/>
      <c r="I8" s="67" t="s">
        <v>10</v>
      </c>
      <c r="J8" s="283"/>
    </row>
    <row r="9" spans="2:12" ht="24" customHeight="1">
      <c r="B9" s="75" t="s">
        <v>11</v>
      </c>
      <c r="C9" s="374"/>
      <c r="D9" s="375"/>
      <c r="E9" s="376"/>
      <c r="F9" s="76" t="s">
        <v>12</v>
      </c>
      <c r="G9" s="385"/>
      <c r="H9" s="385"/>
      <c r="I9" s="385"/>
      <c r="J9" s="386"/>
    </row>
    <row r="10" spans="2:12" ht="25.8" thickBot="1">
      <c r="B10" s="77" t="s">
        <v>192</v>
      </c>
      <c r="C10" s="377"/>
      <c r="D10" s="378"/>
      <c r="E10" s="379"/>
      <c r="F10" s="78" t="s">
        <v>13</v>
      </c>
      <c r="G10" s="387"/>
      <c r="H10" s="388"/>
      <c r="I10" s="68" t="s">
        <v>14</v>
      </c>
      <c r="J10" s="278"/>
      <c r="K10" s="165"/>
      <c r="L10" s="165"/>
    </row>
    <row r="11" spans="2:12" ht="14.4" thickBot="1">
      <c r="B11" s="3"/>
      <c r="C11" s="4"/>
      <c r="D11" s="4"/>
      <c r="E11" s="4"/>
      <c r="F11" s="3"/>
      <c r="G11" s="175"/>
      <c r="H11" s="175"/>
      <c r="I11" s="5"/>
      <c r="J11" s="6"/>
    </row>
    <row r="12" spans="2:12" ht="14.4" thickBot="1">
      <c r="B12" s="366" t="s">
        <v>15</v>
      </c>
      <c r="C12" s="367"/>
      <c r="D12" s="367"/>
      <c r="E12" s="367"/>
      <c r="F12" s="367"/>
      <c r="G12" s="367"/>
      <c r="H12" s="367"/>
      <c r="I12" s="367"/>
      <c r="J12" s="368"/>
    </row>
    <row r="13" spans="2:12" ht="14.4" thickBot="1">
      <c r="B13" s="369" t="s">
        <v>16</v>
      </c>
      <c r="C13" s="370"/>
      <c r="D13" s="370"/>
      <c r="E13" s="370"/>
      <c r="F13" s="371"/>
      <c r="G13" s="369" t="s">
        <v>17</v>
      </c>
      <c r="H13" s="370"/>
      <c r="I13" s="370"/>
      <c r="J13" s="371"/>
    </row>
    <row r="14" spans="2:12" s="156" customFormat="1">
      <c r="B14" s="352"/>
      <c r="C14" s="353"/>
      <c r="D14" s="176"/>
      <c r="E14" s="353"/>
      <c r="F14" s="353"/>
      <c r="G14" s="177"/>
      <c r="H14" s="353"/>
      <c r="I14" s="353"/>
      <c r="J14" s="365"/>
    </row>
    <row r="15" spans="2:12" s="156" customFormat="1">
      <c r="B15" s="178"/>
      <c r="D15" s="176"/>
      <c r="E15" s="353"/>
      <c r="F15" s="353"/>
      <c r="G15" s="179"/>
      <c r="J15" s="500" t="s">
        <v>18</v>
      </c>
    </row>
    <row r="16" spans="2:12" s="156" customFormat="1">
      <c r="B16" s="352"/>
      <c r="C16" s="353"/>
      <c r="D16" s="176"/>
      <c r="E16" s="353"/>
      <c r="F16" s="353"/>
      <c r="G16" s="179"/>
      <c r="J16" s="500"/>
    </row>
    <row r="17" spans="1:16" s="156" customFormat="1">
      <c r="B17" s="352"/>
      <c r="C17" s="353"/>
      <c r="D17" s="176"/>
      <c r="E17" s="353"/>
      <c r="F17" s="353"/>
      <c r="G17" s="179"/>
      <c r="J17" s="500"/>
    </row>
    <row r="18" spans="1:16" s="156" customFormat="1" ht="16.95" customHeight="1">
      <c r="B18" s="352"/>
      <c r="C18" s="353"/>
      <c r="D18" s="176"/>
      <c r="E18" s="353"/>
      <c r="F18" s="353"/>
      <c r="G18" s="179"/>
      <c r="J18" s="500"/>
    </row>
    <row r="19" spans="1:16" s="156" customFormat="1" ht="13.95" customHeight="1">
      <c r="B19" s="180"/>
      <c r="C19" s="181"/>
      <c r="D19" s="281"/>
      <c r="E19" s="496" t="s">
        <v>246</v>
      </c>
      <c r="F19" s="497"/>
      <c r="G19" s="176"/>
      <c r="H19" s="181"/>
      <c r="I19" s="181"/>
      <c r="J19" s="500"/>
    </row>
    <row r="20" spans="1:16" s="156" customFormat="1" ht="26.7" customHeight="1" thickBot="1">
      <c r="B20" s="362"/>
      <c r="C20" s="363"/>
      <c r="D20" s="282"/>
      <c r="E20" s="498"/>
      <c r="F20" s="499"/>
      <c r="G20" s="183"/>
      <c r="H20" s="363"/>
      <c r="I20" s="363"/>
      <c r="J20" s="364"/>
    </row>
    <row r="21" spans="1:16" ht="14.4" thickBot="1"/>
    <row r="22" spans="1:16" ht="14.4" thickBot="1">
      <c r="B22" s="354" t="s">
        <v>234</v>
      </c>
      <c r="C22" s="355"/>
      <c r="D22" s="355"/>
      <c r="E22" s="355"/>
      <c r="F22" s="355"/>
      <c r="G22" s="355"/>
      <c r="H22" s="355"/>
      <c r="I22" s="355"/>
      <c r="J22" s="356"/>
      <c r="P22" s="277" t="s">
        <v>314</v>
      </c>
    </row>
    <row r="23" spans="1:16" ht="19.95" customHeight="1">
      <c r="B23" s="1" t="s">
        <v>19</v>
      </c>
      <c r="C23" s="380" t="s">
        <v>373</v>
      </c>
      <c r="D23" s="381"/>
      <c r="E23" s="382"/>
      <c r="F23" s="2" t="s">
        <v>20</v>
      </c>
      <c r="G23" s="380" t="s">
        <v>374</v>
      </c>
      <c r="H23" s="381"/>
      <c r="I23" s="381"/>
      <c r="J23" s="443"/>
    </row>
    <row r="24" spans="1:16" ht="40.200000000000003" customHeight="1">
      <c r="B24" s="69" t="s">
        <v>21</v>
      </c>
      <c r="C24" s="335" t="s">
        <v>375</v>
      </c>
      <c r="D24" s="335"/>
      <c r="E24" s="335"/>
      <c r="F24" s="335"/>
      <c r="G24" s="335"/>
      <c r="H24" s="335"/>
      <c r="I24" s="335"/>
      <c r="J24" s="336"/>
    </row>
    <row r="25" spans="1:16" ht="40.200000000000003" customHeight="1">
      <c r="A25" s="152"/>
      <c r="B25" s="83" t="s">
        <v>22</v>
      </c>
      <c r="C25" s="375"/>
      <c r="D25" s="375"/>
      <c r="E25" s="375"/>
      <c r="F25" s="375"/>
      <c r="G25" s="375"/>
      <c r="H25" s="375"/>
      <c r="I25" s="375"/>
      <c r="J25" s="447"/>
    </row>
    <row r="26" spans="1:16" ht="20.7" customHeight="1">
      <c r="A26" s="152"/>
      <c r="B26" s="331" t="s">
        <v>23</v>
      </c>
      <c r="C26" s="438"/>
      <c r="D26" s="335"/>
      <c r="E26" s="439"/>
      <c r="F26" s="448" t="s">
        <v>276</v>
      </c>
      <c r="G26" s="449"/>
      <c r="H26" s="108"/>
      <c r="I26" s="79" t="s">
        <v>24</v>
      </c>
      <c r="J26" s="109"/>
    </row>
    <row r="27" spans="1:16" ht="19.5" customHeight="1">
      <c r="B27" s="332"/>
      <c r="C27" s="444"/>
      <c r="D27" s="445"/>
      <c r="E27" s="446"/>
      <c r="F27" s="79" t="s">
        <v>277</v>
      </c>
      <c r="G27" s="79"/>
      <c r="H27" s="110"/>
      <c r="I27" s="79" t="s">
        <v>24</v>
      </c>
      <c r="J27" s="109"/>
    </row>
    <row r="28" spans="1:16" ht="28.5" customHeight="1">
      <c r="B28" s="331" t="s">
        <v>25</v>
      </c>
      <c r="C28" s="438" t="s">
        <v>376</v>
      </c>
      <c r="D28" s="335"/>
      <c r="E28" s="439"/>
      <c r="F28" s="435" t="s">
        <v>26</v>
      </c>
      <c r="G28" s="436"/>
      <c r="H28" s="132"/>
      <c r="I28" s="81" t="s">
        <v>27</v>
      </c>
      <c r="J28" s="133"/>
    </row>
    <row r="29" spans="1:16" ht="28.5" customHeight="1" thickBot="1">
      <c r="B29" s="437"/>
      <c r="C29" s="440"/>
      <c r="D29" s="441"/>
      <c r="E29" s="442"/>
      <c r="F29" s="80" t="s">
        <v>28</v>
      </c>
      <c r="G29" s="80"/>
      <c r="H29" s="377" t="s">
        <v>377</v>
      </c>
      <c r="I29" s="378"/>
      <c r="J29" s="455"/>
    </row>
    <row r="30" spans="1:16" s="156" customFormat="1" ht="28.65" customHeight="1">
      <c r="B30" s="456" t="s">
        <v>29</v>
      </c>
      <c r="C30" s="457"/>
      <c r="D30" s="457"/>
      <c r="E30" s="457"/>
      <c r="F30" s="457"/>
      <c r="G30" s="458" t="s">
        <v>30</v>
      </c>
      <c r="H30" s="457"/>
      <c r="I30" s="457"/>
      <c r="J30" s="459"/>
    </row>
    <row r="31" spans="1:16" s="156" customFormat="1" ht="28.5" customHeight="1">
      <c r="B31" s="184"/>
      <c r="E31" s="450"/>
      <c r="F31" s="450"/>
      <c r="G31" s="460"/>
      <c r="H31" s="461"/>
      <c r="I31" s="461"/>
      <c r="J31" s="462"/>
    </row>
    <row r="32" spans="1:16" s="156" customFormat="1" ht="28.5" customHeight="1">
      <c r="B32" s="184"/>
      <c r="C32" s="185"/>
      <c r="D32" s="185"/>
      <c r="E32" s="450"/>
      <c r="F32" s="450"/>
      <c r="G32" s="92"/>
      <c r="H32" s="93"/>
      <c r="I32" s="93"/>
      <c r="J32" s="94"/>
    </row>
    <row r="33" spans="2:16" s="156" customFormat="1" ht="28.5" customHeight="1">
      <c r="B33" s="184"/>
      <c r="C33" s="185"/>
      <c r="D33" s="185"/>
      <c r="E33" s="450"/>
      <c r="F33" s="451"/>
      <c r="G33" s="452" t="s">
        <v>194</v>
      </c>
      <c r="H33" s="453"/>
      <c r="I33" s="453"/>
      <c r="J33" s="454"/>
    </row>
    <row r="34" spans="2:16" s="156" customFormat="1" ht="28.65" customHeight="1">
      <c r="B34" s="184"/>
      <c r="C34" s="185"/>
      <c r="D34" s="472" t="s">
        <v>31</v>
      </c>
      <c r="E34" s="472"/>
      <c r="F34" s="473"/>
      <c r="G34" s="186"/>
      <c r="H34" s="95"/>
      <c r="I34" s="95"/>
      <c r="J34" s="96"/>
    </row>
    <row r="35" spans="2:16" s="156" customFormat="1" ht="28.95" customHeight="1" thickBot="1">
      <c r="B35" s="97"/>
      <c r="C35" s="98"/>
      <c r="D35" s="474"/>
      <c r="E35" s="474"/>
      <c r="F35" s="475"/>
      <c r="G35" s="187"/>
      <c r="H35" s="188"/>
      <c r="I35" s="333"/>
      <c r="J35" s="334"/>
    </row>
    <row r="37" spans="2:16" ht="14.4" thickBot="1"/>
    <row r="38" spans="2:16" ht="14.4" thickBot="1">
      <c r="B38" s="366" t="s">
        <v>250</v>
      </c>
      <c r="C38" s="366"/>
      <c r="D38" s="366"/>
      <c r="E38" s="366"/>
      <c r="F38" s="366"/>
      <c r="G38" s="366"/>
      <c r="H38" s="366"/>
      <c r="I38" s="366"/>
      <c r="J38" s="566"/>
      <c r="K38" s="136"/>
    </row>
    <row r="39" spans="2:16" ht="28.65" customHeight="1">
      <c r="B39" s="567" t="s">
        <v>204</v>
      </c>
      <c r="C39" s="567"/>
      <c r="D39" s="567"/>
      <c r="E39" s="568" t="s">
        <v>316</v>
      </c>
      <c r="F39" s="568"/>
      <c r="G39" s="568"/>
      <c r="H39" s="7" t="s">
        <v>36</v>
      </c>
      <c r="I39" s="8" t="s">
        <v>37</v>
      </c>
      <c r="J39" s="9" t="s">
        <v>38</v>
      </c>
      <c r="K39" s="137"/>
    </row>
    <row r="40" spans="2:16">
      <c r="B40" s="307" t="s">
        <v>39</v>
      </c>
      <c r="C40" s="552"/>
      <c r="D40" s="552"/>
      <c r="E40" s="553"/>
      <c r="F40" s="554"/>
      <c r="G40" s="555"/>
      <c r="H40" s="302">
        <f>H44*C40</f>
        <v>0</v>
      </c>
      <c r="I40" s="303"/>
      <c r="J40" s="304"/>
    </row>
    <row r="41" spans="2:16">
      <c r="B41" s="243" t="s">
        <v>40</v>
      </c>
      <c r="C41" s="556"/>
      <c r="D41" s="556"/>
      <c r="E41" s="557"/>
      <c r="F41" s="557"/>
      <c r="G41" s="557"/>
      <c r="H41" s="302">
        <f>H44*C41</f>
        <v>0</v>
      </c>
      <c r="I41" s="303"/>
      <c r="J41" s="304"/>
    </row>
    <row r="42" spans="2:16">
      <c r="B42" s="243" t="s">
        <v>41</v>
      </c>
      <c r="C42" s="556"/>
      <c r="D42" s="556"/>
      <c r="E42" s="557"/>
      <c r="F42" s="557"/>
      <c r="G42" s="557"/>
      <c r="H42" s="302">
        <f>H44*C42</f>
        <v>0</v>
      </c>
      <c r="I42" s="303"/>
      <c r="J42" s="304"/>
    </row>
    <row r="43" spans="2:16">
      <c r="B43" s="243" t="s">
        <v>42</v>
      </c>
      <c r="C43" s="556"/>
      <c r="D43" s="556"/>
      <c r="E43" s="557"/>
      <c r="F43" s="557"/>
      <c r="G43" s="557"/>
      <c r="H43" s="302">
        <f>H44*C43</f>
        <v>0</v>
      </c>
      <c r="I43" s="303"/>
      <c r="J43" s="304"/>
    </row>
    <row r="44" spans="2:16">
      <c r="B44" s="10" t="s">
        <v>43</v>
      </c>
      <c r="C44" s="558" t="s">
        <v>44</v>
      </c>
      <c r="D44" s="558"/>
      <c r="E44" s="558" t="s">
        <v>44</v>
      </c>
      <c r="F44" s="558"/>
      <c r="G44" s="558"/>
      <c r="H44" s="305">
        <f>J65</f>
        <v>0</v>
      </c>
      <c r="I44" s="306" t="s">
        <v>44</v>
      </c>
      <c r="J44" s="306" t="s">
        <v>44</v>
      </c>
      <c r="P44" s="277" t="s">
        <v>318</v>
      </c>
    </row>
    <row r="45" spans="2:16" ht="14.4" thickBot="1">
      <c r="B45" s="559" t="s">
        <v>317</v>
      </c>
      <c r="C45" s="559"/>
      <c r="D45" s="559"/>
      <c r="E45" s="560"/>
      <c r="F45" s="560"/>
      <c r="G45" s="560"/>
      <c r="H45" s="560"/>
      <c r="I45" s="560"/>
      <c r="J45" s="561"/>
      <c r="K45" s="136"/>
    </row>
    <row r="46" spans="2:16" ht="14.4" thickBot="1"/>
    <row r="47" spans="2:16" ht="14.4" thickBot="1">
      <c r="B47" s="463" t="s">
        <v>251</v>
      </c>
      <c r="C47" s="464"/>
      <c r="D47" s="464"/>
      <c r="E47" s="464"/>
      <c r="F47" s="464"/>
      <c r="G47" s="464"/>
      <c r="H47" s="464"/>
      <c r="I47" s="464"/>
      <c r="J47" s="465"/>
    </row>
    <row r="48" spans="2:16" ht="49.2" customHeight="1">
      <c r="B48" s="466" t="s">
        <v>45</v>
      </c>
      <c r="C48" s="466"/>
      <c r="D48" s="466"/>
      <c r="E48" s="466"/>
      <c r="F48" s="467" t="s">
        <v>338</v>
      </c>
      <c r="G48" s="467"/>
      <c r="H48" s="11"/>
      <c r="I48" s="85" t="s">
        <v>339</v>
      </c>
      <c r="J48" s="12"/>
    </row>
    <row r="49" spans="2:10" ht="31.95" customHeight="1">
      <c r="B49" s="468" t="s">
        <v>46</v>
      </c>
      <c r="C49" s="468"/>
      <c r="D49" s="468"/>
      <c r="E49" s="468"/>
      <c r="F49" s="468"/>
      <c r="G49" s="468"/>
      <c r="H49" s="13" t="s">
        <v>190</v>
      </c>
      <c r="I49" s="14" t="s">
        <v>47</v>
      </c>
      <c r="J49" s="71" t="s">
        <v>6</v>
      </c>
    </row>
    <row r="50" spans="2:10" ht="41.7" customHeight="1">
      <c r="B50" s="469" t="s">
        <v>263</v>
      </c>
      <c r="C50" s="470"/>
      <c r="D50" s="470"/>
      <c r="E50" s="470"/>
      <c r="F50" s="470"/>
      <c r="G50" s="471"/>
      <c r="H50" s="111">
        <v>110</v>
      </c>
      <c r="I50" s="224"/>
      <c r="J50" s="138">
        <f>(H50*I50)+(H50*I50*0.15)</f>
        <v>0</v>
      </c>
    </row>
    <row r="51" spans="2:10">
      <c r="B51" s="391" t="s">
        <v>264</v>
      </c>
      <c r="C51" s="391"/>
      <c r="D51" s="391"/>
      <c r="E51" s="391"/>
      <c r="F51" s="391"/>
      <c r="G51" s="391"/>
      <c r="H51" s="139">
        <f>J48*0.75</f>
        <v>0</v>
      </c>
      <c r="I51" s="224"/>
      <c r="J51" s="140">
        <f>(H51*I51)</f>
        <v>0</v>
      </c>
    </row>
    <row r="52" spans="2:10">
      <c r="B52" s="391" t="s">
        <v>265</v>
      </c>
      <c r="C52" s="391"/>
      <c r="D52" s="391"/>
      <c r="E52" s="391"/>
      <c r="F52" s="391"/>
      <c r="G52" s="391"/>
      <c r="H52" s="139">
        <f>J48</f>
        <v>0</v>
      </c>
      <c r="I52" s="224"/>
      <c r="J52" s="141">
        <f>H52*I52</f>
        <v>0</v>
      </c>
    </row>
    <row r="53" spans="2:10" ht="14.4" thickBot="1">
      <c r="B53" s="392" t="s">
        <v>48</v>
      </c>
      <c r="C53" s="392"/>
      <c r="D53" s="392"/>
      <c r="E53" s="392"/>
      <c r="F53" s="392"/>
      <c r="G53" s="392"/>
      <c r="H53" s="223"/>
      <c r="I53" s="142"/>
      <c r="J53" s="143">
        <f>H53*I53</f>
        <v>0</v>
      </c>
    </row>
    <row r="54" spans="2:10" ht="14.4" thickBot="1">
      <c r="B54" s="402" t="s">
        <v>249</v>
      </c>
      <c r="C54" s="403"/>
      <c r="D54" s="403"/>
      <c r="E54" s="403"/>
      <c r="F54" s="403"/>
      <c r="G54" s="403"/>
      <c r="H54" s="403"/>
      <c r="I54" s="403"/>
      <c r="J54" s="404"/>
    </row>
    <row r="55" spans="2:10" ht="23.4" customHeight="1">
      <c r="B55" s="405" t="s">
        <v>191</v>
      </c>
      <c r="C55" s="405"/>
      <c r="D55" s="405"/>
      <c r="E55" s="405"/>
      <c r="F55" s="405"/>
      <c r="G55" s="406"/>
      <c r="H55" s="407"/>
      <c r="I55" s="408"/>
      <c r="J55" s="144">
        <f>H55*0.7</f>
        <v>0</v>
      </c>
    </row>
    <row r="56" spans="2:10" ht="14.4" thickBot="1">
      <c r="B56" s="401" t="s">
        <v>266</v>
      </c>
      <c r="C56" s="401"/>
      <c r="D56" s="401"/>
      <c r="E56" s="401"/>
      <c r="F56" s="401"/>
      <c r="G56" s="401"/>
      <c r="H56" s="399"/>
      <c r="I56" s="400"/>
      <c r="J56" s="145">
        <f>H56*0.246</f>
        <v>0</v>
      </c>
    </row>
    <row r="57" spans="2:10" ht="14.4" thickBot="1">
      <c r="B57" s="393" t="s">
        <v>185</v>
      </c>
      <c r="C57" s="394"/>
      <c r="D57" s="394"/>
      <c r="E57" s="394"/>
      <c r="F57" s="394"/>
      <c r="G57" s="394"/>
      <c r="H57" s="394"/>
      <c r="I57" s="394"/>
      <c r="J57" s="395"/>
    </row>
    <row r="58" spans="2:10" ht="25.65" customHeight="1">
      <c r="B58" s="396" t="s">
        <v>269</v>
      </c>
      <c r="C58" s="396"/>
      <c r="D58" s="396"/>
      <c r="E58" s="396"/>
      <c r="F58" s="396"/>
      <c r="G58" s="396"/>
      <c r="H58" s="397"/>
      <c r="I58" s="398"/>
      <c r="J58" s="140">
        <f>SUM(J51+J52)-(H58)</f>
        <v>0</v>
      </c>
    </row>
    <row r="59" spans="2:10">
      <c r="B59" s="417" t="s">
        <v>268</v>
      </c>
      <c r="C59" s="417"/>
      <c r="D59" s="417"/>
      <c r="E59" s="417"/>
      <c r="F59" s="417"/>
      <c r="G59" s="417"/>
      <c r="H59" s="421"/>
      <c r="I59" s="422"/>
      <c r="J59" s="138">
        <f>H59</f>
        <v>0</v>
      </c>
    </row>
    <row r="60" spans="2:10">
      <c r="B60" s="391" t="s">
        <v>49</v>
      </c>
      <c r="C60" s="391"/>
      <c r="D60" s="391"/>
      <c r="E60" s="391"/>
      <c r="F60" s="391"/>
      <c r="G60" s="391"/>
      <c r="H60" s="421"/>
      <c r="I60" s="422"/>
      <c r="J60" s="138">
        <f>H60</f>
        <v>0</v>
      </c>
    </row>
    <row r="61" spans="2:10">
      <c r="B61" s="391" t="s">
        <v>50</v>
      </c>
      <c r="C61" s="391"/>
      <c r="D61" s="391"/>
      <c r="E61" s="391"/>
      <c r="F61" s="391"/>
      <c r="G61" s="391"/>
      <c r="H61" s="421"/>
      <c r="I61" s="422"/>
      <c r="J61" s="138">
        <f>H61</f>
        <v>0</v>
      </c>
    </row>
    <row r="62" spans="2:10">
      <c r="B62" s="432" t="s">
        <v>52</v>
      </c>
      <c r="C62" s="432"/>
      <c r="D62" s="432"/>
      <c r="E62" s="432"/>
      <c r="F62" s="432"/>
      <c r="G62" s="432"/>
      <c r="H62" s="433"/>
      <c r="I62" s="434"/>
      <c r="J62" s="145">
        <f>H62</f>
        <v>0</v>
      </c>
    </row>
    <row r="63" spans="2:10" ht="34.200000000000003">
      <c r="B63" s="242" t="s">
        <v>51</v>
      </c>
      <c r="C63" s="549"/>
      <c r="D63" s="549"/>
      <c r="E63" s="549"/>
      <c r="F63" s="549"/>
      <c r="G63" s="549"/>
      <c r="H63" s="550"/>
      <c r="I63" s="551"/>
      <c r="J63" s="145">
        <f>H63</f>
        <v>0</v>
      </c>
    </row>
    <row r="64" spans="2:10">
      <c r="B64" s="146"/>
      <c r="C64" s="147"/>
      <c r="D64" s="147"/>
      <c r="E64" s="147"/>
      <c r="F64" s="147"/>
      <c r="G64" s="147"/>
      <c r="H64" s="147"/>
      <c r="I64" s="147"/>
      <c r="J64" s="148"/>
    </row>
    <row r="65" spans="1:10" ht="14.4" thickBot="1">
      <c r="B65" s="543" t="s">
        <v>53</v>
      </c>
      <c r="C65" s="543"/>
      <c r="D65" s="543"/>
      <c r="E65" s="543"/>
      <c r="F65" s="543"/>
      <c r="G65" s="543"/>
      <c r="H65" s="544"/>
      <c r="I65" s="545"/>
      <c r="J65" s="84">
        <f>SUM(J58:J63,J55,J56,J50,J53)</f>
        <v>0</v>
      </c>
    </row>
    <row r="66" spans="1:10" ht="14.4" thickBot="1">
      <c r="B66" s="15"/>
      <c r="C66" s="15"/>
      <c r="D66" s="15"/>
      <c r="E66" s="15"/>
      <c r="F66" s="15"/>
      <c r="G66" s="15"/>
    </row>
    <row r="67" spans="1:10" ht="14.4" thickBot="1">
      <c r="B67" s="316" t="s">
        <v>252</v>
      </c>
      <c r="C67" s="317"/>
      <c r="D67" s="317"/>
      <c r="E67" s="317"/>
      <c r="F67" s="317"/>
      <c r="G67" s="317"/>
      <c r="H67" s="317"/>
      <c r="I67" s="317"/>
      <c r="J67" s="318"/>
    </row>
    <row r="68" spans="1:10">
      <c r="B68" s="149"/>
      <c r="C68" s="150"/>
      <c r="D68" s="150"/>
      <c r="E68" s="150"/>
      <c r="F68" s="150"/>
      <c r="G68" s="150"/>
      <c r="H68" s="150"/>
      <c r="I68" s="150"/>
      <c r="J68" s="151"/>
    </row>
    <row r="69" spans="1:10">
      <c r="B69" s="136"/>
      <c r="J69" s="152"/>
    </row>
    <row r="70" spans="1:10">
      <c r="B70" s="136"/>
      <c r="J70" s="152"/>
    </row>
    <row r="71" spans="1:10" ht="14.4" thickBot="1">
      <c r="B71" s="153"/>
      <c r="C71" s="154"/>
      <c r="D71" s="154"/>
      <c r="E71" s="154"/>
      <c r="F71" s="154"/>
      <c r="G71" s="154"/>
      <c r="H71" s="154"/>
      <c r="I71" s="154"/>
      <c r="J71" s="155"/>
    </row>
    <row r="72" spans="1:10" ht="14.4" thickBot="1">
      <c r="B72" s="15"/>
      <c r="C72" s="15"/>
      <c r="D72" s="15"/>
      <c r="E72" s="15"/>
      <c r="F72" s="15"/>
      <c r="G72" s="15"/>
    </row>
    <row r="73" spans="1:10" ht="14.4" thickBot="1">
      <c r="B73" s="316" t="s">
        <v>260</v>
      </c>
      <c r="C73" s="317"/>
      <c r="D73" s="317"/>
      <c r="E73" s="317"/>
      <c r="F73" s="317"/>
      <c r="G73" s="317"/>
      <c r="H73" s="317"/>
      <c r="I73" s="317"/>
      <c r="J73" s="318"/>
    </row>
    <row r="74" spans="1:10">
      <c r="B74" s="136"/>
      <c r="J74" s="152"/>
    </row>
    <row r="75" spans="1:10" ht="13.5" customHeight="1">
      <c r="B75" s="546" t="s">
        <v>187</v>
      </c>
      <c r="C75" s="547"/>
      <c r="D75" s="547"/>
      <c r="E75" s="547"/>
      <c r="F75" s="547"/>
      <c r="G75" s="547"/>
      <c r="H75" s="547"/>
      <c r="I75" s="547"/>
      <c r="J75" s="548"/>
    </row>
    <row r="76" spans="1:10" ht="39.450000000000003" customHeight="1">
      <c r="A76" s="152"/>
      <c r="B76" s="534"/>
      <c r="C76" s="535"/>
      <c r="D76" s="535"/>
      <c r="E76" s="535"/>
      <c r="F76" s="535"/>
      <c r="G76" s="535"/>
      <c r="H76" s="535"/>
      <c r="I76" s="535"/>
      <c r="J76" s="536"/>
    </row>
    <row r="77" spans="1:10">
      <c r="B77" s="531" t="s">
        <v>54</v>
      </c>
      <c r="C77" s="532"/>
      <c r="D77" s="532"/>
      <c r="E77" s="532"/>
      <c r="F77" s="532"/>
      <c r="G77" s="532"/>
      <c r="H77" s="532"/>
      <c r="I77" s="532"/>
      <c r="J77" s="533"/>
    </row>
    <row r="78" spans="1:10" ht="39.450000000000003" customHeight="1">
      <c r="B78" s="534"/>
      <c r="C78" s="535"/>
      <c r="D78" s="535"/>
      <c r="E78" s="535"/>
      <c r="F78" s="535"/>
      <c r="G78" s="535"/>
      <c r="H78" s="535"/>
      <c r="I78" s="535"/>
      <c r="J78" s="536"/>
    </row>
    <row r="79" spans="1:10">
      <c r="B79" s="426" t="s">
        <v>55</v>
      </c>
      <c r="C79" s="427"/>
      <c r="D79" s="427"/>
      <c r="E79" s="427"/>
      <c r="F79" s="427"/>
      <c r="G79" s="427"/>
      <c r="H79" s="427"/>
      <c r="I79" s="427"/>
      <c r="J79" s="428"/>
    </row>
    <row r="80" spans="1:10" ht="40.200000000000003" customHeight="1">
      <c r="B80" s="534"/>
      <c r="C80" s="535"/>
      <c r="D80" s="535"/>
      <c r="E80" s="535"/>
      <c r="F80" s="535"/>
      <c r="G80" s="535"/>
      <c r="H80" s="535"/>
      <c r="I80" s="535"/>
      <c r="J80" s="536"/>
    </row>
    <row r="81" spans="2:13">
      <c r="B81" s="537" t="s">
        <v>56</v>
      </c>
      <c r="C81" s="538"/>
      <c r="D81" s="538"/>
      <c r="E81" s="538"/>
      <c r="F81" s="538"/>
      <c r="G81" s="538"/>
      <c r="H81" s="538"/>
      <c r="I81" s="538"/>
      <c r="J81" s="539"/>
    </row>
    <row r="82" spans="2:13" ht="40.200000000000003" customHeight="1" thickBot="1">
      <c r="B82" s="540"/>
      <c r="C82" s="541"/>
      <c r="D82" s="541"/>
      <c r="E82" s="541"/>
      <c r="F82" s="541"/>
      <c r="G82" s="541"/>
      <c r="H82" s="541"/>
      <c r="I82" s="541"/>
      <c r="J82" s="542"/>
    </row>
    <row r="83" spans="2:13" ht="15" customHeight="1" thickBot="1">
      <c r="B83" s="82"/>
      <c r="C83" s="82"/>
      <c r="D83" s="82"/>
      <c r="E83" s="82"/>
      <c r="F83" s="82"/>
      <c r="G83" s="82"/>
      <c r="H83" s="82"/>
      <c r="I83" s="82"/>
      <c r="J83" s="82"/>
    </row>
    <row r="84" spans="2:13" ht="51.45" customHeight="1" thickBot="1">
      <c r="B84" s="319" t="s">
        <v>337</v>
      </c>
      <c r="C84" s="320"/>
      <c r="D84" s="320"/>
      <c r="E84" s="320"/>
      <c r="F84" s="320"/>
      <c r="G84" s="320"/>
      <c r="H84" s="320"/>
      <c r="I84" s="320"/>
      <c r="J84" s="321"/>
      <c r="K84" s="156"/>
      <c r="L84" s="156"/>
      <c r="M84" s="156"/>
    </row>
    <row r="85" spans="2:13" ht="15" customHeight="1">
      <c r="B85" s="149"/>
      <c r="C85" s="150"/>
      <c r="D85" s="150"/>
      <c r="E85" s="150"/>
      <c r="F85" s="150"/>
      <c r="G85" s="150"/>
      <c r="H85" s="150"/>
      <c r="I85" s="150"/>
      <c r="J85" s="151"/>
      <c r="K85" s="156" t="b">
        <v>0</v>
      </c>
      <c r="L85" s="156">
        <f>IF(K85=TRUE,1,0)</f>
        <v>0</v>
      </c>
      <c r="M85" s="156"/>
    </row>
    <row r="86" spans="2:13" ht="15" customHeight="1">
      <c r="B86" s="136"/>
      <c r="J86" s="152"/>
      <c r="K86" s="156" t="b">
        <v>0</v>
      </c>
      <c r="L86" s="156">
        <f>IF(K86=TRUE,1,0)</f>
        <v>0</v>
      </c>
      <c r="M86" s="156"/>
    </row>
    <row r="87" spans="2:13" ht="15" customHeight="1">
      <c r="B87" s="136"/>
      <c r="J87" s="152"/>
      <c r="K87" s="156" t="b">
        <v>0</v>
      </c>
      <c r="L87" s="156">
        <f>IF(K87=TRUE,1,0)</f>
        <v>0</v>
      </c>
      <c r="M87" s="156"/>
    </row>
    <row r="88" spans="2:13" ht="15" customHeight="1">
      <c r="B88" s="136"/>
      <c r="J88" s="152"/>
      <c r="K88" s="156" t="s">
        <v>6</v>
      </c>
      <c r="L88" s="156">
        <f>SUM(L85:L87)</f>
        <v>0</v>
      </c>
      <c r="M88" s="156"/>
    </row>
    <row r="89" spans="2:13" ht="15" customHeight="1" thickBot="1">
      <c r="B89" s="153"/>
      <c r="C89" s="154"/>
      <c r="D89" s="154"/>
      <c r="E89" s="154"/>
      <c r="F89" s="154"/>
      <c r="G89" s="154"/>
      <c r="H89" s="154"/>
      <c r="I89" s="154"/>
      <c r="J89" s="155"/>
      <c r="K89" s="156"/>
      <c r="L89" s="156">
        <f>IF(L88=3,TRUE,0)</f>
        <v>0</v>
      </c>
      <c r="M89" s="156"/>
    </row>
    <row r="90" spans="2:13" ht="15" customHeight="1" thickBot="1">
      <c r="B90" s="519" t="s">
        <v>274</v>
      </c>
      <c r="C90" s="520"/>
      <c r="D90" s="520"/>
      <c r="E90" s="520"/>
      <c r="F90" s="520"/>
      <c r="G90" s="520"/>
      <c r="H90" s="520"/>
      <c r="I90" s="520"/>
      <c r="J90" s="521"/>
      <c r="K90" s="156"/>
      <c r="L90" s="156"/>
      <c r="M90" s="156"/>
    </row>
    <row r="91" spans="2:13" ht="15" customHeight="1" thickBot="1">
      <c r="C91" s="308"/>
      <c r="D91" s="308"/>
      <c r="E91" s="308"/>
      <c r="F91" s="308"/>
      <c r="G91" s="308"/>
      <c r="H91" s="308"/>
      <c r="I91" s="308"/>
      <c r="J91" s="308"/>
      <c r="K91" s="156"/>
      <c r="L91" s="156"/>
      <c r="M91" s="156"/>
    </row>
    <row r="92" spans="2:13" ht="70.2" customHeight="1" thickBot="1">
      <c r="B92" s="522" t="s">
        <v>353</v>
      </c>
      <c r="C92" s="523"/>
      <c r="D92" s="523"/>
      <c r="E92" s="523"/>
      <c r="F92" s="523"/>
      <c r="G92" s="523"/>
      <c r="H92" s="523"/>
      <c r="I92" s="523"/>
      <c r="J92" s="524"/>
      <c r="K92" s="156"/>
      <c r="L92" s="156"/>
      <c r="M92" s="156"/>
    </row>
    <row r="93" spans="2:13" ht="15" customHeight="1">
      <c r="B93" s="525" t="s">
        <v>340</v>
      </c>
      <c r="C93" s="526"/>
      <c r="D93" s="526"/>
      <c r="E93" s="526"/>
      <c r="F93" s="526"/>
      <c r="G93" s="526"/>
      <c r="H93" s="526"/>
      <c r="I93" s="526"/>
      <c r="J93" s="527"/>
      <c r="K93" s="156"/>
      <c r="L93" s="156"/>
      <c r="M93" s="156"/>
    </row>
    <row r="94" spans="2:13" ht="15" customHeight="1" thickBot="1">
      <c r="B94" s="528" t="s">
        <v>341</v>
      </c>
      <c r="C94" s="529"/>
      <c r="D94" s="529"/>
      <c r="E94" s="529"/>
      <c r="F94" s="529"/>
      <c r="G94" s="529"/>
      <c r="H94" s="529"/>
      <c r="I94" s="529"/>
      <c r="J94" s="530"/>
      <c r="K94" s="156"/>
      <c r="L94" s="156"/>
      <c r="M94" s="156"/>
    </row>
    <row r="95" spans="2:13" ht="15" customHeight="1" thickBot="1">
      <c r="B95" s="308"/>
      <c r="C95" s="308"/>
      <c r="D95" s="308"/>
      <c r="E95" s="308"/>
      <c r="F95" s="308"/>
      <c r="G95" s="308"/>
      <c r="H95" s="308"/>
      <c r="I95" s="308"/>
      <c r="J95" s="308"/>
      <c r="K95" s="156"/>
      <c r="L95" s="156"/>
      <c r="M95" s="156"/>
    </row>
    <row r="96" spans="2:13" ht="73.95" customHeight="1" thickBot="1">
      <c r="B96" s="522" t="s">
        <v>349</v>
      </c>
      <c r="C96" s="523"/>
      <c r="D96" s="523"/>
      <c r="E96" s="523"/>
      <c r="F96" s="523"/>
      <c r="G96" s="523"/>
      <c r="H96" s="523"/>
      <c r="I96" s="523"/>
      <c r="J96" s="524"/>
      <c r="K96" s="156"/>
      <c r="L96" s="156"/>
      <c r="M96" s="156"/>
    </row>
    <row r="97" spans="1:15" ht="15" customHeight="1">
      <c r="B97" s="525" t="s">
        <v>342</v>
      </c>
      <c r="C97" s="526"/>
      <c r="D97" s="526"/>
      <c r="E97" s="526"/>
      <c r="F97" s="526"/>
      <c r="G97" s="526"/>
      <c r="H97" s="526"/>
      <c r="I97" s="526"/>
      <c r="J97" s="527"/>
      <c r="K97" s="156"/>
      <c r="L97" s="156"/>
      <c r="M97" s="156"/>
    </row>
    <row r="98" spans="1:15" ht="15" customHeight="1" thickBot="1">
      <c r="B98" s="528" t="s">
        <v>343</v>
      </c>
      <c r="C98" s="529"/>
      <c r="D98" s="529"/>
      <c r="E98" s="529"/>
      <c r="F98" s="529"/>
      <c r="G98" s="529"/>
      <c r="H98" s="529"/>
      <c r="I98" s="529"/>
      <c r="J98" s="530"/>
      <c r="K98" s="156"/>
      <c r="L98" s="156"/>
      <c r="M98" s="156"/>
    </row>
    <row r="99" spans="1:15" ht="14.4" thickBot="1">
      <c r="A99" s="156"/>
      <c r="B99" s="82"/>
      <c r="C99" s="82"/>
      <c r="D99" s="82"/>
      <c r="E99" s="82"/>
      <c r="F99" s="82"/>
      <c r="G99" s="82"/>
      <c r="H99" s="82"/>
      <c r="I99" s="82"/>
      <c r="J99" s="82"/>
      <c r="K99" s="156"/>
      <c r="L99" s="156"/>
      <c r="M99" s="156"/>
    </row>
    <row r="100" spans="1:15" ht="83.7" customHeight="1">
      <c r="B100" s="513" t="s">
        <v>361</v>
      </c>
      <c r="C100" s="514"/>
      <c r="D100" s="514"/>
      <c r="E100" s="514"/>
      <c r="F100" s="514"/>
      <c r="G100" s="514"/>
      <c r="H100" s="514"/>
      <c r="I100" s="514"/>
      <c r="J100" s="515"/>
      <c r="K100" s="156"/>
      <c r="L100" s="156"/>
      <c r="M100" s="156"/>
      <c r="N100" s="156"/>
      <c r="O100" s="156"/>
    </row>
    <row r="101" spans="1:15" s="156" customFormat="1" ht="15" customHeight="1">
      <c r="B101" s="516"/>
      <c r="C101" s="517"/>
      <c r="D101" s="517"/>
      <c r="E101" s="517"/>
      <c r="F101" s="517"/>
      <c r="G101" s="517"/>
      <c r="H101" s="517"/>
      <c r="I101" s="517"/>
      <c r="J101" s="518"/>
      <c r="K101" s="293" t="b">
        <v>0</v>
      </c>
      <c r="L101" s="294" t="b">
        <v>0</v>
      </c>
      <c r="M101" s="294" t="b">
        <v>0</v>
      </c>
    </row>
    <row r="102" spans="1:15" s="156" customFormat="1" ht="15" customHeight="1">
      <c r="B102" s="309"/>
      <c r="C102" s="310"/>
      <c r="D102" s="310"/>
      <c r="E102" s="310"/>
      <c r="F102" s="310"/>
      <c r="G102" s="310"/>
      <c r="H102" s="310"/>
      <c r="I102" s="310"/>
      <c r="J102" s="311"/>
      <c r="K102" s="298"/>
      <c r="L102" s="298"/>
      <c r="M102" s="158"/>
    </row>
    <row r="103" spans="1:15" s="156" customFormat="1" ht="15" customHeight="1">
      <c r="B103" s="309"/>
      <c r="C103" s="310"/>
      <c r="D103" s="310"/>
      <c r="E103" s="310"/>
      <c r="F103" s="310"/>
      <c r="G103" s="310"/>
      <c r="H103" s="310"/>
      <c r="I103" s="310"/>
      <c r="J103" s="311"/>
      <c r="K103" s="293" t="b">
        <v>0</v>
      </c>
      <c r="L103" s="293" t="b">
        <v>0</v>
      </c>
    </row>
    <row r="104" spans="1:15" s="156" customFormat="1" ht="15" customHeight="1">
      <c r="B104" s="309"/>
      <c r="C104" s="310"/>
      <c r="D104" s="310"/>
      <c r="E104" s="310"/>
      <c r="F104" s="310"/>
      <c r="G104" s="310"/>
      <c r="H104" s="310"/>
      <c r="I104" s="310"/>
      <c r="J104" s="311"/>
      <c r="K104" s="293" t="b">
        <v>0</v>
      </c>
      <c r="L104" s="298" t="b">
        <v>0</v>
      </c>
    </row>
    <row r="105" spans="1:15" s="156" customFormat="1" ht="15" customHeight="1">
      <c r="B105" s="309"/>
      <c r="C105" s="310"/>
      <c r="D105" s="310"/>
      <c r="E105" s="310"/>
      <c r="F105" s="310"/>
      <c r="G105" s="310"/>
      <c r="H105" s="310"/>
      <c r="I105" s="310"/>
      <c r="J105" s="311"/>
      <c r="K105" s="293"/>
      <c r="L105" s="293" t="b">
        <v>0</v>
      </c>
    </row>
    <row r="106" spans="1:15" s="156" customFormat="1" ht="22.2" customHeight="1" thickBot="1">
      <c r="B106" s="312"/>
      <c r="C106" s="313"/>
      <c r="D106" s="313"/>
      <c r="E106" s="313"/>
      <c r="F106" s="313"/>
      <c r="G106" s="313"/>
      <c r="H106" s="313"/>
      <c r="I106" s="313"/>
      <c r="J106" s="314"/>
      <c r="K106" s="298" t="b">
        <v>0</v>
      </c>
      <c r="L106" s="156" t="b">
        <v>0</v>
      </c>
    </row>
    <row r="107" spans="1:15" ht="24.45" customHeight="1">
      <c r="B107" s="347" t="s">
        <v>34</v>
      </c>
      <c r="C107" s="347"/>
      <c r="D107" s="511"/>
      <c r="E107" s="511"/>
      <c r="F107" s="511"/>
      <c r="G107" s="17" t="s">
        <v>35</v>
      </c>
      <c r="H107" s="350"/>
      <c r="I107" s="350"/>
      <c r="J107" s="159"/>
      <c r="K107" s="298" t="b">
        <v>0</v>
      </c>
      <c r="L107" s="157"/>
      <c r="M107" s="156"/>
      <c r="N107" s="156"/>
      <c r="O107" s="156"/>
    </row>
    <row r="108" spans="1:15" ht="21.6" customHeight="1">
      <c r="B108" s="493" t="s">
        <v>210</v>
      </c>
      <c r="C108" s="494"/>
      <c r="D108" s="494"/>
      <c r="E108" s="494"/>
      <c r="F108" s="494"/>
      <c r="G108" s="494"/>
      <c r="H108" s="494"/>
      <c r="I108" s="494"/>
      <c r="J108" s="495"/>
      <c r="K108" s="156"/>
      <c r="L108" s="156"/>
      <c r="M108" s="156"/>
    </row>
    <row r="109" spans="1:15" ht="18" hidden="1" customHeight="1">
      <c r="B109" s="493"/>
      <c r="C109" s="494"/>
      <c r="D109" s="494"/>
      <c r="E109" s="494"/>
      <c r="F109" s="494"/>
      <c r="G109" s="494"/>
      <c r="H109" s="494"/>
      <c r="I109" s="494"/>
      <c r="J109" s="495"/>
    </row>
    <row r="110" spans="1:15" ht="24.45" customHeight="1">
      <c r="B110" s="347" t="s">
        <v>57</v>
      </c>
      <c r="C110" s="347"/>
      <c r="D110" s="511"/>
      <c r="E110" s="511"/>
      <c r="F110" s="511"/>
      <c r="G110" s="17" t="s">
        <v>35</v>
      </c>
      <c r="H110" s="350"/>
      <c r="I110" s="350"/>
      <c r="J110" s="159"/>
    </row>
    <row r="111" spans="1:15" ht="7.95" customHeight="1">
      <c r="B111" s="493" t="s">
        <v>211</v>
      </c>
      <c r="C111" s="494"/>
      <c r="D111" s="494"/>
      <c r="E111" s="494"/>
      <c r="F111" s="494"/>
      <c r="G111" s="494"/>
      <c r="H111" s="494"/>
      <c r="I111" s="494"/>
      <c r="J111" s="495"/>
    </row>
    <row r="112" spans="1:15">
      <c r="B112" s="493"/>
      <c r="C112" s="494"/>
      <c r="D112" s="494"/>
      <c r="E112" s="494"/>
      <c r="F112" s="494"/>
      <c r="G112" s="494"/>
      <c r="H112" s="494"/>
      <c r="I112" s="494"/>
      <c r="J112" s="495"/>
    </row>
    <row r="113" spans="2:14" ht="24.45" customHeight="1">
      <c r="B113" s="134" t="s">
        <v>327</v>
      </c>
      <c r="C113" s="161"/>
      <c r="D113" s="512"/>
      <c r="E113" s="512"/>
      <c r="F113" s="512"/>
      <c r="G113" s="17" t="s">
        <v>35</v>
      </c>
      <c r="H113" s="350"/>
      <c r="I113" s="350"/>
      <c r="J113" s="162"/>
    </row>
    <row r="114" spans="2:14" ht="14.4" customHeight="1">
      <c r="B114" s="488" t="s">
        <v>212</v>
      </c>
      <c r="C114" s="489"/>
      <c r="D114" s="489"/>
      <c r="E114" s="489"/>
      <c r="F114" s="489"/>
      <c r="G114" s="489"/>
      <c r="H114" s="489"/>
      <c r="I114" s="489"/>
      <c r="J114" s="490"/>
    </row>
    <row r="115" spans="2:14" ht="24" customHeight="1">
      <c r="B115" s="49" t="s">
        <v>59</v>
      </c>
      <c r="C115" s="163"/>
      <c r="D115" s="491"/>
      <c r="E115" s="491"/>
      <c r="F115" s="491"/>
      <c r="G115" s="47" t="s">
        <v>35</v>
      </c>
      <c r="H115" s="492"/>
      <c r="I115" s="492"/>
      <c r="J115" s="164"/>
      <c r="K115" s="165"/>
      <c r="L115" s="165"/>
      <c r="M115" s="165"/>
    </row>
    <row r="116" spans="2:14" ht="24" customHeight="1">
      <c r="B116" s="48" t="s">
        <v>60</v>
      </c>
      <c r="C116" s="163"/>
      <c r="D116" s="482"/>
      <c r="E116" s="482"/>
      <c r="F116" s="482"/>
      <c r="G116" s="47" t="s">
        <v>35</v>
      </c>
      <c r="H116" s="483"/>
      <c r="I116" s="483"/>
      <c r="J116" s="166"/>
      <c r="K116" s="165"/>
      <c r="L116" s="165"/>
      <c r="M116" s="165"/>
      <c r="N116" s="291" t="b">
        <v>0</v>
      </c>
    </row>
    <row r="117" spans="2:14" ht="22.95" customHeight="1">
      <c r="B117" s="48" t="s">
        <v>61</v>
      </c>
      <c r="C117" s="163"/>
      <c r="D117" s="482"/>
      <c r="E117" s="482"/>
      <c r="F117" s="482"/>
      <c r="G117" s="47" t="s">
        <v>35</v>
      </c>
      <c r="H117" s="483"/>
      <c r="I117" s="483"/>
      <c r="J117" s="166"/>
      <c r="K117" s="165"/>
      <c r="L117" s="165"/>
      <c r="M117" s="165"/>
      <c r="N117" s="292" t="b">
        <v>0</v>
      </c>
    </row>
    <row r="118" spans="2:14" ht="23.7" customHeight="1">
      <c r="B118" s="49" t="s">
        <v>213</v>
      </c>
      <c r="C118" s="163"/>
      <c r="D118" s="482"/>
      <c r="E118" s="482"/>
      <c r="F118" s="482"/>
      <c r="G118" s="47" t="s">
        <v>35</v>
      </c>
      <c r="H118" s="483"/>
      <c r="I118" s="483"/>
      <c r="J118" s="166"/>
      <c r="K118" s="165"/>
      <c r="L118" s="165"/>
      <c r="M118" s="165"/>
    </row>
    <row r="119" spans="2:14" ht="23.7" customHeight="1">
      <c r="B119" s="49" t="s">
        <v>231</v>
      </c>
      <c r="C119" s="50"/>
      <c r="D119" s="484"/>
      <c r="E119" s="484"/>
      <c r="F119" s="484"/>
      <c r="G119" s="47" t="s">
        <v>35</v>
      </c>
      <c r="H119" s="485"/>
      <c r="I119" s="485"/>
      <c r="J119" s="166"/>
      <c r="K119" s="165"/>
      <c r="L119" s="165"/>
      <c r="M119" s="165"/>
    </row>
    <row r="120" spans="2:14" ht="24.45" hidden="1" customHeight="1">
      <c r="B120" s="49"/>
      <c r="C120" s="50"/>
      <c r="D120" s="486"/>
      <c r="E120" s="486"/>
      <c r="F120" s="486"/>
      <c r="G120" s="47"/>
      <c r="H120" s="487"/>
      <c r="I120" s="487"/>
      <c r="J120" s="166"/>
      <c r="K120" s="165"/>
      <c r="L120" s="165"/>
      <c r="M120" s="165"/>
    </row>
    <row r="121" spans="2:14" ht="1.5" customHeight="1">
      <c r="B121" s="167"/>
      <c r="C121" s="163"/>
      <c r="D121" s="163"/>
      <c r="E121" s="163"/>
      <c r="F121" s="163"/>
      <c r="G121" s="163"/>
      <c r="H121" s="163"/>
      <c r="I121" s="163"/>
      <c r="J121" s="166"/>
      <c r="K121" s="165"/>
      <c r="L121" s="165"/>
      <c r="M121" s="165"/>
    </row>
    <row r="122" spans="2:14" ht="24.45" customHeight="1">
      <c r="B122" s="49" t="s">
        <v>62</v>
      </c>
      <c r="C122" s="50"/>
      <c r="D122" s="509"/>
      <c r="E122" s="509"/>
      <c r="F122" s="509"/>
      <c r="G122" s="50"/>
      <c r="H122" s="51"/>
      <c r="I122" s="51"/>
      <c r="J122" s="52"/>
      <c r="K122" s="46"/>
      <c r="L122" s="165"/>
      <c r="M122" s="165"/>
    </row>
    <row r="123" spans="2:14" ht="24.45" customHeight="1">
      <c r="B123" s="49" t="s">
        <v>63</v>
      </c>
      <c r="C123" s="163"/>
      <c r="D123" s="484"/>
      <c r="E123" s="484"/>
      <c r="F123" s="484"/>
      <c r="G123" s="47" t="s">
        <v>35</v>
      </c>
      <c r="H123" s="510"/>
      <c r="I123" s="510"/>
      <c r="J123" s="164"/>
      <c r="K123" s="46"/>
      <c r="L123" s="165"/>
      <c r="M123" s="165"/>
    </row>
    <row r="124" spans="2:14" ht="24.45" customHeight="1">
      <c r="B124" s="49" t="s">
        <v>64</v>
      </c>
      <c r="C124" s="50"/>
      <c r="D124" s="491"/>
      <c r="E124" s="491"/>
      <c r="F124" s="491"/>
      <c r="G124" s="47" t="s">
        <v>35</v>
      </c>
      <c r="H124" s="485"/>
      <c r="I124" s="485"/>
      <c r="J124" s="164"/>
      <c r="K124" s="46"/>
      <c r="L124" s="165"/>
      <c r="M124" s="165"/>
    </row>
    <row r="125" spans="2:14" ht="24.45" customHeight="1">
      <c r="B125" s="49" t="s">
        <v>65</v>
      </c>
      <c r="C125" s="50"/>
      <c r="D125" s="491"/>
      <c r="E125" s="491"/>
      <c r="F125" s="491"/>
      <c r="G125" s="47" t="s">
        <v>35</v>
      </c>
      <c r="H125" s="485"/>
      <c r="I125" s="485"/>
      <c r="J125" s="164"/>
      <c r="K125" s="46"/>
      <c r="L125" s="165"/>
      <c r="M125" s="165"/>
    </row>
    <row r="126" spans="2:14">
      <c r="B126" s="297"/>
      <c r="C126" s="161"/>
      <c r="D126" s="161"/>
      <c r="E126" s="161"/>
      <c r="F126" s="161"/>
      <c r="G126" s="161"/>
      <c r="H126" s="161"/>
      <c r="I126" s="161"/>
      <c r="J126" s="162"/>
      <c r="K126" s="46"/>
      <c r="L126" s="165"/>
      <c r="M126" s="165"/>
    </row>
    <row r="127" spans="2:14" ht="23.4" customHeight="1">
      <c r="B127" s="476" t="s">
        <v>66</v>
      </c>
      <c r="C127" s="477"/>
      <c r="D127" s="477"/>
      <c r="E127" s="477"/>
      <c r="F127" s="477"/>
      <c r="G127" s="477"/>
      <c r="H127" s="477"/>
      <c r="I127" s="477"/>
      <c r="J127" s="478"/>
      <c r="K127" s="20"/>
      <c r="L127" s="20"/>
    </row>
    <row r="128" spans="2:14">
      <c r="B128" s="44"/>
      <c r="C128" s="168"/>
      <c r="D128" s="168"/>
      <c r="E128" s="169"/>
      <c r="F128" s="169"/>
      <c r="G128" s="170"/>
      <c r="H128" s="45"/>
      <c r="I128" s="169"/>
      <c r="J128" s="171"/>
    </row>
    <row r="129" spans="2:10" ht="24.45" customHeight="1">
      <c r="B129" s="222" t="s">
        <v>67</v>
      </c>
      <c r="C129" s="479"/>
      <c r="D129" s="479"/>
      <c r="E129" s="18" t="s">
        <v>35</v>
      </c>
      <c r="F129" s="480"/>
      <c r="G129" s="480"/>
      <c r="H129" s="481" t="s">
        <v>68</v>
      </c>
      <c r="I129" s="481"/>
      <c r="J129" s="19"/>
    </row>
    <row r="130" spans="2:10" ht="14.7" customHeight="1">
      <c r="B130" s="501"/>
      <c r="C130" s="502"/>
      <c r="D130" s="502"/>
      <c r="E130" s="502"/>
      <c r="F130" s="502"/>
      <c r="G130" s="502"/>
      <c r="H130" s="505"/>
      <c r="I130" s="505"/>
      <c r="J130" s="506"/>
    </row>
    <row r="131" spans="2:10" ht="39.450000000000003" customHeight="1" thickBot="1">
      <c r="B131" s="503"/>
      <c r="C131" s="504"/>
      <c r="D131" s="504"/>
      <c r="E131" s="504"/>
      <c r="F131" s="504"/>
      <c r="G131" s="504"/>
      <c r="H131" s="507"/>
      <c r="I131" s="507"/>
      <c r="J131" s="508"/>
    </row>
    <row r="133" spans="2:10" hidden="1">
      <c r="B133" s="172" t="str" cm="1">
        <f t="array" ref="B133">_xlfn._xlws.FILTER(K115:K126,L115:L126&gt;0," ")</f>
        <v xml:space="preserve"> </v>
      </c>
      <c r="C133" s="172"/>
      <c r="D133" s="172"/>
      <c r="E133" s="172"/>
      <c r="F133" s="172"/>
      <c r="G133" s="172"/>
      <c r="H133" s="172"/>
      <c r="I133" s="172"/>
      <c r="J133" s="172"/>
    </row>
    <row r="134" spans="2:10" hidden="1">
      <c r="B134" s="172"/>
      <c r="C134" s="172"/>
      <c r="D134" s="172"/>
      <c r="E134" s="172"/>
      <c r="F134" s="172"/>
      <c r="G134" s="172"/>
      <c r="H134" s="172"/>
      <c r="I134" s="172"/>
      <c r="J134" s="172"/>
    </row>
    <row r="135" spans="2:10" hidden="1">
      <c r="B135" s="172"/>
      <c r="C135" s="172"/>
      <c r="D135" s="172"/>
      <c r="E135" s="172"/>
      <c r="F135" s="172"/>
      <c r="G135" s="172"/>
      <c r="H135" s="172"/>
      <c r="I135" s="172"/>
      <c r="J135" s="172"/>
    </row>
    <row r="136" spans="2:10" hidden="1">
      <c r="B136" s="172"/>
      <c r="C136" s="172"/>
      <c r="D136" s="172"/>
      <c r="E136" s="172"/>
      <c r="F136" s="172"/>
      <c r="G136" s="172"/>
      <c r="H136" s="172"/>
      <c r="I136" s="172"/>
      <c r="J136" s="172"/>
    </row>
    <row r="137" spans="2:10" hidden="1">
      <c r="B137" s="172"/>
      <c r="C137" s="172"/>
      <c r="D137" s="172"/>
      <c r="E137" s="172"/>
      <c r="F137" s="172"/>
      <c r="G137" s="172"/>
      <c r="H137" s="172"/>
      <c r="I137" s="172"/>
      <c r="J137" s="172"/>
    </row>
    <row r="138" spans="2:10" hidden="1">
      <c r="B138" s="172"/>
      <c r="C138" s="172"/>
      <c r="D138" s="172"/>
      <c r="E138" s="172"/>
      <c r="F138" s="172"/>
      <c r="G138" s="172"/>
      <c r="H138" s="172"/>
      <c r="I138" s="172"/>
      <c r="J138" s="172"/>
    </row>
    <row r="139" spans="2:10" hidden="1">
      <c r="B139" s="172"/>
      <c r="C139" s="172"/>
      <c r="D139" s="172"/>
      <c r="E139" s="172"/>
      <c r="F139" s="172"/>
      <c r="G139" s="172"/>
      <c r="H139" s="172"/>
      <c r="I139" s="172"/>
      <c r="J139" s="172"/>
    </row>
    <row r="140" spans="2:10" hidden="1">
      <c r="B140" s="172"/>
      <c r="C140" s="172"/>
      <c r="D140" s="172"/>
      <c r="E140" s="172"/>
      <c r="F140" s="172"/>
      <c r="G140" s="172"/>
      <c r="H140" s="172"/>
      <c r="I140" s="172"/>
      <c r="J140" s="172"/>
    </row>
    <row r="141" spans="2:10" hidden="1">
      <c r="B141" s="172"/>
      <c r="C141" s="172"/>
      <c r="D141" s="172"/>
      <c r="E141" s="172"/>
      <c r="F141" s="172"/>
      <c r="G141" s="172"/>
      <c r="H141" s="172"/>
      <c r="I141" s="172"/>
      <c r="J141" s="172"/>
    </row>
    <row r="142" spans="2:10" hidden="1">
      <c r="B142" s="172"/>
      <c r="C142" s="172"/>
      <c r="D142" s="172"/>
      <c r="E142" s="172"/>
      <c r="F142" s="172"/>
      <c r="G142" s="172"/>
      <c r="H142" s="172"/>
      <c r="I142" s="172"/>
      <c r="J142" s="172"/>
    </row>
    <row r="143" spans="2:10" hidden="1">
      <c r="B143" s="172"/>
      <c r="C143" s="172"/>
      <c r="D143" s="172"/>
      <c r="E143" s="172"/>
      <c r="F143" s="172"/>
      <c r="G143" s="172"/>
      <c r="H143" s="172"/>
      <c r="I143" s="172"/>
      <c r="J143" s="172"/>
    </row>
    <row r="144" spans="2:10" hidden="1">
      <c r="B144" s="172"/>
      <c r="C144" s="172"/>
      <c r="D144" s="172"/>
      <c r="E144" s="172"/>
      <c r="F144" s="172"/>
      <c r="G144" s="172"/>
      <c r="H144" s="172"/>
      <c r="I144" s="172"/>
      <c r="J144" s="172"/>
    </row>
  </sheetData>
  <sheetProtection algorithmName="SHA-512" hashValue="Z3dkkPqEAV6U9gmhf3ugFbkC6iiJDbSROgqmN9SEBRNiD575SEhuGQyagdXcNlqfFCEx3bSOBorSdjZtHXMUaQ==" saltValue="6Zep5Bqj0xlQWaMgKSWAOQ==" spinCount="100000" sheet="1" formatRows="0"/>
  <mergeCells count="146">
    <mergeCell ref="B17:C17"/>
    <mergeCell ref="E42:G42"/>
    <mergeCell ref="B1:J4"/>
    <mergeCell ref="B5:J5"/>
    <mergeCell ref="B38:J38"/>
    <mergeCell ref="B39:D39"/>
    <mergeCell ref="E39:G39"/>
    <mergeCell ref="B7:J7"/>
    <mergeCell ref="C8:E8"/>
    <mergeCell ref="G8:H8"/>
    <mergeCell ref="B14:C14"/>
    <mergeCell ref="E14:F14"/>
    <mergeCell ref="H14:J14"/>
    <mergeCell ref="E15:F15"/>
    <mergeCell ref="B16:C16"/>
    <mergeCell ref="E16:F16"/>
    <mergeCell ref="C9:E9"/>
    <mergeCell ref="G9:J9"/>
    <mergeCell ref="C10:E10"/>
    <mergeCell ref="G10:H10"/>
    <mergeCell ref="B12:J12"/>
    <mergeCell ref="B13:F13"/>
    <mergeCell ref="G13:J13"/>
    <mergeCell ref="C23:E23"/>
    <mergeCell ref="C40:D40"/>
    <mergeCell ref="E40:G40"/>
    <mergeCell ref="B52:G52"/>
    <mergeCell ref="B53:G53"/>
    <mergeCell ref="B54:J54"/>
    <mergeCell ref="B55:G55"/>
    <mergeCell ref="H55:I55"/>
    <mergeCell ref="B56:G56"/>
    <mergeCell ref="H56:I56"/>
    <mergeCell ref="B47:J47"/>
    <mergeCell ref="B48:E48"/>
    <mergeCell ref="F48:G48"/>
    <mergeCell ref="B49:G49"/>
    <mergeCell ref="B50:G50"/>
    <mergeCell ref="B51:G51"/>
    <mergeCell ref="C43:D43"/>
    <mergeCell ref="E43:G43"/>
    <mergeCell ref="C44:D44"/>
    <mergeCell ref="E44:G44"/>
    <mergeCell ref="B45:D45"/>
    <mergeCell ref="E45:J45"/>
    <mergeCell ref="C42:D42"/>
    <mergeCell ref="E41:G41"/>
    <mergeCell ref="C41:D41"/>
    <mergeCell ref="B61:G61"/>
    <mergeCell ref="H61:I61"/>
    <mergeCell ref="B62:G62"/>
    <mergeCell ref="H62:I62"/>
    <mergeCell ref="C63:G63"/>
    <mergeCell ref="H63:I63"/>
    <mergeCell ref="B57:J57"/>
    <mergeCell ref="B58:G58"/>
    <mergeCell ref="H58:I58"/>
    <mergeCell ref="B59:G59"/>
    <mergeCell ref="H59:I59"/>
    <mergeCell ref="B60:G60"/>
    <mergeCell ref="H60:I60"/>
    <mergeCell ref="B77:J77"/>
    <mergeCell ref="B78:J78"/>
    <mergeCell ref="B79:J79"/>
    <mergeCell ref="B80:J80"/>
    <mergeCell ref="B81:J81"/>
    <mergeCell ref="B82:J82"/>
    <mergeCell ref="B65:G65"/>
    <mergeCell ref="H65:I65"/>
    <mergeCell ref="B67:J67"/>
    <mergeCell ref="B73:J73"/>
    <mergeCell ref="B75:J75"/>
    <mergeCell ref="B76:J76"/>
    <mergeCell ref="D110:F110"/>
    <mergeCell ref="H110:I110"/>
    <mergeCell ref="B111:J112"/>
    <mergeCell ref="D113:F113"/>
    <mergeCell ref="H113:I113"/>
    <mergeCell ref="B84:J84"/>
    <mergeCell ref="B100:J100"/>
    <mergeCell ref="B101:J101"/>
    <mergeCell ref="B107:C107"/>
    <mergeCell ref="D107:F107"/>
    <mergeCell ref="H107:I107"/>
    <mergeCell ref="B90:J90"/>
    <mergeCell ref="B92:J92"/>
    <mergeCell ref="B93:J93"/>
    <mergeCell ref="B94:J94"/>
    <mergeCell ref="B96:J96"/>
    <mergeCell ref="B97:J97"/>
    <mergeCell ref="B98:J98"/>
    <mergeCell ref="B130:G131"/>
    <mergeCell ref="H130:J131"/>
    <mergeCell ref="D122:F122"/>
    <mergeCell ref="D123:F123"/>
    <mergeCell ref="H123:I123"/>
    <mergeCell ref="D124:F124"/>
    <mergeCell ref="H124:I124"/>
    <mergeCell ref="D125:F125"/>
    <mergeCell ref="H125:I125"/>
    <mergeCell ref="E17:F17"/>
    <mergeCell ref="B18:C18"/>
    <mergeCell ref="E18:F18"/>
    <mergeCell ref="B127:J127"/>
    <mergeCell ref="C129:D129"/>
    <mergeCell ref="F129:G129"/>
    <mergeCell ref="H129:I129"/>
    <mergeCell ref="D118:F118"/>
    <mergeCell ref="H118:I118"/>
    <mergeCell ref="D119:F119"/>
    <mergeCell ref="H119:I119"/>
    <mergeCell ref="D120:F120"/>
    <mergeCell ref="H120:I120"/>
    <mergeCell ref="B114:J114"/>
    <mergeCell ref="D115:F115"/>
    <mergeCell ref="H115:I115"/>
    <mergeCell ref="D116:F116"/>
    <mergeCell ref="H116:I116"/>
    <mergeCell ref="D117:F117"/>
    <mergeCell ref="H117:I117"/>
    <mergeCell ref="B108:J109"/>
    <mergeCell ref="B110:C110"/>
    <mergeCell ref="E19:F20"/>
    <mergeCell ref="J15:J19"/>
    <mergeCell ref="D34:F35"/>
    <mergeCell ref="I35:J35"/>
    <mergeCell ref="B30:F30"/>
    <mergeCell ref="G30:J30"/>
    <mergeCell ref="E31:F31"/>
    <mergeCell ref="G31:J31"/>
    <mergeCell ref="E32:F32"/>
    <mergeCell ref="E33:F33"/>
    <mergeCell ref="G33:J33"/>
    <mergeCell ref="B20:C20"/>
    <mergeCell ref="H20:J20"/>
    <mergeCell ref="B22:J22"/>
    <mergeCell ref="C24:J24"/>
    <mergeCell ref="C25:J25"/>
    <mergeCell ref="B26:B27"/>
    <mergeCell ref="C26:E27"/>
    <mergeCell ref="F26:G26"/>
    <mergeCell ref="B28:B29"/>
    <mergeCell ref="C28:E29"/>
    <mergeCell ref="F28:G28"/>
    <mergeCell ref="H29:J29"/>
    <mergeCell ref="G23:J23"/>
  </mergeCells>
  <conditionalFormatting sqref="A113:J113 A114:XFD115 L113:XFD113">
    <cfRule type="expression" dxfId="19" priority="29">
      <formula>$N$117</formula>
    </cfRule>
    <cfRule type="expression" dxfId="18" priority="30">
      <formula>$K$104</formula>
    </cfRule>
  </conditionalFormatting>
  <conditionalFormatting sqref="A113:XFD114 A118:XFD125">
    <cfRule type="expression" dxfId="17" priority="13">
      <formula>$M$101</formula>
    </cfRule>
  </conditionalFormatting>
  <conditionalFormatting sqref="A113:XFD114 A122:XFD125">
    <cfRule type="expression" dxfId="16" priority="15">
      <formula>$L$105</formula>
    </cfRule>
    <cfRule type="expression" dxfId="15" priority="20">
      <formula>$K$101</formula>
    </cfRule>
  </conditionalFormatting>
  <conditionalFormatting sqref="A113:XFD114">
    <cfRule type="expression" dxfId="14" priority="9">
      <formula>$L$103</formula>
    </cfRule>
    <cfRule type="expression" dxfId="13" priority="10">
      <formula>$L$101</formula>
    </cfRule>
    <cfRule type="expression" dxfId="12" priority="18">
      <formula>$L$102</formula>
    </cfRule>
  </conditionalFormatting>
  <conditionalFormatting sqref="A113:XFD115 A122:XFD125">
    <cfRule type="expression" dxfId="11" priority="23">
      <formula>$K$103</formula>
    </cfRule>
  </conditionalFormatting>
  <conditionalFormatting sqref="A117:XFD117">
    <cfRule type="expression" dxfId="10" priority="12">
      <formula>$L$103</formula>
    </cfRule>
  </conditionalFormatting>
  <conditionalFormatting sqref="B116:D116 G116:H116 J116">
    <cfRule type="expression" dxfId="9" priority="19">
      <formula>$L$101</formula>
    </cfRule>
  </conditionalFormatting>
  <conditionalFormatting sqref="B90:J90 C91:J91 B93:B94 B95:J95 B97:B98">
    <cfRule type="expression" dxfId="8" priority="8">
      <formula>$L$89</formula>
    </cfRule>
  </conditionalFormatting>
  <conditionalFormatting sqref="B113:J115">
    <cfRule type="expression" dxfId="7" priority="28">
      <formula>$N$116</formula>
    </cfRule>
  </conditionalFormatting>
  <conditionalFormatting sqref="B115:J115">
    <cfRule type="expression" dxfId="6" priority="4">
      <formula>$K$107</formula>
    </cfRule>
    <cfRule type="expression" dxfId="5" priority="7">
      <formula>$K$106</formula>
    </cfRule>
  </conditionalFormatting>
  <conditionalFormatting sqref="B118:J119">
    <cfRule type="expression" dxfId="4" priority="6">
      <formula>$L$104</formula>
    </cfRule>
  </conditionalFormatting>
  <conditionalFormatting sqref="B122:J124">
    <cfRule type="expression" dxfId="3" priority="2">
      <formula>$K$105</formula>
    </cfRule>
  </conditionalFormatting>
  <conditionalFormatting sqref="B122:J125">
    <cfRule type="expression" dxfId="2" priority="3">
      <formula>$K$102</formula>
    </cfRule>
    <cfRule type="expression" dxfId="1" priority="5">
      <formula>$L$102</formula>
    </cfRule>
  </conditionalFormatting>
  <conditionalFormatting sqref="L106 B115:J115 B122:J123">
    <cfRule type="expression" dxfId="0" priority="1">
      <formula>$L$106</formula>
    </cfRule>
  </conditionalFormatting>
  <dataValidations count="1">
    <dataValidation type="list" allowBlank="1" showInputMessage="1" showErrorMessage="1" sqref="B40:B43" xr:uid="{22539524-5038-4AC1-8FAC-0390461A6771}">
      <formula1>$A$3:$A$6</formula1>
    </dataValidation>
  </dataValidations>
  <hyperlinks>
    <hyperlink ref="B48:E48" r:id="rId1" display="GSA Lodging and Per Diem Rates" xr:uid="{FE6304CA-5CD1-4E80-A7C9-6BEAA5E1D75A}"/>
    <hyperlink ref="B54:J54" r:id="rId2" display="(USPS Address Locator)" xr:uid="{1AF16AE1-6CD3-4C43-992D-4FB9EF1147DE}"/>
    <hyperlink ref="B84:J84" r:id="rId3" display=" SECTION 8:    ETHICS APPROVAL: NOTE: Please complete the Ethic Council questionnaire based on your traveling conditions. If ALL conditions are met, the traveler needs to request additional approval through the ethics council. Include the approved form with your travel workbook submission prior to travel. Visit Ethics Council | Travel Waiver request (virginia.gov) for more information (http://ethics.dls.virginia.gov/travel-waiver-request.asp). " xr:uid="{274D80FF-1CE9-48DD-8B4A-EEA095EE0BFC}"/>
    <hyperlink ref="B92:J92" r:id="rId4" display="Section 9:    Invitations to Events Hosted by Federal Government Officials: VDH staff must request approval from OSHHR prior to responding to such invitations. This request should be submitted through your chain of command via the Decision Memo Template (https://vdhweb.vdh.virginia.gov/administration/administration-forms/) to OSHHR. If the Secretary approves the request, it is sent to the Governor’s Director of Intergovernmental Affairs for final approval. The Decision Memo does not need to be included with travel reimbursement submission and must be maintained by the traveler for audit purposes. " xr:uid="{5187CD90-C14A-4436-B38F-969278B81AC8}"/>
    <hyperlink ref="B96:J96" r:id="rId5" display="Section 10:    Presentations to Statewide and National Externall Groups: VDH leadership (i.e. Commissioner’s Leadership Team, Office Directors, and District Directors) who have been invited to present to statewide or national groups must be approved by OSHHR prior to VDH staff registering for or committing to attend such an event. The invitation along with the presentation must be sent at least two weeks prior to the event via Routing Slip for Office of the Commissioner Review/Approval or 'Green Sheet' (https://vdhweb.vdh.virginia.gov/administration/administration-forms/) to Joe Hilbert who will submit it to OSHHR for approval. Please include event dates and other deadline information with your request to present. Green Sheet' does not need to be included with the travel reimbursement submission and must be maintained by the traveler for audit purposes " xr:uid="{02591FF6-91EF-46A1-9568-7C680D23C37A}"/>
  </hyperlinks>
  <pageMargins left="0.7" right="0.7" top="0.75" bottom="0.75" header="0.3" footer="0.3"/>
  <pageSetup scale="44" fitToHeight="0" orientation="portrait" r:id="rId6"/>
  <drawing r:id="rId7"/>
  <legacyDrawing r:id="rId8"/>
  <mc:AlternateContent xmlns:mc="http://schemas.openxmlformats.org/markup-compatibility/2006">
    <mc:Choice Requires="x14">
      <controls>
        <mc:AlternateContent xmlns:mc="http://schemas.openxmlformats.org/markup-compatibility/2006">
          <mc:Choice Requires="x14">
            <control shapeId="44033" r:id="rId9" name="Check Box 1">
              <controlPr defaultSize="0" autoFill="0" autoLine="0" autoPict="0">
                <anchor moveWithCells="1">
                  <from>
                    <xdr:col>1</xdr:col>
                    <xdr:colOff>0</xdr:colOff>
                    <xdr:row>106</xdr:row>
                    <xdr:rowOff>251460</xdr:rowOff>
                  </from>
                  <to>
                    <xdr:col>1</xdr:col>
                    <xdr:colOff>228600</xdr:colOff>
                    <xdr:row>107</xdr:row>
                    <xdr:rowOff>144780</xdr:rowOff>
                  </to>
                </anchor>
              </controlPr>
            </control>
          </mc:Choice>
        </mc:AlternateContent>
        <mc:AlternateContent xmlns:mc="http://schemas.openxmlformats.org/markup-compatibility/2006">
          <mc:Choice Requires="x14">
            <control shapeId="44034" r:id="rId10" name="Check Box 2">
              <controlPr defaultSize="0" autoFill="0" autoLine="0" autoPict="0">
                <anchor moveWithCells="1">
                  <from>
                    <xdr:col>0</xdr:col>
                    <xdr:colOff>601980</xdr:colOff>
                    <xdr:row>109</xdr:row>
                    <xdr:rowOff>266700</xdr:rowOff>
                  </from>
                  <to>
                    <xdr:col>1</xdr:col>
                    <xdr:colOff>220980</xdr:colOff>
                    <xdr:row>111</xdr:row>
                    <xdr:rowOff>38100</xdr:rowOff>
                  </to>
                </anchor>
              </controlPr>
            </control>
          </mc:Choice>
        </mc:AlternateContent>
        <mc:AlternateContent xmlns:mc="http://schemas.openxmlformats.org/markup-compatibility/2006">
          <mc:Choice Requires="x14">
            <control shapeId="44035" r:id="rId11" name="Check Box 3">
              <controlPr defaultSize="0" autoFill="0" autoLine="0" autoPict="0">
                <anchor moveWithCells="1">
                  <from>
                    <xdr:col>0</xdr:col>
                    <xdr:colOff>601980</xdr:colOff>
                    <xdr:row>112</xdr:row>
                    <xdr:rowOff>289560</xdr:rowOff>
                  </from>
                  <to>
                    <xdr:col>1</xdr:col>
                    <xdr:colOff>220980</xdr:colOff>
                    <xdr:row>113</xdr:row>
                    <xdr:rowOff>152400</xdr:rowOff>
                  </to>
                </anchor>
              </controlPr>
            </control>
          </mc:Choice>
        </mc:AlternateContent>
        <mc:AlternateContent xmlns:mc="http://schemas.openxmlformats.org/markup-compatibility/2006">
          <mc:Choice Requires="x14">
            <control shapeId="44036" r:id="rId12" name="Check Box 4">
              <controlPr locked="0" defaultSize="0" autoFill="0" autoLine="0" autoPict="0">
                <anchor moveWithCells="1">
                  <from>
                    <xdr:col>1</xdr:col>
                    <xdr:colOff>99060</xdr:colOff>
                    <xdr:row>100</xdr:row>
                    <xdr:rowOff>68580</xdr:rowOff>
                  </from>
                  <to>
                    <xdr:col>2</xdr:col>
                    <xdr:colOff>1714500</xdr:colOff>
                    <xdr:row>101</xdr:row>
                    <xdr:rowOff>60960</xdr:rowOff>
                  </to>
                </anchor>
              </controlPr>
            </control>
          </mc:Choice>
        </mc:AlternateContent>
        <mc:AlternateContent xmlns:mc="http://schemas.openxmlformats.org/markup-compatibility/2006">
          <mc:Choice Requires="x14">
            <control shapeId="44038" r:id="rId13" name="Check Box 6">
              <controlPr locked="0" defaultSize="0" autoFill="0" autoLine="0" autoPict="0">
                <anchor moveWithCells="1">
                  <from>
                    <xdr:col>8</xdr:col>
                    <xdr:colOff>114300</xdr:colOff>
                    <xdr:row>101</xdr:row>
                    <xdr:rowOff>137160</xdr:rowOff>
                  </from>
                  <to>
                    <xdr:col>9</xdr:col>
                    <xdr:colOff>2004060</xdr:colOff>
                    <xdr:row>102</xdr:row>
                    <xdr:rowOff>137160</xdr:rowOff>
                  </to>
                </anchor>
              </controlPr>
            </control>
          </mc:Choice>
        </mc:AlternateContent>
        <mc:AlternateContent xmlns:mc="http://schemas.openxmlformats.org/markup-compatibility/2006">
          <mc:Choice Requires="x14">
            <control shapeId="44039" r:id="rId14" name="Check Box 7">
              <controlPr locked="0" defaultSize="0" autoFill="0" autoLine="0" autoPict="0">
                <anchor moveWithCells="1">
                  <from>
                    <xdr:col>1</xdr:col>
                    <xdr:colOff>99060</xdr:colOff>
                    <xdr:row>104</xdr:row>
                    <xdr:rowOff>76200</xdr:rowOff>
                  </from>
                  <to>
                    <xdr:col>2</xdr:col>
                    <xdr:colOff>1699260</xdr:colOff>
                    <xdr:row>105</xdr:row>
                    <xdr:rowOff>76200</xdr:rowOff>
                  </to>
                </anchor>
              </controlPr>
            </control>
          </mc:Choice>
        </mc:AlternateContent>
        <mc:AlternateContent xmlns:mc="http://schemas.openxmlformats.org/markup-compatibility/2006">
          <mc:Choice Requires="x14">
            <control shapeId="44040" r:id="rId15" name="Check Box 8">
              <controlPr locked="0" defaultSize="0" autoFill="0" autoLine="0" autoPict="0">
                <anchor moveWithCells="1">
                  <from>
                    <xdr:col>4</xdr:col>
                    <xdr:colOff>403860</xdr:colOff>
                    <xdr:row>100</xdr:row>
                    <xdr:rowOff>68580</xdr:rowOff>
                  </from>
                  <to>
                    <xdr:col>6</xdr:col>
                    <xdr:colOff>937260</xdr:colOff>
                    <xdr:row>101</xdr:row>
                    <xdr:rowOff>60960</xdr:rowOff>
                  </to>
                </anchor>
              </controlPr>
            </control>
          </mc:Choice>
        </mc:AlternateContent>
        <mc:AlternateContent xmlns:mc="http://schemas.openxmlformats.org/markup-compatibility/2006">
          <mc:Choice Requires="x14">
            <control shapeId="44041" r:id="rId16" name="Check Box 9">
              <controlPr locked="0" defaultSize="0" autoFill="0" autoLine="0" autoPict="0">
                <anchor moveWithCells="1">
                  <from>
                    <xdr:col>4</xdr:col>
                    <xdr:colOff>403860</xdr:colOff>
                    <xdr:row>104</xdr:row>
                    <xdr:rowOff>99060</xdr:rowOff>
                  </from>
                  <to>
                    <xdr:col>6</xdr:col>
                    <xdr:colOff>944880</xdr:colOff>
                    <xdr:row>105</xdr:row>
                    <xdr:rowOff>99060</xdr:rowOff>
                  </to>
                </anchor>
              </controlPr>
            </control>
          </mc:Choice>
        </mc:AlternateContent>
        <mc:AlternateContent xmlns:mc="http://schemas.openxmlformats.org/markup-compatibility/2006">
          <mc:Choice Requires="x14">
            <control shapeId="44043" r:id="rId17" name="Check Box 11">
              <controlPr defaultSize="0" autoFill="0" autoLine="0" autoPict="0">
                <anchor moveWithCells="1">
                  <from>
                    <xdr:col>8</xdr:col>
                    <xdr:colOff>990600</xdr:colOff>
                    <xdr:row>67</xdr:row>
                    <xdr:rowOff>60960</xdr:rowOff>
                  </from>
                  <to>
                    <xdr:col>9</xdr:col>
                    <xdr:colOff>1965960</xdr:colOff>
                    <xdr:row>70</xdr:row>
                    <xdr:rowOff>76200</xdr:rowOff>
                  </to>
                </anchor>
              </controlPr>
            </control>
          </mc:Choice>
        </mc:AlternateContent>
        <mc:AlternateContent xmlns:mc="http://schemas.openxmlformats.org/markup-compatibility/2006">
          <mc:Choice Requires="x14">
            <control shapeId="44045" r:id="rId18" name="Check Box 13">
              <controlPr locked="0" defaultSize="0" autoFill="0" autoLine="0" autoPict="0">
                <anchor moveWithCells="1">
                  <from>
                    <xdr:col>4</xdr:col>
                    <xdr:colOff>403860</xdr:colOff>
                    <xdr:row>103</xdr:row>
                    <xdr:rowOff>22860</xdr:rowOff>
                  </from>
                  <to>
                    <xdr:col>6</xdr:col>
                    <xdr:colOff>975360</xdr:colOff>
                    <xdr:row>104</xdr:row>
                    <xdr:rowOff>22860</xdr:rowOff>
                  </to>
                </anchor>
              </controlPr>
            </control>
          </mc:Choice>
        </mc:AlternateContent>
        <mc:AlternateContent xmlns:mc="http://schemas.openxmlformats.org/markup-compatibility/2006">
          <mc:Choice Requires="x14">
            <control shapeId="44046" r:id="rId19" name="Check Box 14">
              <controlPr locked="0" defaultSize="0" autoFill="0" autoLine="0" autoPict="0">
                <anchor moveWithCells="1">
                  <from>
                    <xdr:col>4</xdr:col>
                    <xdr:colOff>403860</xdr:colOff>
                    <xdr:row>101</xdr:row>
                    <xdr:rowOff>137160</xdr:rowOff>
                  </from>
                  <to>
                    <xdr:col>6</xdr:col>
                    <xdr:colOff>1074420</xdr:colOff>
                    <xdr:row>102</xdr:row>
                    <xdr:rowOff>137160</xdr:rowOff>
                  </to>
                </anchor>
              </controlPr>
            </control>
          </mc:Choice>
        </mc:AlternateContent>
        <mc:AlternateContent xmlns:mc="http://schemas.openxmlformats.org/markup-compatibility/2006">
          <mc:Choice Requires="x14">
            <control shapeId="44048" r:id="rId20" name="Check Box 16">
              <controlPr locked="0" defaultSize="0" autoFill="0" autoLine="0" autoPict="0">
                <anchor moveWithCells="1">
                  <from>
                    <xdr:col>8</xdr:col>
                    <xdr:colOff>114300</xdr:colOff>
                    <xdr:row>100</xdr:row>
                    <xdr:rowOff>68580</xdr:rowOff>
                  </from>
                  <to>
                    <xdr:col>9</xdr:col>
                    <xdr:colOff>2019300</xdr:colOff>
                    <xdr:row>101</xdr:row>
                    <xdr:rowOff>60960</xdr:rowOff>
                  </to>
                </anchor>
              </controlPr>
            </control>
          </mc:Choice>
        </mc:AlternateContent>
        <mc:AlternateContent xmlns:mc="http://schemas.openxmlformats.org/markup-compatibility/2006">
          <mc:Choice Requires="x14">
            <control shapeId="44050" r:id="rId21" name="Check Box 18">
              <controlPr defaultSize="0" autoFill="0" autoLine="0" autoPict="0">
                <anchor moveWithCells="1">
                  <from>
                    <xdr:col>1</xdr:col>
                    <xdr:colOff>289560</xdr:colOff>
                    <xdr:row>84</xdr:row>
                    <xdr:rowOff>99060</xdr:rowOff>
                  </from>
                  <to>
                    <xdr:col>9</xdr:col>
                    <xdr:colOff>822960</xdr:colOff>
                    <xdr:row>85</xdr:row>
                    <xdr:rowOff>144780</xdr:rowOff>
                  </to>
                </anchor>
              </controlPr>
            </control>
          </mc:Choice>
        </mc:AlternateContent>
        <mc:AlternateContent xmlns:mc="http://schemas.openxmlformats.org/markup-compatibility/2006">
          <mc:Choice Requires="x14">
            <control shapeId="44051" r:id="rId22" name="Check Box 19">
              <controlPr defaultSize="0" autoFill="0" autoLine="0" autoPict="0">
                <anchor moveWithCells="1">
                  <from>
                    <xdr:col>1</xdr:col>
                    <xdr:colOff>289560</xdr:colOff>
                    <xdr:row>85</xdr:row>
                    <xdr:rowOff>182880</xdr:rowOff>
                  </from>
                  <to>
                    <xdr:col>5</xdr:col>
                    <xdr:colOff>563880</xdr:colOff>
                    <xdr:row>87</xdr:row>
                    <xdr:rowOff>60960</xdr:rowOff>
                  </to>
                </anchor>
              </controlPr>
            </control>
          </mc:Choice>
        </mc:AlternateContent>
        <mc:AlternateContent xmlns:mc="http://schemas.openxmlformats.org/markup-compatibility/2006">
          <mc:Choice Requires="x14">
            <control shapeId="44052" r:id="rId23" name="Check Box 20">
              <controlPr defaultSize="0" autoFill="0" autoLine="0" autoPict="0">
                <anchor moveWithCells="1">
                  <from>
                    <xdr:col>1</xdr:col>
                    <xdr:colOff>289560</xdr:colOff>
                    <xdr:row>87</xdr:row>
                    <xdr:rowOff>137160</xdr:rowOff>
                  </from>
                  <to>
                    <xdr:col>9</xdr:col>
                    <xdr:colOff>2087880</xdr:colOff>
                    <xdr:row>88</xdr:row>
                    <xdr:rowOff>106680</xdr:rowOff>
                  </to>
                </anchor>
              </controlPr>
            </control>
          </mc:Choice>
        </mc:AlternateContent>
        <mc:AlternateContent xmlns:mc="http://schemas.openxmlformats.org/markup-compatibility/2006">
          <mc:Choice Requires="x14">
            <control shapeId="44054" r:id="rId24" name="Check Box 22">
              <controlPr defaultSize="0" autoFill="0" autoLine="0" autoPict="0">
                <anchor moveWithCells="1">
                  <from>
                    <xdr:col>6</xdr:col>
                    <xdr:colOff>213360</xdr:colOff>
                    <xdr:row>29</xdr:row>
                    <xdr:rowOff>350520</xdr:rowOff>
                  </from>
                  <to>
                    <xdr:col>7</xdr:col>
                    <xdr:colOff>160020</xdr:colOff>
                    <xdr:row>30</xdr:row>
                    <xdr:rowOff>213360</xdr:rowOff>
                  </to>
                </anchor>
              </controlPr>
            </control>
          </mc:Choice>
        </mc:AlternateContent>
        <mc:AlternateContent xmlns:mc="http://schemas.openxmlformats.org/markup-compatibility/2006">
          <mc:Choice Requires="x14">
            <control shapeId="44055" r:id="rId25" name="Check Box 23">
              <controlPr defaultSize="0" autoFill="0" autoLine="0" autoPict="0">
                <anchor moveWithCells="1">
                  <from>
                    <xdr:col>6</xdr:col>
                    <xdr:colOff>213360</xdr:colOff>
                    <xdr:row>30</xdr:row>
                    <xdr:rowOff>342900</xdr:rowOff>
                  </from>
                  <to>
                    <xdr:col>6</xdr:col>
                    <xdr:colOff>1219200</xdr:colOff>
                    <xdr:row>31</xdr:row>
                    <xdr:rowOff>213360</xdr:rowOff>
                  </to>
                </anchor>
              </controlPr>
            </control>
          </mc:Choice>
        </mc:AlternateContent>
        <mc:AlternateContent xmlns:mc="http://schemas.openxmlformats.org/markup-compatibility/2006">
          <mc:Choice Requires="x14">
            <control shapeId="44056" r:id="rId26" name="Check Box 24">
              <controlPr defaultSize="0" autoFill="0" autoLine="0" autoPict="0">
                <anchor moveWithCells="1">
                  <from>
                    <xdr:col>7</xdr:col>
                    <xdr:colOff>822960</xdr:colOff>
                    <xdr:row>30</xdr:row>
                    <xdr:rowOff>342900</xdr:rowOff>
                  </from>
                  <to>
                    <xdr:col>8</xdr:col>
                    <xdr:colOff>708660</xdr:colOff>
                    <xdr:row>31</xdr:row>
                    <xdr:rowOff>213360</xdr:rowOff>
                  </to>
                </anchor>
              </controlPr>
            </control>
          </mc:Choice>
        </mc:AlternateContent>
        <mc:AlternateContent xmlns:mc="http://schemas.openxmlformats.org/markup-compatibility/2006">
          <mc:Choice Requires="x14">
            <control shapeId="44057" r:id="rId27" name="Check Box 25">
              <controlPr defaultSize="0" autoFill="0" autoLine="0" autoPict="0">
                <anchor moveWithCells="1">
                  <from>
                    <xdr:col>7</xdr:col>
                    <xdr:colOff>807720</xdr:colOff>
                    <xdr:row>29</xdr:row>
                    <xdr:rowOff>365760</xdr:rowOff>
                  </from>
                  <to>
                    <xdr:col>8</xdr:col>
                    <xdr:colOff>845820</xdr:colOff>
                    <xdr:row>30</xdr:row>
                    <xdr:rowOff>220980</xdr:rowOff>
                  </to>
                </anchor>
              </controlPr>
            </control>
          </mc:Choice>
        </mc:AlternateContent>
        <mc:AlternateContent xmlns:mc="http://schemas.openxmlformats.org/markup-compatibility/2006">
          <mc:Choice Requires="x14">
            <control shapeId="44058" r:id="rId28" name="Check Box 26">
              <controlPr defaultSize="0" autoFill="0" autoLine="0" autoPict="0">
                <anchor moveWithCells="1">
                  <from>
                    <xdr:col>3</xdr:col>
                    <xdr:colOff>312420</xdr:colOff>
                    <xdr:row>29</xdr:row>
                    <xdr:rowOff>327660</xdr:rowOff>
                  </from>
                  <to>
                    <xdr:col>4</xdr:col>
                    <xdr:colOff>1264920</xdr:colOff>
                    <xdr:row>30</xdr:row>
                    <xdr:rowOff>190500</xdr:rowOff>
                  </to>
                </anchor>
              </controlPr>
            </control>
          </mc:Choice>
        </mc:AlternateContent>
        <mc:AlternateContent xmlns:mc="http://schemas.openxmlformats.org/markup-compatibility/2006">
          <mc:Choice Requires="x14">
            <control shapeId="44059" r:id="rId29" name="Check Box 27">
              <controlPr defaultSize="0" autoFill="0" autoLine="0" autoPict="0">
                <anchor moveWithCells="1">
                  <from>
                    <xdr:col>1</xdr:col>
                    <xdr:colOff>99060</xdr:colOff>
                    <xdr:row>31</xdr:row>
                    <xdr:rowOff>198120</xdr:rowOff>
                  </from>
                  <to>
                    <xdr:col>2</xdr:col>
                    <xdr:colOff>403860</xdr:colOff>
                    <xdr:row>32</xdr:row>
                    <xdr:rowOff>60960</xdr:rowOff>
                  </to>
                </anchor>
              </controlPr>
            </control>
          </mc:Choice>
        </mc:AlternateContent>
        <mc:AlternateContent xmlns:mc="http://schemas.openxmlformats.org/markup-compatibility/2006">
          <mc:Choice Requires="x14">
            <control shapeId="44060" r:id="rId30" name="Check Box 28">
              <controlPr defaultSize="0" autoFill="0" autoLine="0" autoPict="0">
                <anchor moveWithCells="1">
                  <from>
                    <xdr:col>3</xdr:col>
                    <xdr:colOff>312420</xdr:colOff>
                    <xdr:row>32</xdr:row>
                    <xdr:rowOff>152400</xdr:rowOff>
                  </from>
                  <to>
                    <xdr:col>4</xdr:col>
                    <xdr:colOff>1242060</xdr:colOff>
                    <xdr:row>33</xdr:row>
                    <xdr:rowOff>22860</xdr:rowOff>
                  </to>
                </anchor>
              </controlPr>
            </control>
          </mc:Choice>
        </mc:AlternateContent>
        <mc:AlternateContent xmlns:mc="http://schemas.openxmlformats.org/markup-compatibility/2006">
          <mc:Choice Requires="x14">
            <control shapeId="44061" r:id="rId31" name="Check Box 29">
              <controlPr defaultSize="0" autoFill="0" autoLine="0" autoPict="0">
                <anchor moveWithCells="1">
                  <from>
                    <xdr:col>1</xdr:col>
                    <xdr:colOff>99060</xdr:colOff>
                    <xdr:row>32</xdr:row>
                    <xdr:rowOff>152400</xdr:rowOff>
                  </from>
                  <to>
                    <xdr:col>2</xdr:col>
                    <xdr:colOff>647700</xdr:colOff>
                    <xdr:row>33</xdr:row>
                    <xdr:rowOff>22860</xdr:rowOff>
                  </to>
                </anchor>
              </controlPr>
            </control>
          </mc:Choice>
        </mc:AlternateContent>
        <mc:AlternateContent xmlns:mc="http://schemas.openxmlformats.org/markup-compatibility/2006">
          <mc:Choice Requires="x14">
            <control shapeId="44062" r:id="rId32" name="Check Box 30">
              <controlPr defaultSize="0" autoFill="0" autoLine="0" autoPict="0">
                <anchor moveWithCells="1">
                  <from>
                    <xdr:col>1</xdr:col>
                    <xdr:colOff>99060</xdr:colOff>
                    <xdr:row>30</xdr:row>
                    <xdr:rowOff>251460</xdr:rowOff>
                  </from>
                  <to>
                    <xdr:col>1</xdr:col>
                    <xdr:colOff>937260</xdr:colOff>
                    <xdr:row>31</xdr:row>
                    <xdr:rowOff>114300</xdr:rowOff>
                  </to>
                </anchor>
              </controlPr>
            </control>
          </mc:Choice>
        </mc:AlternateContent>
        <mc:AlternateContent xmlns:mc="http://schemas.openxmlformats.org/markup-compatibility/2006">
          <mc:Choice Requires="x14">
            <control shapeId="44063" r:id="rId33" name="Check Box 31">
              <controlPr defaultSize="0" autoFill="0" autoLine="0" autoPict="0">
                <anchor moveWithCells="1">
                  <from>
                    <xdr:col>3</xdr:col>
                    <xdr:colOff>312420</xdr:colOff>
                    <xdr:row>30</xdr:row>
                    <xdr:rowOff>251460</xdr:rowOff>
                  </from>
                  <to>
                    <xdr:col>4</xdr:col>
                    <xdr:colOff>845820</xdr:colOff>
                    <xdr:row>31</xdr:row>
                    <xdr:rowOff>114300</xdr:rowOff>
                  </to>
                </anchor>
              </controlPr>
            </control>
          </mc:Choice>
        </mc:AlternateContent>
        <mc:AlternateContent xmlns:mc="http://schemas.openxmlformats.org/markup-compatibility/2006">
          <mc:Choice Requires="x14">
            <control shapeId="44064" r:id="rId34" name="Check Box 32">
              <controlPr defaultSize="0" autoFill="0" autoLine="0" autoPict="0">
                <anchor moveWithCells="1">
                  <from>
                    <xdr:col>1</xdr:col>
                    <xdr:colOff>106680</xdr:colOff>
                    <xdr:row>33</xdr:row>
                    <xdr:rowOff>121920</xdr:rowOff>
                  </from>
                  <to>
                    <xdr:col>2</xdr:col>
                    <xdr:colOff>106680</xdr:colOff>
                    <xdr:row>33</xdr:row>
                    <xdr:rowOff>350520</xdr:rowOff>
                  </to>
                </anchor>
              </controlPr>
            </control>
          </mc:Choice>
        </mc:AlternateContent>
        <mc:AlternateContent xmlns:mc="http://schemas.openxmlformats.org/markup-compatibility/2006">
          <mc:Choice Requires="x14">
            <control shapeId="44065" r:id="rId35" name="Check Box 33">
              <controlPr locked="0" defaultSize="0" autoFill="0" autoLine="0" autoPict="0">
                <anchor moveWithCells="1">
                  <from>
                    <xdr:col>3</xdr:col>
                    <xdr:colOff>312420</xdr:colOff>
                    <xdr:row>31</xdr:row>
                    <xdr:rowOff>198120</xdr:rowOff>
                  </from>
                  <to>
                    <xdr:col>4</xdr:col>
                    <xdr:colOff>845820</xdr:colOff>
                    <xdr:row>32</xdr:row>
                    <xdr:rowOff>60960</xdr:rowOff>
                  </to>
                </anchor>
              </controlPr>
            </control>
          </mc:Choice>
        </mc:AlternateContent>
        <mc:AlternateContent xmlns:mc="http://schemas.openxmlformats.org/markup-compatibility/2006">
          <mc:Choice Requires="x14">
            <control shapeId="44066" r:id="rId36" name="Check Box 34">
              <controlPr defaultSize="0" autoFill="0" autoLine="0" autoPict="0">
                <anchor moveWithCells="1">
                  <from>
                    <xdr:col>6</xdr:col>
                    <xdr:colOff>99060</xdr:colOff>
                    <xdr:row>32</xdr:row>
                    <xdr:rowOff>289560</xdr:rowOff>
                  </from>
                  <to>
                    <xdr:col>8</xdr:col>
                    <xdr:colOff>952500</xdr:colOff>
                    <xdr:row>33</xdr:row>
                    <xdr:rowOff>144780</xdr:rowOff>
                  </to>
                </anchor>
              </controlPr>
            </control>
          </mc:Choice>
        </mc:AlternateContent>
        <mc:AlternateContent xmlns:mc="http://schemas.openxmlformats.org/markup-compatibility/2006">
          <mc:Choice Requires="x14">
            <control shapeId="44067" r:id="rId37" name="Check Box 35">
              <controlPr defaultSize="0" autoFill="0" autoLine="0" autoPict="0">
                <anchor moveWithCells="1">
                  <from>
                    <xdr:col>6</xdr:col>
                    <xdr:colOff>99060</xdr:colOff>
                    <xdr:row>33</xdr:row>
                    <xdr:rowOff>198120</xdr:rowOff>
                  </from>
                  <to>
                    <xdr:col>8</xdr:col>
                    <xdr:colOff>533400</xdr:colOff>
                    <xdr:row>34</xdr:row>
                    <xdr:rowOff>60960</xdr:rowOff>
                  </to>
                </anchor>
              </controlPr>
            </control>
          </mc:Choice>
        </mc:AlternateContent>
        <mc:AlternateContent xmlns:mc="http://schemas.openxmlformats.org/markup-compatibility/2006">
          <mc:Choice Requires="x14">
            <control shapeId="44068" r:id="rId38" name="Check Box 36">
              <controlPr defaultSize="0" autoFill="0" autoLine="0" autoPict="0">
                <anchor moveWithCells="1">
                  <from>
                    <xdr:col>6</xdr:col>
                    <xdr:colOff>99060</xdr:colOff>
                    <xdr:row>34</xdr:row>
                    <xdr:rowOff>106680</xdr:rowOff>
                  </from>
                  <to>
                    <xdr:col>8</xdr:col>
                    <xdr:colOff>647700</xdr:colOff>
                    <xdr:row>34</xdr:row>
                    <xdr:rowOff>335280</xdr:rowOff>
                  </to>
                </anchor>
              </controlPr>
            </control>
          </mc:Choice>
        </mc:AlternateContent>
        <mc:AlternateContent xmlns:mc="http://schemas.openxmlformats.org/markup-compatibility/2006">
          <mc:Choice Requires="x14">
            <control shapeId="44069" r:id="rId39" name="Check Box 37">
              <controlPr defaultSize="0" autoFill="0" autoLine="0" autoPict="0">
                <anchor moveWithCells="1">
                  <from>
                    <xdr:col>1</xdr:col>
                    <xdr:colOff>137160</xdr:colOff>
                    <xdr:row>13</xdr:row>
                    <xdr:rowOff>0</xdr:rowOff>
                  </from>
                  <to>
                    <xdr:col>1</xdr:col>
                    <xdr:colOff>1333500</xdr:colOff>
                    <xdr:row>14</xdr:row>
                    <xdr:rowOff>38100</xdr:rowOff>
                  </to>
                </anchor>
              </controlPr>
            </control>
          </mc:Choice>
        </mc:AlternateContent>
        <mc:AlternateContent xmlns:mc="http://schemas.openxmlformats.org/markup-compatibility/2006">
          <mc:Choice Requires="x14">
            <control shapeId="44070" r:id="rId40" name="Check Box 38">
              <controlPr defaultSize="0" autoFill="0" autoLine="0" autoPict="0">
                <anchor moveWithCells="1">
                  <from>
                    <xdr:col>1</xdr:col>
                    <xdr:colOff>144780</xdr:colOff>
                    <xdr:row>13</xdr:row>
                    <xdr:rowOff>152400</xdr:rowOff>
                  </from>
                  <to>
                    <xdr:col>2</xdr:col>
                    <xdr:colOff>822960</xdr:colOff>
                    <xdr:row>15</xdr:row>
                    <xdr:rowOff>60960</xdr:rowOff>
                  </to>
                </anchor>
              </controlPr>
            </control>
          </mc:Choice>
        </mc:AlternateContent>
        <mc:AlternateContent xmlns:mc="http://schemas.openxmlformats.org/markup-compatibility/2006">
          <mc:Choice Requires="x14">
            <control shapeId="44071" r:id="rId41" name="Check Box 39">
              <controlPr defaultSize="0" autoFill="0" autoLine="0" autoPict="0">
                <anchor moveWithCells="1">
                  <from>
                    <xdr:col>1</xdr:col>
                    <xdr:colOff>144780</xdr:colOff>
                    <xdr:row>14</xdr:row>
                    <xdr:rowOff>152400</xdr:rowOff>
                  </from>
                  <to>
                    <xdr:col>2</xdr:col>
                    <xdr:colOff>342900</xdr:colOff>
                    <xdr:row>16</xdr:row>
                    <xdr:rowOff>30480</xdr:rowOff>
                  </to>
                </anchor>
              </controlPr>
            </control>
          </mc:Choice>
        </mc:AlternateContent>
        <mc:AlternateContent xmlns:mc="http://schemas.openxmlformats.org/markup-compatibility/2006">
          <mc:Choice Requires="x14">
            <control shapeId="44072" r:id="rId42" name="Check Box 40">
              <controlPr defaultSize="0" autoFill="0" autoLine="0" autoPict="0">
                <anchor moveWithCells="1">
                  <from>
                    <xdr:col>1</xdr:col>
                    <xdr:colOff>144780</xdr:colOff>
                    <xdr:row>15</xdr:row>
                    <xdr:rowOff>160020</xdr:rowOff>
                  </from>
                  <to>
                    <xdr:col>2</xdr:col>
                    <xdr:colOff>480060</xdr:colOff>
                    <xdr:row>17</xdr:row>
                    <xdr:rowOff>30480</xdr:rowOff>
                  </to>
                </anchor>
              </controlPr>
            </control>
          </mc:Choice>
        </mc:AlternateContent>
        <mc:AlternateContent xmlns:mc="http://schemas.openxmlformats.org/markup-compatibility/2006">
          <mc:Choice Requires="x14">
            <control shapeId="44073" r:id="rId43" name="Check Box 41">
              <controlPr defaultSize="0" autoFill="0" autoLine="0" autoPict="0">
                <anchor moveWithCells="1">
                  <from>
                    <xdr:col>1</xdr:col>
                    <xdr:colOff>144780</xdr:colOff>
                    <xdr:row>16</xdr:row>
                    <xdr:rowOff>160020</xdr:rowOff>
                  </from>
                  <to>
                    <xdr:col>2</xdr:col>
                    <xdr:colOff>137160</xdr:colOff>
                    <xdr:row>17</xdr:row>
                    <xdr:rowOff>213360</xdr:rowOff>
                  </to>
                </anchor>
              </controlPr>
            </control>
          </mc:Choice>
        </mc:AlternateContent>
        <mc:AlternateContent xmlns:mc="http://schemas.openxmlformats.org/markup-compatibility/2006">
          <mc:Choice Requires="x14">
            <control shapeId="44074" r:id="rId44" name="Check Box 42">
              <controlPr defaultSize="0" autoFill="0" autoLine="0" autoPict="0">
                <anchor moveWithCells="1">
                  <from>
                    <xdr:col>4</xdr:col>
                    <xdr:colOff>38100</xdr:colOff>
                    <xdr:row>12</xdr:row>
                    <xdr:rowOff>182880</xdr:rowOff>
                  </from>
                  <to>
                    <xdr:col>5</xdr:col>
                    <xdr:colOff>342900</xdr:colOff>
                    <xdr:row>14</xdr:row>
                    <xdr:rowOff>76200</xdr:rowOff>
                  </to>
                </anchor>
              </controlPr>
            </control>
          </mc:Choice>
        </mc:AlternateContent>
        <mc:AlternateContent xmlns:mc="http://schemas.openxmlformats.org/markup-compatibility/2006">
          <mc:Choice Requires="x14">
            <control shapeId="44075" r:id="rId45" name="Check Box 43">
              <controlPr defaultSize="0" autoFill="0" autoLine="0" autoPict="0">
                <anchor moveWithCells="1">
                  <from>
                    <xdr:col>4</xdr:col>
                    <xdr:colOff>38100</xdr:colOff>
                    <xdr:row>13</xdr:row>
                    <xdr:rowOff>175260</xdr:rowOff>
                  </from>
                  <to>
                    <xdr:col>5</xdr:col>
                    <xdr:colOff>190500</xdr:colOff>
                    <xdr:row>15</xdr:row>
                    <xdr:rowOff>76200</xdr:rowOff>
                  </to>
                </anchor>
              </controlPr>
            </control>
          </mc:Choice>
        </mc:AlternateContent>
        <mc:AlternateContent xmlns:mc="http://schemas.openxmlformats.org/markup-compatibility/2006">
          <mc:Choice Requires="x14">
            <control shapeId="44076" r:id="rId46" name="Check Box 44">
              <controlPr defaultSize="0" autoFill="0" autoLine="0" autoPict="0">
                <anchor moveWithCells="1">
                  <from>
                    <xdr:col>4</xdr:col>
                    <xdr:colOff>38100</xdr:colOff>
                    <xdr:row>15</xdr:row>
                    <xdr:rowOff>7620</xdr:rowOff>
                  </from>
                  <to>
                    <xdr:col>4</xdr:col>
                    <xdr:colOff>1249680</xdr:colOff>
                    <xdr:row>16</xdr:row>
                    <xdr:rowOff>60960</xdr:rowOff>
                  </to>
                </anchor>
              </controlPr>
            </control>
          </mc:Choice>
        </mc:AlternateContent>
        <mc:AlternateContent xmlns:mc="http://schemas.openxmlformats.org/markup-compatibility/2006">
          <mc:Choice Requires="x14">
            <control shapeId="44077" r:id="rId47" name="Check Box 45">
              <controlPr defaultSize="0" autoFill="0" autoLine="0" autoPict="0">
                <anchor moveWithCells="1">
                  <from>
                    <xdr:col>4</xdr:col>
                    <xdr:colOff>38100</xdr:colOff>
                    <xdr:row>16</xdr:row>
                    <xdr:rowOff>7620</xdr:rowOff>
                  </from>
                  <to>
                    <xdr:col>4</xdr:col>
                    <xdr:colOff>1249680</xdr:colOff>
                    <xdr:row>17</xdr:row>
                    <xdr:rowOff>60960</xdr:rowOff>
                  </to>
                </anchor>
              </controlPr>
            </control>
          </mc:Choice>
        </mc:AlternateContent>
        <mc:AlternateContent xmlns:mc="http://schemas.openxmlformats.org/markup-compatibility/2006">
          <mc:Choice Requires="x14">
            <control shapeId="44078" r:id="rId48" name="Check Box 46">
              <controlPr defaultSize="0" autoFill="0" autoLine="0" autoPict="0">
                <anchor moveWithCells="1">
                  <from>
                    <xdr:col>4</xdr:col>
                    <xdr:colOff>38100</xdr:colOff>
                    <xdr:row>17</xdr:row>
                    <xdr:rowOff>7620</xdr:rowOff>
                  </from>
                  <to>
                    <xdr:col>4</xdr:col>
                    <xdr:colOff>1249680</xdr:colOff>
                    <xdr:row>18</xdr:row>
                    <xdr:rowOff>7620</xdr:rowOff>
                  </to>
                </anchor>
              </controlPr>
            </control>
          </mc:Choice>
        </mc:AlternateContent>
        <mc:AlternateContent xmlns:mc="http://schemas.openxmlformats.org/markup-compatibility/2006">
          <mc:Choice Requires="x14">
            <control shapeId="44079" r:id="rId49" name="Check Box 47">
              <controlPr defaultSize="0" autoFill="0" autoLine="0" autoPict="0">
                <anchor moveWithCells="1">
                  <from>
                    <xdr:col>6</xdr:col>
                    <xdr:colOff>182880</xdr:colOff>
                    <xdr:row>12</xdr:row>
                    <xdr:rowOff>175260</xdr:rowOff>
                  </from>
                  <to>
                    <xdr:col>7</xdr:col>
                    <xdr:colOff>822960</xdr:colOff>
                    <xdr:row>14</xdr:row>
                    <xdr:rowOff>76200</xdr:rowOff>
                  </to>
                </anchor>
              </controlPr>
            </control>
          </mc:Choice>
        </mc:AlternateContent>
        <mc:AlternateContent xmlns:mc="http://schemas.openxmlformats.org/markup-compatibility/2006">
          <mc:Choice Requires="x14">
            <control shapeId="44080" r:id="rId50" name="Check Box 48">
              <controlPr defaultSize="0" autoFill="0" autoLine="0" autoPict="0">
                <anchor moveWithCells="1">
                  <from>
                    <xdr:col>6</xdr:col>
                    <xdr:colOff>182880</xdr:colOff>
                    <xdr:row>13</xdr:row>
                    <xdr:rowOff>152400</xdr:rowOff>
                  </from>
                  <to>
                    <xdr:col>7</xdr:col>
                    <xdr:colOff>822960</xdr:colOff>
                    <xdr:row>15</xdr:row>
                    <xdr:rowOff>76200</xdr:rowOff>
                  </to>
                </anchor>
              </controlPr>
            </control>
          </mc:Choice>
        </mc:AlternateContent>
        <mc:AlternateContent xmlns:mc="http://schemas.openxmlformats.org/markup-compatibility/2006">
          <mc:Choice Requires="x14">
            <control shapeId="44081" r:id="rId51" name="Check Box 49">
              <controlPr defaultSize="0" autoFill="0" autoLine="0" autoPict="0">
                <anchor moveWithCells="1">
                  <from>
                    <xdr:col>6</xdr:col>
                    <xdr:colOff>182880</xdr:colOff>
                    <xdr:row>14</xdr:row>
                    <xdr:rowOff>152400</xdr:rowOff>
                  </from>
                  <to>
                    <xdr:col>7</xdr:col>
                    <xdr:colOff>251460</xdr:colOff>
                    <xdr:row>16</xdr:row>
                    <xdr:rowOff>76200</xdr:rowOff>
                  </to>
                </anchor>
              </controlPr>
            </control>
          </mc:Choice>
        </mc:AlternateContent>
        <mc:AlternateContent xmlns:mc="http://schemas.openxmlformats.org/markup-compatibility/2006">
          <mc:Choice Requires="x14">
            <control shapeId="44082" r:id="rId52" name="Check Box 50">
              <controlPr defaultSize="0" autoFill="0" autoLine="0" autoPict="0">
                <anchor moveWithCells="1">
                  <from>
                    <xdr:col>6</xdr:col>
                    <xdr:colOff>182880</xdr:colOff>
                    <xdr:row>15</xdr:row>
                    <xdr:rowOff>152400</xdr:rowOff>
                  </from>
                  <to>
                    <xdr:col>7</xdr:col>
                    <xdr:colOff>1051560</xdr:colOff>
                    <xdr:row>17</xdr:row>
                    <xdr:rowOff>76200</xdr:rowOff>
                  </to>
                </anchor>
              </controlPr>
            </control>
          </mc:Choice>
        </mc:AlternateContent>
        <mc:AlternateContent xmlns:mc="http://schemas.openxmlformats.org/markup-compatibility/2006">
          <mc:Choice Requires="x14">
            <control shapeId="44083" r:id="rId53" name="Check Box 51">
              <controlPr defaultSize="0" autoFill="0" autoLine="0" autoPict="0">
                <anchor moveWithCells="1">
                  <from>
                    <xdr:col>6</xdr:col>
                    <xdr:colOff>182880</xdr:colOff>
                    <xdr:row>16</xdr:row>
                    <xdr:rowOff>152400</xdr:rowOff>
                  </from>
                  <to>
                    <xdr:col>7</xdr:col>
                    <xdr:colOff>670560</xdr:colOff>
                    <xdr:row>17</xdr:row>
                    <xdr:rowOff>213360</xdr:rowOff>
                  </to>
                </anchor>
              </controlPr>
            </control>
          </mc:Choice>
        </mc:AlternateContent>
        <mc:AlternateContent xmlns:mc="http://schemas.openxmlformats.org/markup-compatibility/2006">
          <mc:Choice Requires="x14">
            <control shapeId="44084" r:id="rId54" name="Check Box 52">
              <controlPr defaultSize="0" autoFill="0" autoLine="0" autoPict="0">
                <anchor moveWithCells="1">
                  <from>
                    <xdr:col>1</xdr:col>
                    <xdr:colOff>99060</xdr:colOff>
                    <xdr:row>29</xdr:row>
                    <xdr:rowOff>327660</xdr:rowOff>
                  </from>
                  <to>
                    <xdr:col>1</xdr:col>
                    <xdr:colOff>960120</xdr:colOff>
                    <xdr:row>30</xdr:row>
                    <xdr:rowOff>190500</xdr:rowOff>
                  </to>
                </anchor>
              </controlPr>
            </control>
          </mc:Choice>
        </mc:AlternateContent>
        <mc:AlternateContent xmlns:mc="http://schemas.openxmlformats.org/markup-compatibility/2006">
          <mc:Choice Requires="x14">
            <control shapeId="44085" r:id="rId55" name="Check Box 53">
              <controlPr defaultSize="0" autoFill="0" autoLine="0" autoPict="0">
                <anchor moveWithCells="1">
                  <from>
                    <xdr:col>1</xdr:col>
                    <xdr:colOff>144780</xdr:colOff>
                    <xdr:row>17</xdr:row>
                    <xdr:rowOff>160020</xdr:rowOff>
                  </from>
                  <to>
                    <xdr:col>2</xdr:col>
                    <xdr:colOff>137160</xdr:colOff>
                    <xdr:row>18</xdr:row>
                    <xdr:rowOff>175260</xdr:rowOff>
                  </to>
                </anchor>
              </controlPr>
            </control>
          </mc:Choice>
        </mc:AlternateContent>
        <mc:AlternateContent xmlns:mc="http://schemas.openxmlformats.org/markup-compatibility/2006">
          <mc:Choice Requires="x14">
            <control shapeId="44086" r:id="rId56" name="Check Box 54">
              <controlPr defaultSize="0" autoFill="0" autoLine="0" autoPict="0">
                <anchor moveWithCells="1">
                  <from>
                    <xdr:col>8</xdr:col>
                    <xdr:colOff>723900</xdr:colOff>
                    <xdr:row>12</xdr:row>
                    <xdr:rowOff>175260</xdr:rowOff>
                  </from>
                  <to>
                    <xdr:col>16</xdr:col>
                    <xdr:colOff>22860</xdr:colOff>
                    <xdr:row>14</xdr:row>
                    <xdr:rowOff>76200</xdr:rowOff>
                  </to>
                </anchor>
              </controlPr>
            </control>
          </mc:Choice>
        </mc:AlternateContent>
        <mc:AlternateContent xmlns:mc="http://schemas.openxmlformats.org/markup-compatibility/2006">
          <mc:Choice Requires="x14">
            <control shapeId="44087" r:id="rId57" name="Check Box 55">
              <controlPr defaultSize="0" autoFill="0" autoLine="0" autoPict="0">
                <anchor moveWithCells="1">
                  <from>
                    <xdr:col>1</xdr:col>
                    <xdr:colOff>68580</xdr:colOff>
                    <xdr:row>67</xdr:row>
                    <xdr:rowOff>68580</xdr:rowOff>
                  </from>
                  <to>
                    <xdr:col>2</xdr:col>
                    <xdr:colOff>754380</xdr:colOff>
                    <xdr:row>70</xdr:row>
                    <xdr:rowOff>68580</xdr:rowOff>
                  </to>
                </anchor>
              </controlPr>
            </control>
          </mc:Choice>
        </mc:AlternateContent>
        <mc:AlternateContent xmlns:mc="http://schemas.openxmlformats.org/markup-compatibility/2006">
          <mc:Choice Requires="x14">
            <control shapeId="44088" r:id="rId58" name="Check Box 56">
              <controlPr defaultSize="0" autoFill="0" autoLine="0" autoPict="0">
                <anchor moveWithCells="1">
                  <from>
                    <xdr:col>2</xdr:col>
                    <xdr:colOff>2141220</xdr:colOff>
                    <xdr:row>67</xdr:row>
                    <xdr:rowOff>121920</xdr:rowOff>
                  </from>
                  <to>
                    <xdr:col>4</xdr:col>
                    <xdr:colOff>1280160</xdr:colOff>
                    <xdr:row>70</xdr:row>
                    <xdr:rowOff>22860</xdr:rowOff>
                  </to>
                </anchor>
              </controlPr>
            </control>
          </mc:Choice>
        </mc:AlternateContent>
        <mc:AlternateContent xmlns:mc="http://schemas.openxmlformats.org/markup-compatibility/2006">
          <mc:Choice Requires="x14">
            <control shapeId="44090" r:id="rId59" name="Check Box 58">
              <controlPr defaultSize="0" autoFill="0" autoLine="0" autoPict="0">
                <anchor moveWithCells="1">
                  <from>
                    <xdr:col>5</xdr:col>
                    <xdr:colOff>1226820</xdr:colOff>
                    <xdr:row>67</xdr:row>
                    <xdr:rowOff>22860</xdr:rowOff>
                  </from>
                  <to>
                    <xdr:col>7</xdr:col>
                    <xdr:colOff>914400</xdr:colOff>
                    <xdr:row>70</xdr:row>
                    <xdr:rowOff>121920</xdr:rowOff>
                  </to>
                </anchor>
              </controlPr>
            </control>
          </mc:Choice>
        </mc:AlternateContent>
        <mc:AlternateContent xmlns:mc="http://schemas.openxmlformats.org/markup-compatibility/2006">
          <mc:Choice Requires="x14">
            <control shapeId="44091" r:id="rId60" name="Check Box 59">
              <controlPr defaultSize="0" autoFill="0" autoLine="0" autoPict="0">
                <anchor moveWithCells="1">
                  <from>
                    <xdr:col>1</xdr:col>
                    <xdr:colOff>99060</xdr:colOff>
                    <xdr:row>101</xdr:row>
                    <xdr:rowOff>137160</xdr:rowOff>
                  </from>
                  <to>
                    <xdr:col>2</xdr:col>
                    <xdr:colOff>1737360</xdr:colOff>
                    <xdr:row>102</xdr:row>
                    <xdr:rowOff>144780</xdr:rowOff>
                  </to>
                </anchor>
              </controlPr>
            </control>
          </mc:Choice>
        </mc:AlternateContent>
        <mc:AlternateContent xmlns:mc="http://schemas.openxmlformats.org/markup-compatibility/2006">
          <mc:Choice Requires="x14">
            <control shapeId="44092" r:id="rId61" name="Check Box 60">
              <controlPr defaultSize="0" autoFill="0" autoLine="0" autoPict="0">
                <anchor moveWithCells="1">
                  <from>
                    <xdr:col>8</xdr:col>
                    <xdr:colOff>114300</xdr:colOff>
                    <xdr:row>102</xdr:row>
                    <xdr:rowOff>175260</xdr:rowOff>
                  </from>
                  <to>
                    <xdr:col>9</xdr:col>
                    <xdr:colOff>2042160</xdr:colOff>
                    <xdr:row>104</xdr:row>
                    <xdr:rowOff>22860</xdr:rowOff>
                  </to>
                </anchor>
              </controlPr>
            </control>
          </mc:Choice>
        </mc:AlternateContent>
        <mc:AlternateContent xmlns:mc="http://schemas.openxmlformats.org/markup-compatibility/2006">
          <mc:Choice Requires="x14">
            <control shapeId="44094" r:id="rId62" name="Check Box 62">
              <controlPr defaultSize="0" autoFill="0" autoLine="0" autoPict="0">
                <anchor moveWithCells="1">
                  <from>
                    <xdr:col>1</xdr:col>
                    <xdr:colOff>22860</xdr:colOff>
                    <xdr:row>91</xdr:row>
                    <xdr:rowOff>876300</xdr:rowOff>
                  </from>
                  <to>
                    <xdr:col>1</xdr:col>
                    <xdr:colOff>480060</xdr:colOff>
                    <xdr:row>93</xdr:row>
                    <xdr:rowOff>22860</xdr:rowOff>
                  </to>
                </anchor>
              </controlPr>
            </control>
          </mc:Choice>
        </mc:AlternateContent>
        <mc:AlternateContent xmlns:mc="http://schemas.openxmlformats.org/markup-compatibility/2006">
          <mc:Choice Requires="x14">
            <control shapeId="44095" r:id="rId63" name="Check Box 63">
              <controlPr defaultSize="0" autoFill="0" autoLine="0" autoPict="0">
                <anchor moveWithCells="1">
                  <from>
                    <xdr:col>1</xdr:col>
                    <xdr:colOff>22860</xdr:colOff>
                    <xdr:row>93</xdr:row>
                    <xdr:rowOff>0</xdr:rowOff>
                  </from>
                  <to>
                    <xdr:col>1</xdr:col>
                    <xdr:colOff>312420</xdr:colOff>
                    <xdr:row>94</xdr:row>
                    <xdr:rowOff>22860</xdr:rowOff>
                  </to>
                </anchor>
              </controlPr>
            </control>
          </mc:Choice>
        </mc:AlternateContent>
        <mc:AlternateContent xmlns:mc="http://schemas.openxmlformats.org/markup-compatibility/2006">
          <mc:Choice Requires="x14">
            <control shapeId="44096" r:id="rId64" name="Check Box 64">
              <controlPr defaultSize="0" autoFill="0" autoLine="0" autoPict="0">
                <anchor moveWithCells="1">
                  <from>
                    <xdr:col>1</xdr:col>
                    <xdr:colOff>441960</xdr:colOff>
                    <xdr:row>91</xdr:row>
                    <xdr:rowOff>861060</xdr:rowOff>
                  </from>
                  <to>
                    <xdr:col>1</xdr:col>
                    <xdr:colOff>861060</xdr:colOff>
                    <xdr:row>93</xdr:row>
                    <xdr:rowOff>22860</xdr:rowOff>
                  </to>
                </anchor>
              </controlPr>
            </control>
          </mc:Choice>
        </mc:AlternateContent>
        <mc:AlternateContent xmlns:mc="http://schemas.openxmlformats.org/markup-compatibility/2006">
          <mc:Choice Requires="x14">
            <control shapeId="44098" r:id="rId65" name="Check Box 66">
              <controlPr defaultSize="0" autoFill="0" autoLine="0" autoPict="0">
                <anchor moveWithCells="1">
                  <from>
                    <xdr:col>1</xdr:col>
                    <xdr:colOff>30480</xdr:colOff>
                    <xdr:row>97</xdr:row>
                    <xdr:rowOff>0</xdr:rowOff>
                  </from>
                  <to>
                    <xdr:col>1</xdr:col>
                    <xdr:colOff>327660</xdr:colOff>
                    <xdr:row>98</xdr:row>
                    <xdr:rowOff>22860</xdr:rowOff>
                  </to>
                </anchor>
              </controlPr>
            </control>
          </mc:Choice>
        </mc:AlternateContent>
        <mc:AlternateContent xmlns:mc="http://schemas.openxmlformats.org/markup-compatibility/2006">
          <mc:Choice Requires="x14">
            <control shapeId="44099" r:id="rId66" name="Check Box 67">
              <controlPr defaultSize="0" autoFill="0" autoLine="0" autoPict="0">
                <anchor moveWithCells="1">
                  <from>
                    <xdr:col>1</xdr:col>
                    <xdr:colOff>441960</xdr:colOff>
                    <xdr:row>95</xdr:row>
                    <xdr:rowOff>922020</xdr:rowOff>
                  </from>
                  <to>
                    <xdr:col>1</xdr:col>
                    <xdr:colOff>861060</xdr:colOff>
                    <xdr:row>97</xdr:row>
                    <xdr:rowOff>7620</xdr:rowOff>
                  </to>
                </anchor>
              </controlPr>
            </control>
          </mc:Choice>
        </mc:AlternateContent>
        <mc:AlternateContent xmlns:mc="http://schemas.openxmlformats.org/markup-compatibility/2006">
          <mc:Choice Requires="x14">
            <control shapeId="44102" r:id="rId67" name="Check Box 70">
              <controlPr defaultSize="0" autoFill="0" autoLine="0" autoPict="0">
                <anchor moveWithCells="1">
                  <from>
                    <xdr:col>1</xdr:col>
                    <xdr:colOff>30480</xdr:colOff>
                    <xdr:row>95</xdr:row>
                    <xdr:rowOff>922020</xdr:rowOff>
                  </from>
                  <to>
                    <xdr:col>1</xdr:col>
                    <xdr:colOff>502920</xdr:colOff>
                    <xdr:row>97</xdr:row>
                    <xdr:rowOff>7620</xdr:rowOff>
                  </to>
                </anchor>
              </controlPr>
            </control>
          </mc:Choice>
        </mc:AlternateContent>
        <mc:AlternateContent xmlns:mc="http://schemas.openxmlformats.org/markup-compatibility/2006">
          <mc:Choice Requires="x14">
            <control shapeId="44103" r:id="rId68" name="Check Box 71">
              <controlPr defaultSize="0" autoFill="0" autoLine="0" autoPict="0">
                <anchor moveWithCells="1">
                  <from>
                    <xdr:col>1</xdr:col>
                    <xdr:colOff>99060</xdr:colOff>
                    <xdr:row>103</xdr:row>
                    <xdr:rowOff>22860</xdr:rowOff>
                  </from>
                  <to>
                    <xdr:col>2</xdr:col>
                    <xdr:colOff>1661160</xdr:colOff>
                    <xdr:row>104</xdr:row>
                    <xdr:rowOff>30480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B81EB-2547-46DC-9528-C3B16228AB02}">
  <sheetPr>
    <tabColor theme="3" tint="0.39997558519241921"/>
    <pageSetUpPr fitToPage="1"/>
  </sheetPr>
  <dimension ref="B2:F65"/>
  <sheetViews>
    <sheetView showGridLines="0" topLeftCell="A7" zoomScale="105" zoomScaleNormal="100" workbookViewId="0">
      <selection activeCell="C7" sqref="C7:F7"/>
    </sheetView>
  </sheetViews>
  <sheetFormatPr defaultColWidth="8.88671875" defaultRowHeight="13.2"/>
  <cols>
    <col min="1" max="1" width="2.88671875" style="21" customWidth="1"/>
    <col min="2" max="2" width="49.88671875" style="21" customWidth="1"/>
    <col min="3" max="3" width="23.5546875" style="21" customWidth="1"/>
    <col min="4" max="4" width="30.6640625" style="21" customWidth="1"/>
    <col min="5" max="5" width="17.6640625" style="21" customWidth="1"/>
    <col min="6" max="6" width="25.88671875" style="21" customWidth="1"/>
    <col min="7" max="16384" width="8.88671875" style="21"/>
  </cols>
  <sheetData>
    <row r="2" spans="2:6" ht="22.95" customHeight="1">
      <c r="B2" s="569" t="s">
        <v>366</v>
      </c>
      <c r="C2" s="570"/>
      <c r="D2" s="570"/>
      <c r="E2" s="570"/>
    </row>
    <row r="3" spans="2:6" ht="22.95" customHeight="1">
      <c r="B3" s="570"/>
      <c r="C3" s="570"/>
      <c r="D3" s="570"/>
      <c r="E3" s="570"/>
    </row>
    <row r="4" spans="2:6" ht="22.95" customHeight="1">
      <c r="B4" s="570"/>
      <c r="C4" s="570"/>
      <c r="D4" s="570"/>
      <c r="E4" s="570"/>
    </row>
    <row r="5" spans="2:6" ht="9" customHeight="1">
      <c r="B5" s="570"/>
      <c r="C5" s="570"/>
      <c r="D5" s="570"/>
      <c r="E5" s="570"/>
    </row>
    <row r="6" spans="2:6" ht="13.95" customHeight="1">
      <c r="B6" s="570"/>
      <c r="C6" s="570"/>
      <c r="D6" s="570"/>
      <c r="E6" s="570"/>
    </row>
    <row r="7" spans="2:6" ht="17.399999999999999">
      <c r="B7" s="23" t="s">
        <v>69</v>
      </c>
      <c r="C7" s="574"/>
      <c r="D7" s="574"/>
      <c r="E7" s="574"/>
      <c r="F7" s="574"/>
    </row>
    <row r="8" spans="2:6" ht="5.25" customHeight="1">
      <c r="B8" s="23"/>
      <c r="C8" s="73"/>
      <c r="D8" s="74"/>
      <c r="E8" s="24"/>
    </row>
    <row r="9" spans="2:6" ht="17.399999999999999">
      <c r="B9" s="23" t="s">
        <v>70</v>
      </c>
      <c r="C9" s="99" t="s">
        <v>71</v>
      </c>
      <c r="D9" s="112"/>
      <c r="E9" s="100" t="s">
        <v>72</v>
      </c>
      <c r="F9" s="113"/>
    </row>
    <row r="10" spans="2:6" ht="5.25" customHeight="1">
      <c r="B10" s="23"/>
      <c r="C10" s="73"/>
      <c r="D10" s="24"/>
      <c r="E10" s="24"/>
    </row>
    <row r="11" spans="2:6" ht="17.399999999999999">
      <c r="B11" s="23" t="s">
        <v>73</v>
      </c>
      <c r="C11" s="575"/>
      <c r="D11" s="575"/>
      <c r="E11" s="575"/>
      <c r="F11" s="575"/>
    </row>
    <row r="12" spans="2:6" ht="5.25" customHeight="1">
      <c r="B12" s="23"/>
      <c r="C12" s="73"/>
      <c r="D12" s="24"/>
      <c r="E12" s="24"/>
    </row>
    <row r="13" spans="2:6" ht="17.399999999999999">
      <c r="B13" s="25" t="s">
        <v>74</v>
      </c>
      <c r="C13" s="101"/>
      <c r="D13" s="72" t="s">
        <v>75</v>
      </c>
      <c r="E13" s="72"/>
    </row>
    <row r="14" spans="2:6">
      <c r="B14" s="26"/>
      <c r="C14" s="27"/>
    </row>
    <row r="15" spans="2:6" ht="17.399999999999999">
      <c r="B15" s="572" t="s">
        <v>76</v>
      </c>
      <c r="C15" s="572"/>
      <c r="D15" s="572"/>
      <c r="E15" s="572"/>
    </row>
    <row r="16" spans="2:6" ht="13.8" thickBot="1">
      <c r="B16" s="28"/>
      <c r="C16" s="28"/>
      <c r="D16" s="28"/>
      <c r="E16" s="28"/>
    </row>
    <row r="17" spans="2:5" ht="16.2" thickBot="1">
      <c r="B17" s="22" t="s">
        <v>77</v>
      </c>
      <c r="C17" s="29"/>
      <c r="D17" s="29"/>
      <c r="E17" s="102"/>
    </row>
    <row r="18" spans="2:5" ht="15.6">
      <c r="B18" s="130" t="s">
        <v>32</v>
      </c>
      <c r="C18" s="30"/>
      <c r="D18" s="29"/>
      <c r="E18" s="29"/>
    </row>
    <row r="19" spans="2:5" ht="16.2" thickBot="1">
      <c r="B19" s="31"/>
      <c r="C19" s="30"/>
      <c r="D19" s="29"/>
      <c r="E19" s="29"/>
    </row>
    <row r="20" spans="2:5" ht="16.2" thickBot="1">
      <c r="B20" s="22" t="s">
        <v>78</v>
      </c>
      <c r="C20" s="29"/>
      <c r="D20" s="29"/>
      <c r="E20" s="102"/>
    </row>
    <row r="21" spans="2:5" ht="16.2" thickBot="1">
      <c r="B21" s="53" t="s">
        <v>79</v>
      </c>
      <c r="C21" s="29"/>
      <c r="D21" s="29"/>
      <c r="E21" s="32"/>
    </row>
    <row r="22" spans="2:5" ht="16.2" thickBot="1">
      <c r="B22" s="22" t="s">
        <v>80</v>
      </c>
      <c r="C22" s="29"/>
      <c r="D22" s="29"/>
      <c r="E22" s="103"/>
    </row>
    <row r="23" spans="2:5" ht="15">
      <c r="B23" s="29" t="s">
        <v>81</v>
      </c>
      <c r="C23" s="29"/>
      <c r="D23" s="29"/>
      <c r="E23" s="33">
        <v>0.7</v>
      </c>
    </row>
    <row r="24" spans="2:5" ht="15.6">
      <c r="B24" s="34" t="s">
        <v>82</v>
      </c>
      <c r="C24" s="29"/>
      <c r="D24" s="35"/>
      <c r="E24" s="32">
        <f>E22*E23</f>
        <v>0</v>
      </c>
    </row>
    <row r="25" spans="2:5" ht="15.6">
      <c r="B25" s="22"/>
      <c r="C25" s="29"/>
      <c r="D25" s="29"/>
      <c r="E25" s="35"/>
    </row>
    <row r="26" spans="2:5" ht="15.6">
      <c r="B26" s="22" t="s">
        <v>83</v>
      </c>
      <c r="C26" s="29"/>
      <c r="D26" s="29"/>
      <c r="E26" s="36">
        <f>E17+E20+E24</f>
        <v>0</v>
      </c>
    </row>
    <row r="27" spans="2:5">
      <c r="B27" s="27"/>
      <c r="E27" s="37"/>
    </row>
    <row r="28" spans="2:5" ht="17.399999999999999">
      <c r="B28" s="572" t="s">
        <v>84</v>
      </c>
      <c r="C28" s="572"/>
      <c r="D28" s="572"/>
      <c r="E28" s="572"/>
    </row>
    <row r="29" spans="2:5">
      <c r="B29" s="28"/>
      <c r="C29" s="28"/>
      <c r="D29" s="28"/>
      <c r="E29" s="28"/>
    </row>
    <row r="30" spans="2:5" ht="15">
      <c r="B30" s="38" t="s">
        <v>85</v>
      </c>
      <c r="C30" s="29"/>
      <c r="D30" s="29"/>
      <c r="E30" s="39">
        <f>C11</f>
        <v>0</v>
      </c>
    </row>
    <row r="31" spans="2:5" ht="15">
      <c r="B31" s="29"/>
      <c r="C31" s="29"/>
      <c r="D31" s="29"/>
      <c r="E31" s="33">
        <v>0.7</v>
      </c>
    </row>
    <row r="32" spans="2:5" ht="15.6">
      <c r="B32" s="22" t="s">
        <v>86</v>
      </c>
      <c r="C32" s="29"/>
      <c r="D32" s="29"/>
      <c r="E32" s="40">
        <f>E30*E31</f>
        <v>0</v>
      </c>
    </row>
    <row r="33" spans="2:5" ht="15">
      <c r="B33" s="29"/>
      <c r="C33" s="29"/>
      <c r="D33" s="29"/>
      <c r="E33" s="29"/>
    </row>
    <row r="35" spans="2:5" ht="12.75" customHeight="1">
      <c r="B35" s="571" t="str">
        <f>IF(E26&lt;E32,"MUST USE RENTAL VEHICLE OR RECEIVE LOWER MILEAGE RATE SHOWN BELOW","ELIGIBLE FOR IRS MILEAGE RATE")</f>
        <v>ELIGIBLE FOR IRS MILEAGE RATE</v>
      </c>
      <c r="C35" s="571"/>
      <c r="D35" s="571"/>
      <c r="E35" s="571"/>
    </row>
    <row r="36" spans="2:5" ht="12.75" customHeight="1">
      <c r="B36" s="571"/>
      <c r="C36" s="571"/>
      <c r="D36" s="571"/>
      <c r="E36" s="571"/>
    </row>
    <row r="37" spans="2:5">
      <c r="B37" s="571"/>
      <c r="C37" s="571"/>
      <c r="D37" s="571"/>
      <c r="E37" s="571"/>
    </row>
    <row r="39" spans="2:5" ht="17.399999999999999">
      <c r="B39" s="572" t="s">
        <v>87</v>
      </c>
      <c r="C39" s="572"/>
      <c r="D39" s="572"/>
      <c r="E39" s="572"/>
    </row>
    <row r="40" spans="2:5">
      <c r="B40" s="28"/>
      <c r="C40" s="28"/>
      <c r="D40" s="28"/>
      <c r="E40" s="28"/>
    </row>
    <row r="41" spans="2:5" ht="15">
      <c r="B41" s="29" t="s">
        <v>85</v>
      </c>
      <c r="C41" s="29"/>
      <c r="D41" s="29"/>
      <c r="E41" s="39">
        <f>C11</f>
        <v>0</v>
      </c>
    </row>
    <row r="42" spans="2:5" ht="15">
      <c r="B42" s="29" t="s">
        <v>88</v>
      </c>
      <c r="C42" s="29"/>
      <c r="D42" s="29"/>
      <c r="E42" s="33">
        <v>0.246</v>
      </c>
    </row>
    <row r="43" spans="2:5" ht="15.6">
      <c r="B43" s="22" t="s">
        <v>89</v>
      </c>
      <c r="C43" s="29"/>
      <c r="D43" s="29"/>
      <c r="E43" s="40">
        <f>E41*E42</f>
        <v>0</v>
      </c>
    </row>
    <row r="44" spans="2:5" ht="15">
      <c r="B44" s="29"/>
      <c r="C44" s="29"/>
      <c r="D44" s="29"/>
      <c r="E44" s="29"/>
    </row>
    <row r="45" spans="2:5" ht="15">
      <c r="B45" s="29"/>
      <c r="C45" s="29"/>
      <c r="D45" s="29"/>
      <c r="E45" s="29"/>
    </row>
    <row r="46" spans="2:5" ht="15.6">
      <c r="B46" s="22" t="s">
        <v>90</v>
      </c>
      <c r="C46" s="29"/>
      <c r="D46" s="29"/>
      <c r="E46" s="29"/>
    </row>
    <row r="47" spans="2:5" ht="15">
      <c r="B47" s="29"/>
      <c r="C47" s="29"/>
      <c r="D47" s="29"/>
      <c r="E47" s="29"/>
    </row>
    <row r="48" spans="2:5" ht="22.5" customHeight="1">
      <c r="B48" s="22" t="s">
        <v>91</v>
      </c>
      <c r="C48" s="129"/>
      <c r="D48" s="41" t="s">
        <v>10</v>
      </c>
      <c r="E48" s="128"/>
    </row>
    <row r="49" spans="2:5" ht="15.6">
      <c r="B49" s="22"/>
      <c r="C49" s="29"/>
      <c r="D49" s="42"/>
      <c r="E49" s="29"/>
    </row>
    <row r="50" spans="2:5" ht="22.95" customHeight="1">
      <c r="B50" s="22" t="s">
        <v>92</v>
      </c>
      <c r="C50" s="129"/>
      <c r="D50" s="41" t="s">
        <v>10</v>
      </c>
      <c r="E50" s="128"/>
    </row>
    <row r="51" spans="2:5" ht="15">
      <c r="B51" s="29"/>
      <c r="C51" s="29"/>
      <c r="D51" s="42"/>
      <c r="E51" s="29"/>
    </row>
    <row r="52" spans="2:5" ht="22.5" customHeight="1">
      <c r="B52" s="22" t="s">
        <v>93</v>
      </c>
      <c r="C52" s="129"/>
      <c r="D52" s="41" t="s">
        <v>10</v>
      </c>
      <c r="E52" s="128"/>
    </row>
    <row r="53" spans="2:5" s="22" customFormat="1" ht="23.25" customHeight="1"/>
    <row r="54" spans="2:5" s="22" customFormat="1" ht="23.25" customHeight="1"/>
    <row r="55" spans="2:5" s="22" customFormat="1" ht="23.25" customHeight="1">
      <c r="B55" s="576" t="s">
        <v>243</v>
      </c>
      <c r="C55" s="577"/>
      <c r="D55" s="577"/>
      <c r="E55" s="578"/>
    </row>
    <row r="56" spans="2:5" s="22" customFormat="1" ht="23.25" customHeight="1">
      <c r="B56" s="579"/>
      <c r="C56" s="580"/>
      <c r="D56" s="580"/>
      <c r="E56" s="581"/>
    </row>
    <row r="57" spans="2:5" s="22" customFormat="1" ht="23.25" customHeight="1">
      <c r="B57" s="582"/>
      <c r="C57" s="583"/>
      <c r="D57" s="583"/>
      <c r="E57" s="584"/>
    </row>
    <row r="58" spans="2:5" s="22" customFormat="1" ht="23.25" customHeight="1"/>
    <row r="59" spans="2:5">
      <c r="B59" s="573" t="s">
        <v>334</v>
      </c>
      <c r="C59" s="573"/>
      <c r="D59" s="573"/>
      <c r="E59" s="573"/>
    </row>
    <row r="60" spans="2:5">
      <c r="B60" s="573"/>
      <c r="C60" s="573"/>
      <c r="D60" s="573"/>
      <c r="E60" s="573"/>
    </row>
    <row r="61" spans="2:5">
      <c r="B61" s="573"/>
      <c r="C61" s="573"/>
      <c r="D61" s="573"/>
      <c r="E61" s="573"/>
    </row>
    <row r="64" spans="2:5">
      <c r="E64" s="43"/>
    </row>
    <row r="65" spans="4:4">
      <c r="D65" s="43"/>
    </row>
  </sheetData>
  <sheetProtection algorithmName="SHA-512" hashValue="sw1UIuH/5xgRV5Y2pOuDgD2t3c6JINn/UtxUebQREoRamvYZdm8FO98ZHkgh9g3wJ1JDK6/oTmnOhK33M8fhiw==" saltValue="VJ0St06wJOevD2QlANd+hQ==" spinCount="100000" sheet="1" selectLockedCells="1"/>
  <mergeCells count="9">
    <mergeCell ref="B2:E6"/>
    <mergeCell ref="B35:E37"/>
    <mergeCell ref="B39:E39"/>
    <mergeCell ref="B59:E61"/>
    <mergeCell ref="B15:E15"/>
    <mergeCell ref="B28:E28"/>
    <mergeCell ref="C7:F7"/>
    <mergeCell ref="C11:F11"/>
    <mergeCell ref="B55:E57"/>
  </mergeCells>
  <hyperlinks>
    <hyperlink ref="B18" r:id="rId1" xr:uid="{61126031-05AC-49E0-BF20-C7508CAFE7B6}"/>
  </hyperlinks>
  <printOptions horizontalCentered="1"/>
  <pageMargins left="0.7" right="0.7" top="0.75" bottom="0.75" header="0.3" footer="0.3"/>
  <pageSetup scale="68" fitToHeight="0" orientation="portrait" r:id="rId2"/>
  <headerFooter>
    <oddFooter>&amp;RVDH Cost Benefit Analysis 01/01/2023</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7A6A9-41C4-4FBA-B14D-4CE0306884A8}">
  <sheetPr>
    <tabColor theme="5"/>
    <pageSetUpPr fitToPage="1"/>
  </sheetPr>
  <dimension ref="B1:BO96"/>
  <sheetViews>
    <sheetView showGridLines="0" topLeftCell="A30" zoomScale="70" zoomScaleNormal="70" workbookViewId="0">
      <selection activeCell="B42" sqref="B42:K42"/>
    </sheetView>
  </sheetViews>
  <sheetFormatPr defaultColWidth="10.44140625" defaultRowHeight="16.2"/>
  <cols>
    <col min="1" max="1" width="10.44140625" style="244"/>
    <col min="2" max="3" width="1.88671875" style="244" customWidth="1"/>
    <col min="4" max="4" width="7.88671875" style="244" customWidth="1"/>
    <col min="5" max="8" width="1.88671875" style="244" customWidth="1"/>
    <col min="9" max="9" width="2.44140625" style="244" customWidth="1"/>
    <col min="10" max="10" width="1.88671875" style="244" customWidth="1"/>
    <col min="11" max="11" width="2.5546875" style="244" customWidth="1"/>
    <col min="12" max="12" width="4.6640625" style="244" customWidth="1"/>
    <col min="13" max="13" width="8.44140625" style="244" customWidth="1"/>
    <col min="14" max="15" width="1.88671875" style="244" customWidth="1"/>
    <col min="16" max="16" width="6.88671875" style="244" customWidth="1"/>
    <col min="17" max="17" width="1.88671875" style="244" customWidth="1"/>
    <col min="18" max="18" width="3.5546875" style="244" customWidth="1"/>
    <col min="19" max="19" width="1.88671875" style="244" customWidth="1"/>
    <col min="20" max="20" width="3.5546875" style="244" customWidth="1"/>
    <col min="21" max="21" width="1.88671875" style="244" customWidth="1"/>
    <col min="22" max="22" width="5" style="244" customWidth="1"/>
    <col min="23" max="23" width="3.33203125" style="244" customWidth="1"/>
    <col min="24" max="24" width="1.88671875" style="244" customWidth="1"/>
    <col min="25" max="25" width="6.5546875" style="244" customWidth="1"/>
    <col min="26" max="26" width="2.33203125" style="244" customWidth="1"/>
    <col min="27" max="27" width="4.5546875" style="244" customWidth="1"/>
    <col min="28" max="28" width="9.88671875" style="244" customWidth="1"/>
    <col min="29" max="29" width="14.88671875" style="244" customWidth="1"/>
    <col min="30" max="30" width="9.6640625" style="244" customWidth="1"/>
    <col min="31" max="31" width="2.88671875" style="244" customWidth="1"/>
    <col min="32" max="32" width="1.88671875" style="244" customWidth="1"/>
    <col min="33" max="33" width="3.5546875" style="244" customWidth="1"/>
    <col min="34" max="34" width="7.6640625" style="244" customWidth="1"/>
    <col min="35" max="35" width="2.33203125" style="244" customWidth="1"/>
    <col min="36" max="36" width="2.6640625" style="244" customWidth="1"/>
    <col min="37" max="37" width="5.6640625" style="244" customWidth="1"/>
    <col min="38" max="40" width="3.88671875" style="244" customWidth="1"/>
    <col min="41" max="42" width="1.88671875" style="244" customWidth="1"/>
    <col min="43" max="43" width="2.5546875" style="244" customWidth="1"/>
    <col min="44" max="44" width="6.44140625" style="244" customWidth="1"/>
    <col min="45" max="45" width="2" style="244" customWidth="1"/>
    <col min="46" max="46" width="3.33203125" style="244" customWidth="1"/>
    <col min="47" max="47" width="7.33203125" style="244" customWidth="1"/>
    <col min="48" max="48" width="8.109375" style="244" customWidth="1"/>
    <col min="49" max="49" width="23.88671875" style="244" customWidth="1"/>
    <col min="50" max="50" width="11.44140625" style="244" customWidth="1"/>
    <col min="51" max="51" width="1.88671875" style="244" customWidth="1"/>
    <col min="52" max="52" width="6.33203125" style="244" customWidth="1"/>
    <col min="53" max="53" width="1.88671875" style="244" customWidth="1"/>
    <col min="54" max="54" width="3.6640625" style="244" customWidth="1"/>
    <col min="55" max="55" width="3.5546875" style="244" customWidth="1"/>
    <col min="56" max="56" width="10.33203125" style="244" customWidth="1"/>
    <col min="57" max="57" width="4.88671875" style="244" customWidth="1"/>
    <col min="58" max="16384" width="10.44140625" style="244"/>
  </cols>
  <sheetData>
    <row r="1" spans="2:67" ht="51" customHeight="1">
      <c r="B1" s="777" t="s">
        <v>367</v>
      </c>
      <c r="C1" s="777"/>
      <c r="D1" s="777"/>
      <c r="E1" s="777"/>
      <c r="F1" s="777"/>
      <c r="G1" s="777"/>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H1" s="746"/>
      <c r="AI1" s="746"/>
      <c r="AJ1" s="746"/>
      <c r="AK1" s="746"/>
      <c r="AL1" s="746"/>
      <c r="AM1" s="746"/>
      <c r="AN1" s="746"/>
      <c r="AO1" s="746"/>
      <c r="AP1" s="746"/>
      <c r="AQ1" s="746"/>
      <c r="AR1" s="746"/>
      <c r="AS1" s="746"/>
      <c r="AT1" s="746"/>
      <c r="AU1" s="746"/>
      <c r="AV1" s="746"/>
      <c r="AW1" s="746"/>
      <c r="AX1" s="746"/>
      <c r="AY1" s="746"/>
      <c r="AZ1" s="746"/>
      <c r="BA1" s="746"/>
      <c r="BB1" s="746"/>
      <c r="BC1" s="746"/>
      <c r="BD1" s="746"/>
      <c r="BO1" s="245" t="s">
        <v>94</v>
      </c>
    </row>
    <row r="2" spans="2:67" ht="14.25" customHeight="1">
      <c r="B2" s="777"/>
      <c r="C2" s="777"/>
      <c r="D2" s="777"/>
      <c r="E2" s="777"/>
      <c r="F2" s="777"/>
      <c r="G2" s="777"/>
      <c r="H2" s="777"/>
      <c r="I2" s="777"/>
      <c r="J2" s="777"/>
      <c r="K2" s="777"/>
      <c r="L2" s="777"/>
      <c r="M2" s="777"/>
      <c r="N2" s="777"/>
      <c r="O2" s="777"/>
      <c r="P2" s="777"/>
      <c r="Q2" s="777"/>
      <c r="R2" s="777"/>
      <c r="S2" s="777"/>
      <c r="T2" s="777"/>
      <c r="U2" s="777"/>
      <c r="V2" s="777"/>
      <c r="W2" s="777"/>
      <c r="X2" s="777"/>
      <c r="Y2" s="777"/>
      <c r="Z2" s="777"/>
      <c r="AA2" s="777"/>
      <c r="AB2" s="777"/>
      <c r="AC2" s="777"/>
      <c r="AD2" s="777"/>
      <c r="AE2" s="777"/>
      <c r="AF2" s="777"/>
      <c r="AH2" s="746"/>
      <c r="AI2" s="746"/>
      <c r="AJ2" s="746"/>
      <c r="AK2" s="746"/>
      <c r="AL2" s="746"/>
      <c r="AM2" s="746"/>
      <c r="AN2" s="746"/>
      <c r="AO2" s="746"/>
      <c r="AP2" s="746"/>
      <c r="AQ2" s="746"/>
      <c r="AR2" s="746"/>
      <c r="AS2" s="746"/>
      <c r="AT2" s="746"/>
      <c r="AU2" s="746"/>
      <c r="AV2" s="746"/>
      <c r="AW2" s="746"/>
      <c r="AX2" s="746"/>
      <c r="AY2" s="746"/>
      <c r="AZ2" s="746"/>
      <c r="BA2" s="746"/>
      <c r="BB2" s="746"/>
      <c r="BC2" s="746"/>
      <c r="BD2" s="746"/>
      <c r="BO2" s="245" t="s">
        <v>95</v>
      </c>
    </row>
    <row r="3" spans="2:67" ht="18" customHeight="1">
      <c r="B3" s="777"/>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777"/>
      <c r="AH3" s="747" t="s">
        <v>329</v>
      </c>
      <c r="AI3" s="747"/>
      <c r="AJ3" s="747"/>
      <c r="AK3" s="747"/>
      <c r="AL3" s="747"/>
      <c r="AM3" s="747"/>
      <c r="AN3" s="747"/>
      <c r="AO3" s="747"/>
      <c r="AP3" s="747"/>
      <c r="AQ3" s="747"/>
      <c r="AR3" s="747"/>
      <c r="AS3" s="747"/>
      <c r="AT3" s="747"/>
      <c r="AU3" s="747"/>
      <c r="AV3" s="747"/>
      <c r="AW3" s="747"/>
      <c r="AX3" s="747"/>
      <c r="AY3" s="747"/>
      <c r="AZ3" s="747"/>
      <c r="BA3" s="747"/>
      <c r="BB3" s="747"/>
      <c r="BC3" s="747"/>
      <c r="BD3" s="747"/>
      <c r="BO3" s="245" t="s">
        <v>98</v>
      </c>
    </row>
    <row r="4" spans="2:67" ht="46.95" customHeight="1">
      <c r="B4" s="777"/>
      <c r="C4" s="777"/>
      <c r="D4" s="777"/>
      <c r="E4" s="777"/>
      <c r="F4" s="777"/>
      <c r="G4" s="777"/>
      <c r="H4" s="777"/>
      <c r="I4" s="777"/>
      <c r="J4" s="777"/>
      <c r="K4" s="777"/>
      <c r="L4" s="777"/>
      <c r="M4" s="777"/>
      <c r="N4" s="777"/>
      <c r="O4" s="777"/>
      <c r="P4" s="777"/>
      <c r="Q4" s="777"/>
      <c r="R4" s="777"/>
      <c r="S4" s="777"/>
      <c r="T4" s="777"/>
      <c r="U4" s="777"/>
      <c r="V4" s="777"/>
      <c r="W4" s="777"/>
      <c r="X4" s="777"/>
      <c r="Y4" s="777"/>
      <c r="Z4" s="777"/>
      <c r="AA4" s="777"/>
      <c r="AB4" s="777"/>
      <c r="AC4" s="777"/>
      <c r="AD4" s="777"/>
      <c r="AE4" s="777"/>
      <c r="AF4" s="777"/>
      <c r="AH4" s="747"/>
      <c r="AI4" s="747"/>
      <c r="AJ4" s="747"/>
      <c r="AK4" s="747"/>
      <c r="AL4" s="747"/>
      <c r="AM4" s="747"/>
      <c r="AN4" s="747"/>
      <c r="AO4" s="747"/>
      <c r="AP4" s="747"/>
      <c r="AQ4" s="747"/>
      <c r="AR4" s="747"/>
      <c r="AS4" s="747"/>
      <c r="AT4" s="747"/>
      <c r="AU4" s="747"/>
      <c r="AV4" s="747"/>
      <c r="AW4" s="747"/>
      <c r="AX4" s="747"/>
      <c r="AY4" s="747"/>
      <c r="AZ4" s="747"/>
      <c r="BA4" s="747"/>
      <c r="BB4" s="747"/>
      <c r="BC4" s="747"/>
      <c r="BD4" s="747"/>
    </row>
    <row r="5" spans="2:67" ht="17.7" customHeight="1">
      <c r="B5" s="748" t="s">
        <v>96</v>
      </c>
      <c r="C5" s="748"/>
      <c r="D5" s="748"/>
      <c r="E5" s="748"/>
      <c r="F5" s="748"/>
      <c r="G5" s="748"/>
      <c r="H5" s="748"/>
      <c r="I5" s="748"/>
      <c r="J5" s="748"/>
      <c r="K5" s="748"/>
      <c r="L5" s="748"/>
      <c r="M5" s="748"/>
      <c r="N5" s="748"/>
      <c r="O5" s="748"/>
      <c r="P5" s="748"/>
      <c r="Q5" s="748"/>
      <c r="R5" s="748"/>
      <c r="S5" s="748"/>
      <c r="T5" s="748"/>
      <c r="U5" s="748"/>
      <c r="V5" s="748"/>
      <c r="W5" s="748"/>
      <c r="X5" s="748"/>
      <c r="Y5" s="748"/>
      <c r="Z5" s="748"/>
      <c r="AA5" s="748"/>
      <c r="AB5" s="748"/>
      <c r="AC5" s="748"/>
      <c r="AD5" s="748"/>
      <c r="AE5" s="748"/>
      <c r="AF5" s="748"/>
      <c r="AH5" s="246"/>
      <c r="AI5" s="749" t="s">
        <v>97</v>
      </c>
      <c r="AJ5" s="749"/>
      <c r="AK5" s="749"/>
      <c r="AL5" s="749"/>
      <c r="AM5" s="749"/>
      <c r="AN5" s="749"/>
      <c r="AO5" s="749"/>
      <c r="AP5" s="749"/>
      <c r="AQ5" s="749"/>
      <c r="AR5" s="749"/>
      <c r="AS5" s="749"/>
      <c r="AT5" s="749"/>
      <c r="AU5" s="749"/>
      <c r="AV5" s="749"/>
      <c r="AW5" s="749"/>
      <c r="AX5" s="749"/>
      <c r="AY5" s="749"/>
      <c r="AZ5" s="749"/>
      <c r="BA5" s="749"/>
      <c r="BB5" s="749"/>
      <c r="BC5" s="749"/>
      <c r="BD5" s="749"/>
      <c r="BE5" s="247"/>
    </row>
    <row r="6" spans="2:67" ht="13.5" customHeight="1">
      <c r="B6" s="617" t="s">
        <v>99</v>
      </c>
      <c r="C6" s="618"/>
      <c r="D6" s="619"/>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H6" s="248"/>
      <c r="AI6" s="749" t="s">
        <v>100</v>
      </c>
      <c r="AJ6" s="749"/>
      <c r="AK6" s="749"/>
      <c r="AL6" s="749"/>
      <c r="AM6" s="749"/>
      <c r="AN6" s="749"/>
      <c r="AO6" s="749"/>
      <c r="AP6" s="749"/>
      <c r="AQ6" s="749"/>
      <c r="AR6" s="749"/>
      <c r="AS6" s="749"/>
      <c r="AT6" s="749"/>
      <c r="AU6" s="749"/>
      <c r="AV6" s="749"/>
      <c r="AW6" s="749"/>
      <c r="AX6" s="749"/>
      <c r="AY6" s="749"/>
      <c r="AZ6" s="749"/>
      <c r="BA6" s="749"/>
      <c r="BB6" s="749"/>
      <c r="BC6" s="749"/>
      <c r="BD6" s="749"/>
      <c r="BE6" s="247"/>
    </row>
    <row r="7" spans="2:67" ht="16.5" customHeight="1">
      <c r="B7" s="620"/>
      <c r="C7" s="621"/>
      <c r="D7" s="622"/>
      <c r="E7" s="768"/>
      <c r="F7" s="768"/>
      <c r="G7" s="768"/>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H7" s="248"/>
      <c r="AI7" s="749" t="s">
        <v>330</v>
      </c>
      <c r="AJ7" s="749"/>
      <c r="AK7" s="749"/>
      <c r="AL7" s="749"/>
      <c r="AM7" s="749"/>
      <c r="AN7" s="749"/>
      <c r="AO7" s="749"/>
      <c r="AP7" s="749"/>
      <c r="AQ7" s="749"/>
      <c r="AR7" s="749"/>
      <c r="AS7" s="749"/>
      <c r="AT7" s="749"/>
      <c r="AU7" s="749"/>
      <c r="AV7" s="749"/>
      <c r="AW7" s="749"/>
      <c r="AX7" s="749"/>
      <c r="AY7" s="749"/>
      <c r="AZ7" s="749"/>
      <c r="BA7" s="749"/>
      <c r="BB7" s="749"/>
      <c r="BC7" s="749"/>
      <c r="BD7" s="749"/>
    </row>
    <row r="8" spans="2:67" ht="15.45" customHeight="1">
      <c r="AH8" s="248"/>
      <c r="AI8" s="749" t="s">
        <v>331</v>
      </c>
      <c r="AJ8" s="749"/>
      <c r="AK8" s="749"/>
      <c r="AL8" s="749"/>
      <c r="AM8" s="749"/>
      <c r="AN8" s="749"/>
      <c r="AO8" s="749"/>
      <c r="AP8" s="749"/>
      <c r="AQ8" s="749"/>
      <c r="AR8" s="749"/>
      <c r="AS8" s="749"/>
      <c r="AT8" s="749"/>
      <c r="AU8" s="749"/>
      <c r="AV8" s="749"/>
      <c r="AW8" s="749"/>
      <c r="AX8" s="749"/>
      <c r="AY8" s="749"/>
      <c r="AZ8" s="749"/>
      <c r="BA8" s="749"/>
      <c r="BB8" s="749"/>
      <c r="BC8" s="749"/>
      <c r="BD8" s="749"/>
    </row>
    <row r="9" spans="2:67" ht="7.2" customHeight="1"/>
    <row r="10" spans="2:67" ht="4.5" customHeight="1"/>
    <row r="11" spans="2:67" ht="30.45" customHeight="1">
      <c r="AH11" s="625"/>
      <c r="AI11" s="625"/>
      <c r="AJ11" s="762" t="s">
        <v>188</v>
      </c>
      <c r="AK11" s="763"/>
      <c r="AL11" s="763"/>
      <c r="AM11" s="763"/>
      <c r="AN11" s="763"/>
      <c r="AO11" s="763"/>
      <c r="AP11" s="763"/>
      <c r="AQ11" s="763"/>
      <c r="AR11" s="763"/>
      <c r="AS11" s="764"/>
      <c r="AT11" s="625"/>
      <c r="AU11" s="625"/>
      <c r="AV11" s="762" t="s">
        <v>189</v>
      </c>
      <c r="AW11" s="763"/>
      <c r="AX11" s="763"/>
      <c r="AY11" s="763"/>
      <c r="AZ11" s="763"/>
      <c r="BA11" s="763"/>
      <c r="BB11" s="763"/>
      <c r="BC11" s="763"/>
      <c r="BD11" s="764"/>
    </row>
    <row r="12" spans="2:67" ht="12.75" customHeight="1">
      <c r="B12" s="769" t="s">
        <v>102</v>
      </c>
      <c r="C12" s="769"/>
      <c r="D12" s="769"/>
      <c r="E12" s="769"/>
      <c r="F12" s="769"/>
      <c r="G12" s="769"/>
      <c r="H12" s="769"/>
      <c r="I12" s="769"/>
      <c r="J12" s="769"/>
      <c r="K12" s="769"/>
      <c r="L12" s="769"/>
      <c r="M12" s="769"/>
      <c r="N12" s="769"/>
      <c r="O12" s="769"/>
      <c r="P12" s="769"/>
      <c r="Q12" s="769"/>
      <c r="R12" s="769"/>
      <c r="S12" s="769"/>
      <c r="T12" s="769"/>
      <c r="U12" s="769"/>
      <c r="V12" s="769"/>
      <c r="W12" s="769"/>
      <c r="X12" s="769"/>
      <c r="Y12" s="769"/>
      <c r="Z12" s="769"/>
      <c r="AA12" s="769"/>
      <c r="AB12" s="769"/>
      <c r="AC12" s="769"/>
      <c r="AD12" s="769"/>
      <c r="AE12" s="769"/>
      <c r="AF12" s="769"/>
      <c r="AH12" s="625"/>
      <c r="AI12" s="625"/>
      <c r="AJ12" s="762" t="s">
        <v>103</v>
      </c>
      <c r="AK12" s="763"/>
      <c r="AL12" s="763"/>
      <c r="AM12" s="763"/>
      <c r="AN12" s="763"/>
      <c r="AO12" s="763"/>
      <c r="AP12" s="763"/>
      <c r="AQ12" s="763"/>
      <c r="AR12" s="763"/>
      <c r="AS12" s="764"/>
      <c r="AT12" s="625"/>
      <c r="AU12" s="625"/>
      <c r="AV12" s="762" t="s">
        <v>104</v>
      </c>
      <c r="AW12" s="763"/>
      <c r="AX12" s="763"/>
      <c r="AY12" s="763"/>
      <c r="AZ12" s="763"/>
      <c r="BA12" s="763"/>
      <c r="BB12" s="763"/>
      <c r="BC12" s="763"/>
      <c r="BD12" s="764"/>
    </row>
    <row r="13" spans="2:67" ht="16.95" customHeight="1">
      <c r="B13" s="769"/>
      <c r="C13" s="769"/>
      <c r="D13" s="769"/>
      <c r="E13" s="769"/>
      <c r="F13" s="769"/>
      <c r="G13" s="769"/>
      <c r="H13" s="769"/>
      <c r="I13" s="769"/>
      <c r="J13" s="769"/>
      <c r="K13" s="769"/>
      <c r="L13" s="769"/>
      <c r="M13" s="769"/>
      <c r="N13" s="769"/>
      <c r="O13" s="769"/>
      <c r="P13" s="769"/>
      <c r="Q13" s="769"/>
      <c r="R13" s="769"/>
      <c r="S13" s="769"/>
      <c r="T13" s="769"/>
      <c r="U13" s="769"/>
      <c r="V13" s="769"/>
      <c r="W13" s="769"/>
      <c r="X13" s="769"/>
      <c r="Y13" s="769"/>
      <c r="Z13" s="769"/>
      <c r="AA13" s="769"/>
      <c r="AB13" s="769"/>
      <c r="AC13" s="769"/>
      <c r="AD13" s="769"/>
      <c r="AE13" s="769"/>
      <c r="AF13" s="769"/>
      <c r="AH13" s="625"/>
      <c r="AI13" s="625"/>
      <c r="AJ13" s="765"/>
      <c r="AK13" s="766"/>
      <c r="AL13" s="766"/>
      <c r="AM13" s="766"/>
      <c r="AN13" s="766"/>
      <c r="AO13" s="766"/>
      <c r="AP13" s="766"/>
      <c r="AQ13" s="766"/>
      <c r="AR13" s="766"/>
      <c r="AS13" s="767"/>
      <c r="AT13" s="625"/>
      <c r="AU13" s="625"/>
      <c r="AV13" s="765"/>
      <c r="AW13" s="766"/>
      <c r="AX13" s="766"/>
      <c r="AY13" s="766"/>
      <c r="AZ13" s="766"/>
      <c r="BA13" s="766"/>
      <c r="BB13" s="766"/>
      <c r="BC13" s="766"/>
      <c r="BD13" s="767"/>
    </row>
    <row r="14" spans="2:67" ht="12" customHeight="1">
      <c r="B14" s="770"/>
      <c r="C14" s="770"/>
      <c r="D14" s="770"/>
      <c r="E14" s="770"/>
      <c r="F14" s="770"/>
      <c r="G14" s="770"/>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H14" s="771" t="s">
        <v>350</v>
      </c>
      <c r="AI14" s="772"/>
      <c r="AJ14" s="772"/>
      <c r="AK14" s="772"/>
      <c r="AL14" s="772"/>
      <c r="AM14" s="772"/>
      <c r="AN14" s="772"/>
      <c r="AO14" s="772"/>
      <c r="AP14" s="772"/>
      <c r="AQ14" s="772"/>
      <c r="AR14" s="772"/>
      <c r="AS14" s="772"/>
      <c r="AT14" s="772"/>
      <c r="AU14" s="772"/>
      <c r="AV14" s="772"/>
      <c r="AW14" s="772"/>
      <c r="AX14" s="772"/>
      <c r="AY14" s="772"/>
      <c r="AZ14" s="772"/>
      <c r="BA14" s="772"/>
      <c r="BB14" s="772"/>
      <c r="BC14" s="772"/>
      <c r="BD14" s="773"/>
    </row>
    <row r="15" spans="2:67" ht="58.2" customHeight="1">
      <c r="B15" s="750" t="s">
        <v>105</v>
      </c>
      <c r="C15" s="751"/>
      <c r="D15" s="752"/>
      <c r="E15" s="756"/>
      <c r="F15" s="757"/>
      <c r="G15" s="757"/>
      <c r="H15" s="757"/>
      <c r="I15" s="757"/>
      <c r="J15" s="757"/>
      <c r="K15" s="757"/>
      <c r="L15" s="757"/>
      <c r="M15" s="757"/>
      <c r="N15" s="757"/>
      <c r="O15" s="757"/>
      <c r="P15" s="757"/>
      <c r="Q15" s="757"/>
      <c r="R15" s="757"/>
      <c r="S15" s="757"/>
      <c r="T15" s="757"/>
      <c r="U15" s="757"/>
      <c r="V15" s="757"/>
      <c r="W15" s="757"/>
      <c r="X15" s="757"/>
      <c r="Y15" s="757"/>
      <c r="Z15" s="757"/>
      <c r="AA15" s="757"/>
      <c r="AB15" s="757"/>
      <c r="AC15" s="757"/>
      <c r="AD15" s="757"/>
      <c r="AE15" s="757"/>
      <c r="AF15" s="758"/>
      <c r="AH15" s="771"/>
      <c r="AI15" s="772"/>
      <c r="AJ15" s="772"/>
      <c r="AK15" s="772"/>
      <c r="AL15" s="772"/>
      <c r="AM15" s="772"/>
      <c r="AN15" s="772"/>
      <c r="AO15" s="772"/>
      <c r="AP15" s="772"/>
      <c r="AQ15" s="772"/>
      <c r="AR15" s="772"/>
      <c r="AS15" s="772"/>
      <c r="AT15" s="772"/>
      <c r="AU15" s="772"/>
      <c r="AV15" s="772"/>
      <c r="AW15" s="772"/>
      <c r="AX15" s="772"/>
      <c r="AY15" s="772"/>
      <c r="AZ15" s="772"/>
      <c r="BA15" s="772"/>
      <c r="BB15" s="772"/>
      <c r="BC15" s="772"/>
      <c r="BD15" s="773"/>
    </row>
    <row r="16" spans="2:67" ht="5.4" customHeight="1">
      <c r="B16" s="753"/>
      <c r="C16" s="754"/>
      <c r="D16" s="755"/>
      <c r="E16" s="759"/>
      <c r="F16" s="760"/>
      <c r="G16" s="760"/>
      <c r="H16" s="760"/>
      <c r="I16" s="760"/>
      <c r="J16" s="760"/>
      <c r="K16" s="760"/>
      <c r="L16" s="760"/>
      <c r="M16" s="760"/>
      <c r="N16" s="760"/>
      <c r="O16" s="760"/>
      <c r="P16" s="760"/>
      <c r="Q16" s="760"/>
      <c r="R16" s="760"/>
      <c r="S16" s="760"/>
      <c r="T16" s="760"/>
      <c r="U16" s="760"/>
      <c r="V16" s="760"/>
      <c r="W16" s="760"/>
      <c r="X16" s="760"/>
      <c r="Y16" s="760"/>
      <c r="Z16" s="760"/>
      <c r="AA16" s="760"/>
      <c r="AB16" s="760"/>
      <c r="AC16" s="760"/>
      <c r="AD16" s="760"/>
      <c r="AE16" s="760"/>
      <c r="AF16" s="761"/>
      <c r="AH16" s="774"/>
      <c r="AI16" s="775"/>
      <c r="AJ16" s="775"/>
      <c r="AK16" s="775"/>
      <c r="AL16" s="775"/>
      <c r="AM16" s="775"/>
      <c r="AN16" s="775"/>
      <c r="AO16" s="775"/>
      <c r="AP16" s="775"/>
      <c r="AQ16" s="775"/>
      <c r="AR16" s="775"/>
      <c r="AS16" s="775"/>
      <c r="AT16" s="775"/>
      <c r="AU16" s="775"/>
      <c r="AV16" s="775"/>
      <c r="AW16" s="775"/>
      <c r="AX16" s="775"/>
      <c r="AY16" s="775"/>
      <c r="AZ16" s="775"/>
      <c r="BA16" s="775"/>
      <c r="BB16" s="775"/>
      <c r="BC16" s="775"/>
      <c r="BD16" s="776"/>
    </row>
    <row r="17" spans="2:58" ht="30" customHeight="1">
      <c r="B17" s="814" t="s">
        <v>106</v>
      </c>
      <c r="C17" s="815"/>
      <c r="D17" s="816"/>
      <c r="E17" s="820"/>
      <c r="F17" s="821"/>
      <c r="G17" s="821"/>
      <c r="H17" s="821"/>
      <c r="I17" s="821"/>
      <c r="J17" s="821"/>
      <c r="K17" s="821"/>
      <c r="L17" s="821"/>
      <c r="M17" s="821"/>
      <c r="N17" s="821"/>
      <c r="O17" s="821"/>
      <c r="P17" s="821"/>
      <c r="Q17" s="821"/>
      <c r="R17" s="821"/>
      <c r="S17" s="821"/>
      <c r="T17" s="821"/>
      <c r="U17" s="821"/>
      <c r="V17" s="821"/>
      <c r="W17" s="821"/>
      <c r="X17" s="821"/>
      <c r="Y17" s="821"/>
      <c r="Z17" s="821"/>
      <c r="AA17" s="821"/>
      <c r="AB17" s="821"/>
      <c r="AC17" s="821"/>
      <c r="AD17" s="821"/>
      <c r="AE17" s="821"/>
      <c r="AF17" s="822"/>
      <c r="AH17" s="823"/>
      <c r="AI17" s="824"/>
      <c r="AJ17" s="824"/>
      <c r="AK17" s="824"/>
      <c r="AL17" s="824"/>
      <c r="AM17" s="824"/>
      <c r="AN17" s="824"/>
      <c r="AO17" s="824"/>
      <c r="AP17" s="824"/>
      <c r="AQ17" s="824"/>
      <c r="AR17" s="824"/>
      <c r="AS17" s="824"/>
      <c r="AT17" s="824"/>
      <c r="AU17" s="824"/>
      <c r="AV17" s="824"/>
      <c r="AW17" s="824"/>
      <c r="AX17" s="825"/>
      <c r="AY17" s="829" t="s">
        <v>107</v>
      </c>
      <c r="AZ17" s="716"/>
      <c r="BA17" s="716"/>
      <c r="BB17" s="716"/>
      <c r="BC17" s="716"/>
      <c r="BD17" s="717"/>
    </row>
    <row r="18" spans="2:58" ht="31.95" customHeight="1">
      <c r="B18" s="817"/>
      <c r="C18" s="818"/>
      <c r="D18" s="819"/>
      <c r="E18" s="820"/>
      <c r="F18" s="821"/>
      <c r="G18" s="821"/>
      <c r="H18" s="821"/>
      <c r="I18" s="821"/>
      <c r="J18" s="821"/>
      <c r="K18" s="821"/>
      <c r="L18" s="821"/>
      <c r="M18" s="821"/>
      <c r="N18" s="821"/>
      <c r="O18" s="821"/>
      <c r="P18" s="821"/>
      <c r="Q18" s="821"/>
      <c r="R18" s="821"/>
      <c r="S18" s="821"/>
      <c r="T18" s="821"/>
      <c r="U18" s="821"/>
      <c r="V18" s="821"/>
      <c r="W18" s="821"/>
      <c r="X18" s="821"/>
      <c r="Y18" s="821"/>
      <c r="Z18" s="821"/>
      <c r="AA18" s="821"/>
      <c r="AB18" s="821"/>
      <c r="AC18" s="821"/>
      <c r="AD18" s="821"/>
      <c r="AE18" s="821"/>
      <c r="AF18" s="822"/>
      <c r="AH18" s="826"/>
      <c r="AI18" s="827"/>
      <c r="AJ18" s="827"/>
      <c r="AK18" s="827"/>
      <c r="AL18" s="827"/>
      <c r="AM18" s="827"/>
      <c r="AN18" s="827"/>
      <c r="AO18" s="827"/>
      <c r="AP18" s="827"/>
      <c r="AQ18" s="827"/>
      <c r="AR18" s="827"/>
      <c r="AS18" s="827"/>
      <c r="AT18" s="827"/>
      <c r="AU18" s="827"/>
      <c r="AV18" s="827"/>
      <c r="AW18" s="827"/>
      <c r="AX18" s="828"/>
      <c r="AY18" s="830"/>
      <c r="AZ18" s="830"/>
      <c r="BA18" s="830"/>
      <c r="BB18" s="830"/>
      <c r="BC18" s="830"/>
      <c r="BD18" s="831"/>
    </row>
    <row r="19" spans="2:58" ht="32.700000000000003" customHeight="1">
      <c r="B19" s="753" t="s">
        <v>108</v>
      </c>
      <c r="C19" s="754"/>
      <c r="D19" s="755"/>
      <c r="E19" s="862"/>
      <c r="F19" s="863"/>
      <c r="G19" s="863"/>
      <c r="H19" s="863"/>
      <c r="I19" s="863"/>
      <c r="J19" s="863"/>
      <c r="K19" s="863"/>
      <c r="L19" s="863"/>
      <c r="M19" s="863"/>
      <c r="N19" s="863"/>
      <c r="O19" s="863"/>
      <c r="P19" s="863"/>
      <c r="Q19" s="863"/>
      <c r="R19" s="863"/>
      <c r="S19" s="863"/>
      <c r="T19" s="863"/>
      <c r="U19" s="863"/>
      <c r="V19" s="863"/>
      <c r="W19" s="863"/>
      <c r="X19" s="863"/>
      <c r="Y19" s="863"/>
      <c r="Z19" s="863"/>
      <c r="AA19" s="863"/>
      <c r="AB19" s="863"/>
      <c r="AC19" s="863"/>
      <c r="AD19" s="863"/>
      <c r="AE19" s="863"/>
      <c r="AF19" s="864"/>
      <c r="AH19" s="865" t="s">
        <v>109</v>
      </c>
      <c r="AI19" s="866"/>
      <c r="AJ19" s="867"/>
      <c r="AK19" s="868"/>
      <c r="AL19" s="868"/>
      <c r="AM19" s="868"/>
      <c r="AN19" s="868"/>
      <c r="AO19" s="868"/>
      <c r="AP19" s="868"/>
      <c r="AQ19" s="868"/>
      <c r="AR19" s="868"/>
      <c r="AS19" s="868"/>
      <c r="AT19" s="868"/>
      <c r="AU19" s="868"/>
      <c r="AV19" s="868"/>
      <c r="AW19" s="868"/>
      <c r="AX19" s="249" t="s">
        <v>110</v>
      </c>
      <c r="AY19" s="811"/>
      <c r="AZ19" s="812"/>
      <c r="BA19" s="812"/>
      <c r="BB19" s="812"/>
      <c r="BC19" s="812"/>
      <c r="BD19" s="813"/>
    </row>
    <row r="20" spans="2:58" ht="29.7" customHeight="1">
      <c r="B20" s="753" t="s">
        <v>111</v>
      </c>
      <c r="C20" s="754"/>
      <c r="D20" s="755"/>
      <c r="E20" s="768"/>
      <c r="F20" s="768"/>
      <c r="G20" s="768"/>
      <c r="H20" s="829" t="s">
        <v>112</v>
      </c>
      <c r="I20" s="717"/>
      <c r="J20" s="832"/>
      <c r="K20" s="832"/>
      <c r="L20" s="832"/>
      <c r="M20" s="832"/>
      <c r="N20" s="832"/>
      <c r="O20" s="832"/>
      <c r="P20" s="250"/>
      <c r="Q20" s="833"/>
      <c r="R20" s="833"/>
      <c r="S20" s="833"/>
      <c r="T20" s="829"/>
      <c r="U20" s="716"/>
      <c r="V20" s="716"/>
      <c r="W20" s="716"/>
      <c r="X20" s="716"/>
      <c r="Y20" s="716"/>
      <c r="Z20" s="716"/>
      <c r="AA20" s="716"/>
      <c r="AB20" s="716"/>
      <c r="AC20" s="716"/>
      <c r="AD20" s="716"/>
      <c r="AE20" s="716"/>
      <c r="AF20" s="717"/>
      <c r="AH20" s="834" t="s">
        <v>114</v>
      </c>
      <c r="AI20" s="835"/>
      <c r="AJ20" s="835"/>
      <c r="AK20" s="835"/>
      <c r="AL20" s="835"/>
      <c r="AM20" s="835"/>
      <c r="AN20" s="835"/>
      <c r="AO20" s="835"/>
      <c r="AP20" s="835"/>
      <c r="AQ20" s="835"/>
      <c r="AR20" s="835"/>
      <c r="AS20" s="835"/>
      <c r="AT20" s="835"/>
      <c r="AU20" s="835"/>
      <c r="AV20" s="835"/>
      <c r="AW20" s="835"/>
      <c r="AX20" s="835"/>
      <c r="AY20" s="835"/>
      <c r="AZ20" s="835"/>
      <c r="BA20" s="835"/>
      <c r="BB20" s="835"/>
      <c r="BC20" s="835"/>
      <c r="BD20" s="836"/>
    </row>
    <row r="21" spans="2:58" ht="46.5" customHeight="1">
      <c r="B21" s="840" t="s">
        <v>115</v>
      </c>
      <c r="C21" s="841"/>
      <c r="D21" s="841"/>
      <c r="E21" s="841"/>
      <c r="F21" s="841"/>
      <c r="G21" s="842"/>
      <c r="H21" s="846"/>
      <c r="I21" s="846"/>
      <c r="J21" s="846"/>
      <c r="K21" s="846"/>
      <c r="L21" s="846"/>
      <c r="M21" s="846"/>
      <c r="N21" s="846"/>
      <c r="O21" s="846"/>
      <c r="P21" s="846"/>
      <c r="Q21" s="797" t="s">
        <v>116</v>
      </c>
      <c r="R21" s="798"/>
      <c r="S21" s="798"/>
      <c r="T21" s="798"/>
      <c r="U21" s="798"/>
      <c r="V21" s="799"/>
      <c r="W21" s="847"/>
      <c r="X21" s="847"/>
      <c r="Y21" s="847"/>
      <c r="Z21" s="847"/>
      <c r="AA21" s="847"/>
      <c r="AB21" s="847"/>
      <c r="AC21" s="847"/>
      <c r="AD21" s="847"/>
      <c r="AE21" s="847"/>
      <c r="AF21" s="847"/>
      <c r="AH21" s="837"/>
      <c r="AI21" s="838"/>
      <c r="AJ21" s="838"/>
      <c r="AK21" s="838"/>
      <c r="AL21" s="838"/>
      <c r="AM21" s="838"/>
      <c r="AN21" s="838"/>
      <c r="AO21" s="838"/>
      <c r="AP21" s="838"/>
      <c r="AQ21" s="838"/>
      <c r="AR21" s="838"/>
      <c r="AS21" s="838"/>
      <c r="AT21" s="838"/>
      <c r="AU21" s="838"/>
      <c r="AV21" s="838"/>
      <c r="AW21" s="838"/>
      <c r="AX21" s="838"/>
      <c r="AY21" s="838"/>
      <c r="AZ21" s="838"/>
      <c r="BA21" s="838"/>
      <c r="BB21" s="838"/>
      <c r="BC21" s="838"/>
      <c r="BD21" s="839"/>
    </row>
    <row r="22" spans="2:58" ht="10.95" customHeight="1">
      <c r="B22" s="843"/>
      <c r="C22" s="844"/>
      <c r="D22" s="844"/>
      <c r="E22" s="844"/>
      <c r="F22" s="844"/>
      <c r="G22" s="845"/>
      <c r="H22" s="846"/>
      <c r="I22" s="846"/>
      <c r="J22" s="846"/>
      <c r="K22" s="846"/>
      <c r="L22" s="846"/>
      <c r="M22" s="846"/>
      <c r="N22" s="846"/>
      <c r="O22" s="846"/>
      <c r="P22" s="846"/>
      <c r="Q22" s="800"/>
      <c r="R22" s="801"/>
      <c r="S22" s="801"/>
      <c r="T22" s="801"/>
      <c r="U22" s="801"/>
      <c r="V22" s="802"/>
      <c r="W22" s="847"/>
      <c r="X22" s="847"/>
      <c r="Y22" s="847"/>
      <c r="Z22" s="847"/>
      <c r="AA22" s="847"/>
      <c r="AB22" s="847"/>
      <c r="AC22" s="847"/>
      <c r="AD22" s="847"/>
      <c r="AE22" s="847"/>
      <c r="AF22" s="847"/>
      <c r="AH22" s="848"/>
      <c r="AI22" s="849"/>
      <c r="AJ22" s="849"/>
      <c r="AK22" s="849"/>
      <c r="AL22" s="849"/>
      <c r="AM22" s="849"/>
      <c r="AN22" s="849"/>
      <c r="AO22" s="849"/>
      <c r="AP22" s="849"/>
      <c r="AQ22" s="849"/>
      <c r="AR22" s="849"/>
      <c r="AS22" s="849"/>
      <c r="AT22" s="849"/>
      <c r="AU22" s="849"/>
      <c r="AV22" s="849"/>
      <c r="AW22" s="849"/>
      <c r="AX22" s="852"/>
      <c r="AY22" s="853"/>
      <c r="AZ22" s="853"/>
      <c r="BA22" s="853"/>
      <c r="BB22" s="853"/>
      <c r="BC22" s="853"/>
      <c r="BD22" s="854"/>
    </row>
    <row r="23" spans="2:58" ht="16.350000000000001" customHeight="1">
      <c r="B23" s="778" t="s">
        <v>117</v>
      </c>
      <c r="C23" s="778"/>
      <c r="D23" s="778"/>
      <c r="E23" s="778"/>
      <c r="F23" s="778"/>
      <c r="G23" s="778"/>
      <c r="H23" s="779"/>
      <c r="I23" s="780"/>
      <c r="J23" s="780"/>
      <c r="K23" s="780"/>
      <c r="L23" s="780"/>
      <c r="M23" s="781"/>
      <c r="N23" s="785" t="s">
        <v>118</v>
      </c>
      <c r="O23" s="786"/>
      <c r="P23" s="786"/>
      <c r="Q23" s="786"/>
      <c r="R23" s="786"/>
      <c r="S23" s="787"/>
      <c r="T23" s="779"/>
      <c r="U23" s="780"/>
      <c r="V23" s="780"/>
      <c r="W23" s="780"/>
      <c r="X23" s="780"/>
      <c r="Y23" s="781"/>
      <c r="Z23" s="869"/>
      <c r="AA23" s="870"/>
      <c r="AB23" s="870"/>
      <c r="AC23" s="870"/>
      <c r="AD23" s="870"/>
      <c r="AE23" s="870"/>
      <c r="AF23" s="871"/>
      <c r="AH23" s="850"/>
      <c r="AI23" s="851"/>
      <c r="AJ23" s="851"/>
      <c r="AK23" s="851"/>
      <c r="AL23" s="851"/>
      <c r="AM23" s="851"/>
      <c r="AN23" s="851"/>
      <c r="AO23" s="851"/>
      <c r="AP23" s="851"/>
      <c r="AQ23" s="851"/>
      <c r="AR23" s="851"/>
      <c r="AS23" s="851"/>
      <c r="AT23" s="851"/>
      <c r="AU23" s="851"/>
      <c r="AV23" s="851"/>
      <c r="AW23" s="851"/>
      <c r="AX23" s="855"/>
      <c r="AY23" s="856"/>
      <c r="AZ23" s="856"/>
      <c r="BA23" s="856"/>
      <c r="BB23" s="856"/>
      <c r="BC23" s="856"/>
      <c r="BD23" s="857"/>
    </row>
    <row r="24" spans="2:58" ht="19.5" customHeight="1">
      <c r="B24" s="778"/>
      <c r="C24" s="778"/>
      <c r="D24" s="778"/>
      <c r="E24" s="778"/>
      <c r="F24" s="778"/>
      <c r="G24" s="778"/>
      <c r="H24" s="782"/>
      <c r="I24" s="783"/>
      <c r="J24" s="783"/>
      <c r="K24" s="783"/>
      <c r="L24" s="783"/>
      <c r="M24" s="784"/>
      <c r="N24" s="788"/>
      <c r="O24" s="789"/>
      <c r="P24" s="789"/>
      <c r="Q24" s="789"/>
      <c r="R24" s="789"/>
      <c r="S24" s="790"/>
      <c r="T24" s="782"/>
      <c r="U24" s="783"/>
      <c r="V24" s="783"/>
      <c r="W24" s="783"/>
      <c r="X24" s="783"/>
      <c r="Y24" s="784"/>
      <c r="Z24" s="872"/>
      <c r="AA24" s="873"/>
      <c r="AB24" s="873"/>
      <c r="AC24" s="873"/>
      <c r="AD24" s="873"/>
      <c r="AE24" s="873"/>
      <c r="AF24" s="874"/>
      <c r="AH24" s="875" t="s">
        <v>186</v>
      </c>
      <c r="AI24" s="876"/>
      <c r="AJ24" s="876"/>
      <c r="AK24" s="876"/>
      <c r="AL24" s="876"/>
      <c r="AM24" s="876"/>
      <c r="AN24" s="876"/>
      <c r="AO24" s="876"/>
      <c r="AP24" s="876"/>
      <c r="AQ24" s="876"/>
      <c r="AR24" s="876"/>
      <c r="AS24" s="876"/>
      <c r="AT24" s="876"/>
      <c r="AU24" s="876"/>
      <c r="AV24" s="876"/>
      <c r="AW24" s="876"/>
      <c r="AX24" s="876" t="s">
        <v>107</v>
      </c>
      <c r="AY24" s="876"/>
      <c r="AZ24" s="876"/>
      <c r="BA24" s="876"/>
      <c r="BB24" s="876"/>
      <c r="BC24" s="876"/>
      <c r="BD24" s="877"/>
    </row>
    <row r="25" spans="2:58" ht="21" customHeight="1">
      <c r="B25" s="251"/>
      <c r="C25" s="251"/>
      <c r="D25" s="251"/>
      <c r="E25" s="251"/>
      <c r="F25" s="251"/>
      <c r="G25" s="251"/>
      <c r="H25" s="252"/>
      <c r="I25" s="252"/>
      <c r="J25" s="252"/>
      <c r="K25" s="252"/>
      <c r="L25" s="252"/>
      <c r="M25" s="252"/>
      <c r="N25" s="253"/>
      <c r="O25" s="253"/>
      <c r="P25" s="253"/>
      <c r="Q25" s="253"/>
      <c r="R25" s="253"/>
      <c r="S25" s="253"/>
      <c r="T25" s="252"/>
      <c r="U25" s="252"/>
      <c r="V25" s="252"/>
      <c r="W25" s="252"/>
      <c r="X25" s="252"/>
      <c r="Y25" s="252"/>
      <c r="Z25" s="252"/>
      <c r="AA25" s="252"/>
      <c r="AB25" s="252"/>
      <c r="AC25" s="252"/>
      <c r="AD25" s="252"/>
      <c r="AE25" s="252"/>
      <c r="AF25" s="252"/>
      <c r="AH25" s="629" t="s">
        <v>362</v>
      </c>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row>
    <row r="26" spans="2:58" ht="8.25" customHeight="1">
      <c r="B26" s="804"/>
      <c r="C26" s="804"/>
      <c r="D26" s="804"/>
      <c r="E26" s="804"/>
      <c r="F26" s="804"/>
      <c r="G26" s="804"/>
      <c r="H26" s="804"/>
      <c r="I26" s="804"/>
      <c r="J26" s="804"/>
      <c r="K26" s="804"/>
      <c r="L26" s="804"/>
      <c r="M26" s="804"/>
      <c r="N26" s="804"/>
      <c r="O26" s="804"/>
      <c r="P26" s="804"/>
      <c r="Q26" s="804"/>
      <c r="R26" s="804"/>
      <c r="S26" s="804"/>
      <c r="T26" s="804"/>
      <c r="U26" s="804"/>
      <c r="V26" s="804"/>
      <c r="W26" s="804"/>
      <c r="X26" s="804"/>
      <c r="Y26" s="804"/>
      <c r="Z26" s="804"/>
      <c r="AA26" s="804"/>
      <c r="AB26" s="804"/>
      <c r="AC26" s="804"/>
      <c r="AD26" s="804"/>
      <c r="AE26" s="804"/>
      <c r="AF26" s="804"/>
      <c r="AG26" s="804"/>
      <c r="AH26" s="804"/>
      <c r="AI26" s="804"/>
      <c r="AJ26" s="804"/>
      <c r="AK26" s="804"/>
      <c r="AL26" s="804"/>
      <c r="AM26" s="804"/>
      <c r="AN26" s="804"/>
      <c r="AO26" s="804"/>
      <c r="AP26" s="804"/>
      <c r="AQ26" s="804"/>
      <c r="AR26" s="804"/>
      <c r="AS26" s="804"/>
      <c r="AT26" s="804"/>
      <c r="AU26" s="804"/>
      <c r="AV26" s="804"/>
      <c r="AW26" s="804"/>
      <c r="AX26" s="804"/>
      <c r="AY26" s="804"/>
      <c r="AZ26" s="804"/>
      <c r="BA26" s="804"/>
      <c r="BB26" s="804"/>
      <c r="BC26" s="804"/>
      <c r="BD26" s="804"/>
    </row>
    <row r="27" spans="2:58">
      <c r="B27" s="805" t="s">
        <v>119</v>
      </c>
      <c r="C27" s="806"/>
      <c r="D27" s="806"/>
      <c r="E27" s="806"/>
      <c r="F27" s="807"/>
      <c r="G27" s="797" t="s">
        <v>348</v>
      </c>
      <c r="H27" s="806"/>
      <c r="I27" s="806"/>
      <c r="J27" s="806"/>
      <c r="K27" s="806"/>
      <c r="L27" s="806"/>
      <c r="M27" s="806"/>
      <c r="N27" s="806"/>
      <c r="O27" s="806"/>
      <c r="P27" s="806"/>
      <c r="Q27" s="806"/>
      <c r="R27" s="806"/>
      <c r="S27" s="806"/>
      <c r="T27" s="806"/>
      <c r="U27" s="806"/>
      <c r="V27" s="806"/>
      <c r="W27" s="806"/>
      <c r="X27" s="806"/>
      <c r="Y27" s="806"/>
      <c r="Z27" s="806"/>
      <c r="AA27" s="807"/>
      <c r="AB27" s="803" t="s">
        <v>215</v>
      </c>
      <c r="AC27" s="803" t="s">
        <v>270</v>
      </c>
      <c r="AD27" s="803" t="s">
        <v>214</v>
      </c>
      <c r="AE27" s="797" t="s">
        <v>221</v>
      </c>
      <c r="AF27" s="798"/>
      <c r="AG27" s="798"/>
      <c r="AH27" s="799"/>
      <c r="AI27" s="797" t="s">
        <v>222</v>
      </c>
      <c r="AJ27" s="798"/>
      <c r="AK27" s="798"/>
      <c r="AL27" s="799"/>
      <c r="AM27" s="791" t="s">
        <v>225</v>
      </c>
      <c r="AN27" s="792"/>
      <c r="AO27" s="792"/>
      <c r="AP27" s="793"/>
      <c r="AQ27" s="791" t="s">
        <v>224</v>
      </c>
      <c r="AR27" s="792"/>
      <c r="AS27" s="792"/>
      <c r="AT27" s="793"/>
      <c r="AU27" s="797" t="s">
        <v>223</v>
      </c>
      <c r="AV27" s="798"/>
      <c r="AW27" s="798"/>
      <c r="AX27" s="799"/>
      <c r="AY27" s="797" t="s">
        <v>120</v>
      </c>
      <c r="AZ27" s="798"/>
      <c r="BA27" s="798"/>
      <c r="BB27" s="798"/>
      <c r="BC27" s="798"/>
      <c r="BD27" s="799"/>
    </row>
    <row r="28" spans="2:58" ht="120.6" customHeight="1">
      <c r="B28" s="808"/>
      <c r="C28" s="809"/>
      <c r="D28" s="809"/>
      <c r="E28" s="809"/>
      <c r="F28" s="810"/>
      <c r="G28" s="808"/>
      <c r="H28" s="809"/>
      <c r="I28" s="809"/>
      <c r="J28" s="809"/>
      <c r="K28" s="809"/>
      <c r="L28" s="809"/>
      <c r="M28" s="809"/>
      <c r="N28" s="809"/>
      <c r="O28" s="809"/>
      <c r="P28" s="809"/>
      <c r="Q28" s="809"/>
      <c r="R28" s="809"/>
      <c r="S28" s="809"/>
      <c r="T28" s="809"/>
      <c r="U28" s="809"/>
      <c r="V28" s="809"/>
      <c r="W28" s="809"/>
      <c r="X28" s="809"/>
      <c r="Y28" s="809"/>
      <c r="Z28" s="809"/>
      <c r="AA28" s="810"/>
      <c r="AB28" s="803"/>
      <c r="AC28" s="803"/>
      <c r="AD28" s="803"/>
      <c r="AE28" s="800"/>
      <c r="AF28" s="801"/>
      <c r="AG28" s="801"/>
      <c r="AH28" s="802"/>
      <c r="AI28" s="800"/>
      <c r="AJ28" s="801"/>
      <c r="AK28" s="801"/>
      <c r="AL28" s="802"/>
      <c r="AM28" s="794"/>
      <c r="AN28" s="795"/>
      <c r="AO28" s="795"/>
      <c r="AP28" s="796"/>
      <c r="AQ28" s="794"/>
      <c r="AR28" s="795"/>
      <c r="AS28" s="795"/>
      <c r="AT28" s="796"/>
      <c r="AU28" s="800"/>
      <c r="AV28" s="801"/>
      <c r="AW28" s="801"/>
      <c r="AX28" s="802"/>
      <c r="AY28" s="800"/>
      <c r="AZ28" s="801"/>
      <c r="BA28" s="801"/>
      <c r="BB28" s="801"/>
      <c r="BC28" s="801"/>
      <c r="BD28" s="802"/>
    </row>
    <row r="29" spans="2:58" ht="40.5" customHeight="1">
      <c r="B29" s="712"/>
      <c r="C29" s="728"/>
      <c r="D29" s="728"/>
      <c r="E29" s="728"/>
      <c r="F29" s="729"/>
      <c r="G29" s="738"/>
      <c r="H29" s="878"/>
      <c r="I29" s="878"/>
      <c r="J29" s="878"/>
      <c r="K29" s="878"/>
      <c r="L29" s="878"/>
      <c r="M29" s="878"/>
      <c r="N29" s="878"/>
      <c r="O29" s="878"/>
      <c r="P29" s="878"/>
      <c r="Q29" s="878"/>
      <c r="R29" s="878"/>
      <c r="S29" s="878"/>
      <c r="T29" s="878"/>
      <c r="U29" s="878"/>
      <c r="V29" s="878"/>
      <c r="W29" s="878"/>
      <c r="X29" s="878"/>
      <c r="Y29" s="878"/>
      <c r="Z29" s="878"/>
      <c r="AA29" s="879"/>
      <c r="AB29" s="254"/>
      <c r="AC29" s="254"/>
      <c r="AD29" s="255">
        <f t="shared" ref="AD29:AD36" si="0">AB29-AC29</f>
        <v>0</v>
      </c>
      <c r="AE29" s="718" t="str">
        <f t="shared" ref="AE29:AE36" si="1">IF($AH$8="x",AD29*0,IF($AH$7="x",AD29*0.246,IF($AH$6="x",AD29*0.7,IF($AH$5="x",AD29*0.7," "))))</f>
        <v xml:space="preserve"> </v>
      </c>
      <c r="AF29" s="719"/>
      <c r="AG29" s="719"/>
      <c r="AH29" s="720"/>
      <c r="AI29" s="732"/>
      <c r="AJ29" s="733"/>
      <c r="AK29" s="733"/>
      <c r="AL29" s="734"/>
      <c r="AM29" s="732"/>
      <c r="AN29" s="733"/>
      <c r="AO29" s="733"/>
      <c r="AP29" s="734"/>
      <c r="AQ29" s="732"/>
      <c r="AR29" s="733"/>
      <c r="AS29" s="733"/>
      <c r="AT29" s="734"/>
      <c r="AU29" s="735"/>
      <c r="AV29" s="736"/>
      <c r="AW29" s="736"/>
      <c r="AX29" s="737"/>
      <c r="AY29" s="721">
        <f>ROUND(SUM(AE29:AX29),2)</f>
        <v>0</v>
      </c>
      <c r="AZ29" s="722"/>
      <c r="BA29" s="722"/>
      <c r="BB29" s="722"/>
      <c r="BC29" s="722"/>
      <c r="BD29" s="723"/>
    </row>
    <row r="30" spans="2:58" ht="40.5" customHeight="1">
      <c r="B30" s="741"/>
      <c r="C30" s="742"/>
      <c r="D30" s="742"/>
      <c r="E30" s="742"/>
      <c r="F30" s="743"/>
      <c r="G30" s="738"/>
      <c r="H30" s="744"/>
      <c r="I30" s="744"/>
      <c r="J30" s="744"/>
      <c r="K30" s="744"/>
      <c r="L30" s="744"/>
      <c r="M30" s="744"/>
      <c r="N30" s="744"/>
      <c r="O30" s="744"/>
      <c r="P30" s="744"/>
      <c r="Q30" s="744"/>
      <c r="R30" s="744"/>
      <c r="S30" s="744"/>
      <c r="T30" s="744"/>
      <c r="U30" s="744"/>
      <c r="V30" s="744"/>
      <c r="W30" s="744"/>
      <c r="X30" s="744"/>
      <c r="Y30" s="744"/>
      <c r="Z30" s="744"/>
      <c r="AA30" s="745"/>
      <c r="AB30" s="254"/>
      <c r="AC30" s="254"/>
      <c r="AD30" s="255">
        <f t="shared" si="0"/>
        <v>0</v>
      </c>
      <c r="AE30" s="718" t="str">
        <f t="shared" si="1"/>
        <v xml:space="preserve"> </v>
      </c>
      <c r="AF30" s="719"/>
      <c r="AG30" s="719"/>
      <c r="AH30" s="720"/>
      <c r="AI30" s="732"/>
      <c r="AJ30" s="733"/>
      <c r="AK30" s="733"/>
      <c r="AL30" s="734"/>
      <c r="AM30" s="732"/>
      <c r="AN30" s="733"/>
      <c r="AO30" s="733"/>
      <c r="AP30" s="734"/>
      <c r="AQ30" s="732"/>
      <c r="AR30" s="733"/>
      <c r="AS30" s="733"/>
      <c r="AT30" s="734"/>
      <c r="AU30" s="735"/>
      <c r="AV30" s="736"/>
      <c r="AW30" s="736"/>
      <c r="AX30" s="737"/>
      <c r="AY30" s="721">
        <f t="shared" ref="AY30:AY36" si="2">ROUND(SUM(AE30:AX30),2)</f>
        <v>0</v>
      </c>
      <c r="AZ30" s="722"/>
      <c r="BA30" s="722"/>
      <c r="BB30" s="722"/>
      <c r="BC30" s="722"/>
      <c r="BD30" s="723"/>
    </row>
    <row r="31" spans="2:58" ht="40.5" customHeight="1">
      <c r="B31" s="741"/>
      <c r="C31" s="742"/>
      <c r="D31" s="742"/>
      <c r="E31" s="742"/>
      <c r="F31" s="743"/>
      <c r="G31" s="738"/>
      <c r="H31" s="744"/>
      <c r="I31" s="744"/>
      <c r="J31" s="744"/>
      <c r="K31" s="744"/>
      <c r="L31" s="744"/>
      <c r="M31" s="744"/>
      <c r="N31" s="744"/>
      <c r="O31" s="744"/>
      <c r="P31" s="744"/>
      <c r="Q31" s="744"/>
      <c r="R31" s="744"/>
      <c r="S31" s="744"/>
      <c r="T31" s="744"/>
      <c r="U31" s="744"/>
      <c r="V31" s="744"/>
      <c r="W31" s="744"/>
      <c r="X31" s="744"/>
      <c r="Y31" s="744"/>
      <c r="Z31" s="744"/>
      <c r="AA31" s="745"/>
      <c r="AB31" s="254"/>
      <c r="AC31" s="254"/>
      <c r="AD31" s="255">
        <f t="shared" si="0"/>
        <v>0</v>
      </c>
      <c r="AE31" s="718" t="str">
        <f t="shared" si="1"/>
        <v xml:space="preserve"> </v>
      </c>
      <c r="AF31" s="719"/>
      <c r="AG31" s="719"/>
      <c r="AH31" s="720"/>
      <c r="AI31" s="732"/>
      <c r="AJ31" s="733"/>
      <c r="AK31" s="733"/>
      <c r="AL31" s="734"/>
      <c r="AM31" s="732"/>
      <c r="AN31" s="733"/>
      <c r="AO31" s="733"/>
      <c r="AP31" s="734"/>
      <c r="AQ31" s="732"/>
      <c r="AR31" s="733"/>
      <c r="AS31" s="733"/>
      <c r="AT31" s="734"/>
      <c r="AU31" s="735"/>
      <c r="AV31" s="736"/>
      <c r="AW31" s="736"/>
      <c r="AX31" s="737"/>
      <c r="AY31" s="721">
        <f t="shared" si="2"/>
        <v>0</v>
      </c>
      <c r="AZ31" s="722"/>
      <c r="BA31" s="722"/>
      <c r="BB31" s="722"/>
      <c r="BC31" s="722"/>
      <c r="BD31" s="723"/>
    </row>
    <row r="32" spans="2:58" ht="40.5" customHeight="1">
      <c r="B32" s="712"/>
      <c r="C32" s="713"/>
      <c r="D32" s="713"/>
      <c r="E32" s="713"/>
      <c r="F32" s="714"/>
      <c r="G32" s="738"/>
      <c r="H32" s="739"/>
      <c r="I32" s="739"/>
      <c r="J32" s="739"/>
      <c r="K32" s="739"/>
      <c r="L32" s="739"/>
      <c r="M32" s="739"/>
      <c r="N32" s="739"/>
      <c r="O32" s="739"/>
      <c r="P32" s="739"/>
      <c r="Q32" s="739"/>
      <c r="R32" s="739"/>
      <c r="S32" s="739"/>
      <c r="T32" s="739"/>
      <c r="U32" s="739"/>
      <c r="V32" s="739"/>
      <c r="W32" s="739"/>
      <c r="X32" s="739"/>
      <c r="Y32" s="739"/>
      <c r="Z32" s="739"/>
      <c r="AA32" s="740"/>
      <c r="AB32" s="254"/>
      <c r="AC32" s="254"/>
      <c r="AD32" s="255">
        <f t="shared" si="0"/>
        <v>0</v>
      </c>
      <c r="AE32" s="718" t="str">
        <f t="shared" si="1"/>
        <v xml:space="preserve"> </v>
      </c>
      <c r="AF32" s="719"/>
      <c r="AG32" s="719"/>
      <c r="AH32" s="720"/>
      <c r="AI32" s="732"/>
      <c r="AJ32" s="733"/>
      <c r="AK32" s="733"/>
      <c r="AL32" s="734"/>
      <c r="AM32" s="732"/>
      <c r="AN32" s="733"/>
      <c r="AO32" s="733"/>
      <c r="AP32" s="734"/>
      <c r="AQ32" s="732"/>
      <c r="AR32" s="733"/>
      <c r="AS32" s="733"/>
      <c r="AT32" s="734"/>
      <c r="AU32" s="735"/>
      <c r="AV32" s="736"/>
      <c r="AW32" s="736"/>
      <c r="AX32" s="737"/>
      <c r="AY32" s="721">
        <f t="shared" si="2"/>
        <v>0</v>
      </c>
      <c r="AZ32" s="722"/>
      <c r="BA32" s="722"/>
      <c r="BB32" s="722"/>
      <c r="BC32" s="722"/>
      <c r="BD32" s="723"/>
      <c r="BF32" s="256"/>
    </row>
    <row r="33" spans="2:56" ht="40.5" customHeight="1">
      <c r="B33" s="712"/>
      <c r="C33" s="713"/>
      <c r="D33" s="713"/>
      <c r="E33" s="713"/>
      <c r="F33" s="714"/>
      <c r="G33" s="738"/>
      <c r="H33" s="739"/>
      <c r="I33" s="739"/>
      <c r="J33" s="739"/>
      <c r="K33" s="739"/>
      <c r="L33" s="739"/>
      <c r="M33" s="739"/>
      <c r="N33" s="739"/>
      <c r="O33" s="739"/>
      <c r="P33" s="739"/>
      <c r="Q33" s="739"/>
      <c r="R33" s="739"/>
      <c r="S33" s="739"/>
      <c r="T33" s="739"/>
      <c r="U33" s="739"/>
      <c r="V33" s="739"/>
      <c r="W33" s="739"/>
      <c r="X33" s="739"/>
      <c r="Y33" s="739"/>
      <c r="Z33" s="739"/>
      <c r="AA33" s="740"/>
      <c r="AB33" s="254"/>
      <c r="AC33" s="254"/>
      <c r="AD33" s="255">
        <f t="shared" si="0"/>
        <v>0</v>
      </c>
      <c r="AE33" s="718" t="str">
        <f t="shared" si="1"/>
        <v xml:space="preserve"> </v>
      </c>
      <c r="AF33" s="719"/>
      <c r="AG33" s="719"/>
      <c r="AH33" s="720"/>
      <c r="AI33" s="732"/>
      <c r="AJ33" s="733"/>
      <c r="AK33" s="733"/>
      <c r="AL33" s="734"/>
      <c r="AM33" s="732"/>
      <c r="AN33" s="733"/>
      <c r="AO33" s="733"/>
      <c r="AP33" s="734"/>
      <c r="AQ33" s="732"/>
      <c r="AR33" s="733"/>
      <c r="AS33" s="733"/>
      <c r="AT33" s="734"/>
      <c r="AU33" s="735"/>
      <c r="AV33" s="736"/>
      <c r="AW33" s="736"/>
      <c r="AX33" s="737"/>
      <c r="AY33" s="721">
        <f t="shared" si="2"/>
        <v>0</v>
      </c>
      <c r="AZ33" s="722"/>
      <c r="BA33" s="722"/>
      <c r="BB33" s="722"/>
      <c r="BC33" s="722"/>
      <c r="BD33" s="723"/>
    </row>
    <row r="34" spans="2:56" ht="40.5" customHeight="1">
      <c r="B34" s="712"/>
      <c r="C34" s="713"/>
      <c r="D34" s="713"/>
      <c r="E34" s="713"/>
      <c r="F34" s="714"/>
      <c r="G34" s="738"/>
      <c r="H34" s="739"/>
      <c r="I34" s="739"/>
      <c r="J34" s="739"/>
      <c r="K34" s="739"/>
      <c r="L34" s="739"/>
      <c r="M34" s="739"/>
      <c r="N34" s="739"/>
      <c r="O34" s="739"/>
      <c r="P34" s="739"/>
      <c r="Q34" s="739"/>
      <c r="R34" s="739"/>
      <c r="S34" s="739"/>
      <c r="T34" s="739"/>
      <c r="U34" s="739"/>
      <c r="V34" s="739"/>
      <c r="W34" s="739"/>
      <c r="X34" s="739"/>
      <c r="Y34" s="739"/>
      <c r="Z34" s="739"/>
      <c r="AA34" s="740"/>
      <c r="AB34" s="254"/>
      <c r="AC34" s="254"/>
      <c r="AD34" s="255">
        <f t="shared" si="0"/>
        <v>0</v>
      </c>
      <c r="AE34" s="718" t="str">
        <f t="shared" si="1"/>
        <v xml:space="preserve"> </v>
      </c>
      <c r="AF34" s="719"/>
      <c r="AG34" s="719"/>
      <c r="AH34" s="720"/>
      <c r="AI34" s="732"/>
      <c r="AJ34" s="733"/>
      <c r="AK34" s="733"/>
      <c r="AL34" s="734"/>
      <c r="AM34" s="732"/>
      <c r="AN34" s="733"/>
      <c r="AO34" s="733"/>
      <c r="AP34" s="734"/>
      <c r="AQ34" s="732"/>
      <c r="AR34" s="733"/>
      <c r="AS34" s="733"/>
      <c r="AT34" s="734"/>
      <c r="AU34" s="735"/>
      <c r="AV34" s="736"/>
      <c r="AW34" s="736"/>
      <c r="AX34" s="737"/>
      <c r="AY34" s="721">
        <f t="shared" si="2"/>
        <v>0</v>
      </c>
      <c r="AZ34" s="722"/>
      <c r="BA34" s="722"/>
      <c r="BB34" s="722"/>
      <c r="BC34" s="722"/>
      <c r="BD34" s="723"/>
    </row>
    <row r="35" spans="2:56" ht="40.5" customHeight="1">
      <c r="B35" s="712"/>
      <c r="C35" s="713"/>
      <c r="D35" s="713"/>
      <c r="E35" s="713"/>
      <c r="F35" s="714"/>
      <c r="G35" s="738"/>
      <c r="H35" s="739"/>
      <c r="I35" s="739"/>
      <c r="J35" s="739"/>
      <c r="K35" s="739"/>
      <c r="L35" s="739"/>
      <c r="M35" s="739"/>
      <c r="N35" s="739"/>
      <c r="O35" s="739"/>
      <c r="P35" s="739"/>
      <c r="Q35" s="739"/>
      <c r="R35" s="739"/>
      <c r="S35" s="739"/>
      <c r="T35" s="739"/>
      <c r="U35" s="739"/>
      <c r="V35" s="739"/>
      <c r="W35" s="739"/>
      <c r="X35" s="739"/>
      <c r="Y35" s="739"/>
      <c r="Z35" s="739"/>
      <c r="AA35" s="740"/>
      <c r="AB35" s="254"/>
      <c r="AC35" s="254"/>
      <c r="AD35" s="255">
        <f t="shared" si="0"/>
        <v>0</v>
      </c>
      <c r="AE35" s="718" t="str">
        <f t="shared" si="1"/>
        <v xml:space="preserve"> </v>
      </c>
      <c r="AF35" s="719"/>
      <c r="AG35" s="719"/>
      <c r="AH35" s="720"/>
      <c r="AI35" s="732"/>
      <c r="AJ35" s="733"/>
      <c r="AK35" s="733"/>
      <c r="AL35" s="734"/>
      <c r="AM35" s="732"/>
      <c r="AN35" s="733"/>
      <c r="AO35" s="733"/>
      <c r="AP35" s="734"/>
      <c r="AQ35" s="732"/>
      <c r="AR35" s="733"/>
      <c r="AS35" s="733"/>
      <c r="AT35" s="734"/>
      <c r="AU35" s="735"/>
      <c r="AV35" s="736"/>
      <c r="AW35" s="736"/>
      <c r="AX35" s="737"/>
      <c r="AY35" s="721">
        <f t="shared" si="2"/>
        <v>0</v>
      </c>
      <c r="AZ35" s="722"/>
      <c r="BA35" s="722"/>
      <c r="BB35" s="722"/>
      <c r="BC35" s="722"/>
      <c r="BD35" s="723"/>
    </row>
    <row r="36" spans="2:56" ht="40.5" customHeight="1">
      <c r="B36" s="712"/>
      <c r="C36" s="713"/>
      <c r="D36" s="713"/>
      <c r="E36" s="713"/>
      <c r="F36" s="714"/>
      <c r="G36" s="738"/>
      <c r="H36" s="739"/>
      <c r="I36" s="739"/>
      <c r="J36" s="739"/>
      <c r="K36" s="739"/>
      <c r="L36" s="739"/>
      <c r="M36" s="739"/>
      <c r="N36" s="739"/>
      <c r="O36" s="739"/>
      <c r="P36" s="739"/>
      <c r="Q36" s="739"/>
      <c r="R36" s="739"/>
      <c r="S36" s="739"/>
      <c r="T36" s="739"/>
      <c r="U36" s="739"/>
      <c r="V36" s="739"/>
      <c r="W36" s="739"/>
      <c r="X36" s="739"/>
      <c r="Y36" s="739"/>
      <c r="Z36" s="739"/>
      <c r="AA36" s="740"/>
      <c r="AB36" s="254"/>
      <c r="AC36" s="254"/>
      <c r="AD36" s="255">
        <f t="shared" si="0"/>
        <v>0</v>
      </c>
      <c r="AE36" s="718" t="str">
        <f t="shared" si="1"/>
        <v xml:space="preserve"> </v>
      </c>
      <c r="AF36" s="719"/>
      <c r="AG36" s="719"/>
      <c r="AH36" s="720"/>
      <c r="AI36" s="732"/>
      <c r="AJ36" s="733"/>
      <c r="AK36" s="733"/>
      <c r="AL36" s="734"/>
      <c r="AM36" s="732"/>
      <c r="AN36" s="733"/>
      <c r="AO36" s="733"/>
      <c r="AP36" s="734"/>
      <c r="AQ36" s="732"/>
      <c r="AR36" s="733"/>
      <c r="AS36" s="733"/>
      <c r="AT36" s="734"/>
      <c r="AU36" s="735"/>
      <c r="AV36" s="736"/>
      <c r="AW36" s="736"/>
      <c r="AX36" s="737"/>
      <c r="AY36" s="721">
        <f t="shared" si="2"/>
        <v>0</v>
      </c>
      <c r="AZ36" s="722"/>
      <c r="BA36" s="722"/>
      <c r="BB36" s="722"/>
      <c r="BC36" s="722"/>
      <c r="BD36" s="723"/>
    </row>
    <row r="37" spans="2:56" ht="21.6" customHeight="1">
      <c r="B37" s="712"/>
      <c r="C37" s="728"/>
      <c r="D37" s="728"/>
      <c r="E37" s="728"/>
      <c r="F37" s="729"/>
      <c r="G37" s="715" t="s">
        <v>121</v>
      </c>
      <c r="H37" s="730"/>
      <c r="I37" s="730"/>
      <c r="J37" s="730"/>
      <c r="K37" s="730"/>
      <c r="L37" s="730"/>
      <c r="M37" s="730"/>
      <c r="N37" s="730"/>
      <c r="O37" s="730"/>
      <c r="P37" s="730"/>
      <c r="Q37" s="730"/>
      <c r="R37" s="730"/>
      <c r="S37" s="730"/>
      <c r="T37" s="730"/>
      <c r="U37" s="730"/>
      <c r="V37" s="730"/>
      <c r="W37" s="730"/>
      <c r="X37" s="730"/>
      <c r="Y37" s="730"/>
      <c r="Z37" s="730"/>
      <c r="AA37" s="731"/>
      <c r="AB37" s="255">
        <f>'ETERV Travel Worksheet #1'!D39</f>
        <v>0</v>
      </c>
      <c r="AC37" s="255">
        <f>'ETERV Travel Worksheet #1'!E39</f>
        <v>0</v>
      </c>
      <c r="AD37" s="255">
        <f>'ETERV Travel Worksheet #1'!F39</f>
        <v>0</v>
      </c>
      <c r="AE37" s="718">
        <f>'ETERV Travel Worksheet #1'!G39</f>
        <v>0</v>
      </c>
      <c r="AF37" s="719"/>
      <c r="AG37" s="719"/>
      <c r="AH37" s="720"/>
      <c r="AI37" s="718">
        <f>'ETERV Travel Worksheet #1'!H39</f>
        <v>0</v>
      </c>
      <c r="AJ37" s="719"/>
      <c r="AK37" s="719"/>
      <c r="AL37" s="720"/>
      <c r="AM37" s="718">
        <f>'ETERV Travel Worksheet #1'!I39</f>
        <v>0</v>
      </c>
      <c r="AN37" s="719"/>
      <c r="AO37" s="719"/>
      <c r="AP37" s="720"/>
      <c r="AQ37" s="718">
        <f>'ETERV Travel Worksheet #1'!J39</f>
        <v>0</v>
      </c>
      <c r="AR37" s="719"/>
      <c r="AS37" s="719"/>
      <c r="AT37" s="720"/>
      <c r="AU37" s="718">
        <f>'ETERV Travel Worksheet #1'!K39</f>
        <v>0</v>
      </c>
      <c r="AV37" s="719"/>
      <c r="AW37" s="719"/>
      <c r="AX37" s="720"/>
      <c r="AY37" s="721">
        <f>ROUND(SUM(AE37:AX37),2)</f>
        <v>0</v>
      </c>
      <c r="AZ37" s="722"/>
      <c r="BA37" s="722"/>
      <c r="BB37" s="722"/>
      <c r="BC37" s="722"/>
      <c r="BD37" s="723"/>
    </row>
    <row r="38" spans="2:56" ht="21.6" customHeight="1">
      <c r="B38" s="712"/>
      <c r="C38" s="728"/>
      <c r="D38" s="728"/>
      <c r="E38" s="728"/>
      <c r="F38" s="729"/>
      <c r="G38" s="715" t="s">
        <v>122</v>
      </c>
      <c r="H38" s="716"/>
      <c r="I38" s="716"/>
      <c r="J38" s="716"/>
      <c r="K38" s="716"/>
      <c r="L38" s="716"/>
      <c r="M38" s="716"/>
      <c r="N38" s="716"/>
      <c r="O38" s="716"/>
      <c r="P38" s="716"/>
      <c r="Q38" s="716"/>
      <c r="R38" s="716"/>
      <c r="S38" s="716"/>
      <c r="T38" s="716"/>
      <c r="U38" s="716"/>
      <c r="V38" s="716"/>
      <c r="W38" s="716"/>
      <c r="X38" s="716"/>
      <c r="Y38" s="716"/>
      <c r="Z38" s="716"/>
      <c r="AA38" s="717"/>
      <c r="AB38" s="255">
        <f>'ETERV Travel Worksheet #2'!D39</f>
        <v>0</v>
      </c>
      <c r="AC38" s="255">
        <f>'ETERV Travel Worksheet #2'!E39</f>
        <v>0</v>
      </c>
      <c r="AD38" s="255">
        <f>'ETERV Travel Worksheet #2'!F39</f>
        <v>0</v>
      </c>
      <c r="AE38" s="718">
        <f>'ETERV Travel Worksheet #2'!G39</f>
        <v>0</v>
      </c>
      <c r="AF38" s="719"/>
      <c r="AG38" s="719"/>
      <c r="AH38" s="720"/>
      <c r="AI38" s="718">
        <f>'ETERV Travel Worksheet #2'!H39</f>
        <v>0</v>
      </c>
      <c r="AJ38" s="719"/>
      <c r="AK38" s="719"/>
      <c r="AL38" s="720"/>
      <c r="AM38" s="718">
        <f>'ETERV Travel Worksheet #2'!I39</f>
        <v>0</v>
      </c>
      <c r="AN38" s="719"/>
      <c r="AO38" s="719"/>
      <c r="AP38" s="720"/>
      <c r="AQ38" s="718">
        <f>'ETERV Travel Worksheet #2'!J39</f>
        <v>0</v>
      </c>
      <c r="AR38" s="719"/>
      <c r="AS38" s="719"/>
      <c r="AT38" s="720"/>
      <c r="AU38" s="718">
        <f>'ETERV Travel Worksheet #2'!K39</f>
        <v>0</v>
      </c>
      <c r="AV38" s="719"/>
      <c r="AW38" s="719"/>
      <c r="AX38" s="720"/>
      <c r="AY38" s="721">
        <f>ROUND(SUM(AE38:AX38),2)</f>
        <v>0</v>
      </c>
      <c r="AZ38" s="722"/>
      <c r="BA38" s="722"/>
      <c r="BB38" s="722"/>
      <c r="BC38" s="722"/>
      <c r="BD38" s="723"/>
    </row>
    <row r="39" spans="2:56" ht="21.6" customHeight="1">
      <c r="B39" s="712"/>
      <c r="C39" s="713"/>
      <c r="D39" s="713"/>
      <c r="E39" s="713"/>
      <c r="F39" s="714"/>
      <c r="G39" s="715" t="s">
        <v>123</v>
      </c>
      <c r="H39" s="716"/>
      <c r="I39" s="716"/>
      <c r="J39" s="716"/>
      <c r="K39" s="716"/>
      <c r="L39" s="716"/>
      <c r="M39" s="716"/>
      <c r="N39" s="716"/>
      <c r="O39" s="716"/>
      <c r="P39" s="716"/>
      <c r="Q39" s="716"/>
      <c r="R39" s="716"/>
      <c r="S39" s="716"/>
      <c r="T39" s="716"/>
      <c r="U39" s="716"/>
      <c r="V39" s="716"/>
      <c r="W39" s="716"/>
      <c r="X39" s="716"/>
      <c r="Y39" s="716"/>
      <c r="Z39" s="716"/>
      <c r="AA39" s="717"/>
      <c r="AB39" s="255">
        <f>'ETERV Travel Worksheet #3'!D39</f>
        <v>0</v>
      </c>
      <c r="AC39" s="255">
        <f>'ETERV Travel Worksheet #3'!E39</f>
        <v>0</v>
      </c>
      <c r="AD39" s="255">
        <f>'ETERV Travel Worksheet #3'!F39</f>
        <v>0</v>
      </c>
      <c r="AE39" s="718">
        <f>'ETERV Travel Worksheet #3'!G39</f>
        <v>0</v>
      </c>
      <c r="AF39" s="719"/>
      <c r="AG39" s="719"/>
      <c r="AH39" s="720"/>
      <c r="AI39" s="718">
        <f>'ETERV Travel Worksheet #3'!H39</f>
        <v>0</v>
      </c>
      <c r="AJ39" s="719"/>
      <c r="AK39" s="719"/>
      <c r="AL39" s="720"/>
      <c r="AM39" s="718">
        <f>'ETERV Travel Worksheet #3'!I39</f>
        <v>0</v>
      </c>
      <c r="AN39" s="719"/>
      <c r="AO39" s="719"/>
      <c r="AP39" s="720"/>
      <c r="AQ39" s="718">
        <f>'ETERV Travel Worksheet #3'!J39</f>
        <v>0</v>
      </c>
      <c r="AR39" s="719"/>
      <c r="AS39" s="719"/>
      <c r="AT39" s="720"/>
      <c r="AU39" s="718">
        <f>'ETERV Travel Worksheet #3'!K39</f>
        <v>0</v>
      </c>
      <c r="AV39" s="719"/>
      <c r="AW39" s="719"/>
      <c r="AX39" s="720"/>
      <c r="AY39" s="721">
        <f>ROUND(SUM(AE39:AX39),2)</f>
        <v>0</v>
      </c>
      <c r="AZ39" s="722"/>
      <c r="BA39" s="722"/>
      <c r="BB39" s="722"/>
      <c r="BC39" s="722"/>
      <c r="BD39" s="723"/>
    </row>
    <row r="40" spans="2:56" ht="49.5" customHeight="1">
      <c r="B40" s="724" t="s">
        <v>351</v>
      </c>
      <c r="C40" s="725"/>
      <c r="D40" s="725"/>
      <c r="E40" s="725"/>
      <c r="F40" s="725"/>
      <c r="G40" s="725"/>
      <c r="H40" s="725"/>
      <c r="I40" s="725"/>
      <c r="J40" s="725"/>
      <c r="K40" s="725"/>
      <c r="L40" s="725"/>
      <c r="M40" s="725"/>
      <c r="N40" s="725"/>
      <c r="O40" s="725"/>
      <c r="P40" s="725"/>
      <c r="Q40" s="725"/>
      <c r="R40" s="725"/>
      <c r="S40" s="725"/>
      <c r="T40" s="725"/>
      <c r="U40" s="725"/>
      <c r="V40" s="725"/>
      <c r="W40" s="726"/>
      <c r="X40" s="676" t="s">
        <v>124</v>
      </c>
      <c r="Y40" s="676"/>
      <c r="Z40" s="676"/>
      <c r="AA40" s="676"/>
      <c r="AB40" s="249">
        <f>SUM(AB29:AB39)</f>
        <v>0</v>
      </c>
      <c r="AC40" s="249">
        <f>SUM(AC29:AC39)</f>
        <v>0</v>
      </c>
      <c r="AD40" s="249">
        <f>SUM(AD29:AD39)</f>
        <v>0</v>
      </c>
      <c r="AE40" s="718">
        <f>SUM(AE29:AH39)</f>
        <v>0</v>
      </c>
      <c r="AF40" s="719"/>
      <c r="AG40" s="719"/>
      <c r="AH40" s="720"/>
      <c r="AI40" s="718">
        <f>SUM(AI29:AL39)</f>
        <v>0</v>
      </c>
      <c r="AJ40" s="719"/>
      <c r="AK40" s="719"/>
      <c r="AL40" s="720"/>
      <c r="AM40" s="718">
        <f>SUM(AM29:AP39)</f>
        <v>0</v>
      </c>
      <c r="AN40" s="719"/>
      <c r="AO40" s="719"/>
      <c r="AP40" s="720"/>
      <c r="AQ40" s="718">
        <f>SUM(AQ29:AT39)</f>
        <v>0</v>
      </c>
      <c r="AR40" s="719"/>
      <c r="AS40" s="719"/>
      <c r="AT40" s="720"/>
      <c r="AU40" s="718">
        <f>SUM(AU29:AX39)</f>
        <v>0</v>
      </c>
      <c r="AV40" s="719"/>
      <c r="AW40" s="719"/>
      <c r="AX40" s="720"/>
      <c r="AY40" s="721">
        <f>ROUND(SUM(AY29:BD39),2)</f>
        <v>0</v>
      </c>
      <c r="AZ40" s="722"/>
      <c r="BA40" s="722"/>
      <c r="BB40" s="722"/>
      <c r="BC40" s="722"/>
      <c r="BD40" s="723"/>
    </row>
    <row r="41" spans="2:56" ht="19.5" customHeight="1">
      <c r="B41" s="727" t="s">
        <v>125</v>
      </c>
      <c r="C41" s="727"/>
      <c r="D41" s="727"/>
      <c r="E41" s="727"/>
      <c r="F41" s="727"/>
      <c r="G41" s="727"/>
      <c r="H41" s="727"/>
      <c r="I41" s="727"/>
      <c r="J41" s="727"/>
      <c r="K41" s="727"/>
      <c r="L41" s="627" t="s">
        <v>126</v>
      </c>
      <c r="M41" s="627"/>
      <c r="N41" s="627"/>
      <c r="O41" s="627"/>
      <c r="P41" s="627"/>
      <c r="Q41" s="627"/>
      <c r="R41" s="627"/>
      <c r="S41" s="627"/>
      <c r="T41" s="627"/>
      <c r="U41" s="627"/>
      <c r="V41" s="627"/>
      <c r="W41" s="627"/>
      <c r="X41" s="627" t="s">
        <v>127</v>
      </c>
      <c r="Y41" s="627"/>
      <c r="Z41" s="627"/>
      <c r="AA41" s="627"/>
      <c r="AB41" s="627"/>
      <c r="AC41" s="627"/>
      <c r="AD41" s="627"/>
      <c r="AE41" s="627"/>
      <c r="AF41" s="627"/>
      <c r="AG41" s="627"/>
      <c r="AH41" s="627"/>
      <c r="AI41" s="627"/>
      <c r="AJ41" s="627"/>
      <c r="AK41" s="627"/>
      <c r="AL41" s="627"/>
      <c r="AM41" s="617" t="s">
        <v>128</v>
      </c>
      <c r="AN41" s="618"/>
      <c r="AO41" s="618"/>
      <c r="AP41" s="618"/>
      <c r="AQ41" s="618"/>
      <c r="AR41" s="618"/>
      <c r="AS41" s="618"/>
      <c r="AT41" s="618"/>
      <c r="AU41" s="618"/>
      <c r="AV41" s="618"/>
      <c r="AW41" s="618"/>
      <c r="AX41" s="619"/>
      <c r="AY41" s="696">
        <f>ROUND(AY40,2)</f>
        <v>0</v>
      </c>
      <c r="AZ41" s="697"/>
      <c r="BA41" s="697"/>
      <c r="BB41" s="697"/>
      <c r="BC41" s="697"/>
      <c r="BD41" s="698"/>
    </row>
    <row r="42" spans="2:56" ht="17.25" customHeight="1">
      <c r="B42" s="705"/>
      <c r="C42" s="706"/>
      <c r="D42" s="706"/>
      <c r="E42" s="706"/>
      <c r="F42" s="706"/>
      <c r="G42" s="706"/>
      <c r="H42" s="706"/>
      <c r="I42" s="706"/>
      <c r="J42" s="706"/>
      <c r="K42" s="707"/>
      <c r="L42" s="858"/>
      <c r="M42" s="859"/>
      <c r="N42" s="859"/>
      <c r="O42" s="859"/>
      <c r="P42" s="859"/>
      <c r="Q42" s="859"/>
      <c r="R42" s="859"/>
      <c r="S42" s="859"/>
      <c r="T42" s="859"/>
      <c r="U42" s="859"/>
      <c r="V42" s="859"/>
      <c r="W42" s="860"/>
      <c r="X42" s="708"/>
      <c r="Y42" s="708"/>
      <c r="Z42" s="708"/>
      <c r="AA42" s="708"/>
      <c r="AB42" s="708"/>
      <c r="AC42" s="708"/>
      <c r="AD42" s="708"/>
      <c r="AE42" s="708"/>
      <c r="AF42" s="708"/>
      <c r="AG42" s="708"/>
      <c r="AH42" s="708"/>
      <c r="AI42" s="708"/>
      <c r="AJ42" s="708"/>
      <c r="AK42" s="708"/>
      <c r="AL42" s="709"/>
      <c r="AM42" s="694"/>
      <c r="AN42" s="647"/>
      <c r="AO42" s="647"/>
      <c r="AP42" s="647"/>
      <c r="AQ42" s="647"/>
      <c r="AR42" s="647"/>
      <c r="AS42" s="647"/>
      <c r="AT42" s="647"/>
      <c r="AU42" s="647"/>
      <c r="AV42" s="647"/>
      <c r="AW42" s="647"/>
      <c r="AX42" s="695"/>
      <c r="AY42" s="699"/>
      <c r="AZ42" s="700"/>
      <c r="BA42" s="700"/>
      <c r="BB42" s="700"/>
      <c r="BC42" s="700"/>
      <c r="BD42" s="701"/>
    </row>
    <row r="43" spans="2:56" s="257" customFormat="1" ht="15.75" customHeight="1">
      <c r="B43" s="710" t="s">
        <v>129</v>
      </c>
      <c r="C43" s="710"/>
      <c r="D43" s="710"/>
      <c r="E43" s="710"/>
      <c r="F43" s="710"/>
      <c r="G43" s="710"/>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10"/>
      <c r="AF43" s="710"/>
      <c r="AG43" s="710"/>
      <c r="AH43" s="710"/>
      <c r="AI43" s="710"/>
      <c r="AJ43" s="710"/>
      <c r="AK43" s="710"/>
      <c r="AL43" s="711"/>
      <c r="AM43" s="694"/>
      <c r="AN43" s="647"/>
      <c r="AO43" s="647"/>
      <c r="AP43" s="647"/>
      <c r="AQ43" s="647"/>
      <c r="AR43" s="647"/>
      <c r="AS43" s="647"/>
      <c r="AT43" s="647"/>
      <c r="AU43" s="647"/>
      <c r="AV43" s="647"/>
      <c r="AW43" s="647"/>
      <c r="AX43" s="695"/>
      <c r="AY43" s="699"/>
      <c r="AZ43" s="700"/>
      <c r="BA43" s="700"/>
      <c r="BB43" s="700"/>
      <c r="BC43" s="700"/>
      <c r="BD43" s="701"/>
    </row>
    <row r="44" spans="2:56" ht="13.5" customHeight="1">
      <c r="F44" s="690"/>
      <c r="G44" s="690"/>
      <c r="H44" s="688" t="s">
        <v>130</v>
      </c>
      <c r="I44" s="688"/>
      <c r="J44" s="688"/>
      <c r="K44" s="688"/>
      <c r="L44" s="688"/>
      <c r="M44" s="688"/>
      <c r="N44" s="688"/>
      <c r="O44" s="688"/>
      <c r="P44" s="688"/>
      <c r="R44" s="258"/>
      <c r="S44" s="688" t="s">
        <v>131</v>
      </c>
      <c r="T44" s="688"/>
      <c r="U44" s="688"/>
      <c r="V44" s="688"/>
      <c r="W44" s="688"/>
      <c r="X44" s="688"/>
      <c r="Y44" s="688"/>
      <c r="Z44" s="688"/>
      <c r="AC44" s="246"/>
      <c r="AD44" s="587" t="s">
        <v>275</v>
      </c>
      <c r="AE44" s="587"/>
      <c r="AF44" s="587"/>
      <c r="AG44" s="587"/>
      <c r="AH44" s="587"/>
      <c r="AI44" s="587"/>
      <c r="AM44" s="620"/>
      <c r="AN44" s="621"/>
      <c r="AO44" s="621"/>
      <c r="AP44" s="621"/>
      <c r="AQ44" s="621"/>
      <c r="AR44" s="621"/>
      <c r="AS44" s="621"/>
      <c r="AT44" s="621"/>
      <c r="AU44" s="621"/>
      <c r="AV44" s="621"/>
      <c r="AW44" s="621"/>
      <c r="AX44" s="622"/>
      <c r="AY44" s="702"/>
      <c r="AZ44" s="703"/>
      <c r="BA44" s="703"/>
      <c r="BB44" s="703"/>
      <c r="BC44" s="703"/>
      <c r="BD44" s="704"/>
    </row>
    <row r="45" spans="2:56" ht="14.25" customHeight="1">
      <c r="F45" s="687"/>
      <c r="G45" s="687"/>
      <c r="H45" s="688" t="s">
        <v>132</v>
      </c>
      <c r="I45" s="688"/>
      <c r="J45" s="688"/>
      <c r="K45" s="688"/>
      <c r="L45" s="688"/>
      <c r="M45" s="688"/>
      <c r="N45" s="688"/>
      <c r="O45" s="688"/>
      <c r="P45" s="688"/>
      <c r="R45" s="258"/>
      <c r="S45" s="688" t="s">
        <v>133</v>
      </c>
      <c r="T45" s="688"/>
      <c r="U45" s="688"/>
      <c r="V45" s="688"/>
      <c r="W45" s="688"/>
      <c r="X45" s="688"/>
      <c r="Y45" s="688"/>
      <c r="Z45" s="688"/>
      <c r="AC45" s="246"/>
      <c r="AD45" s="587" t="s">
        <v>134</v>
      </c>
      <c r="AE45" s="689"/>
      <c r="AF45" s="689"/>
      <c r="AG45" s="689"/>
      <c r="AH45" s="689"/>
      <c r="AI45" s="689"/>
      <c r="AJ45" s="689"/>
      <c r="AK45" s="689"/>
      <c r="AM45" s="617" t="s">
        <v>135</v>
      </c>
      <c r="AN45" s="618"/>
      <c r="AO45" s="618"/>
      <c r="AP45" s="618"/>
      <c r="AQ45" s="618"/>
      <c r="AR45" s="618"/>
      <c r="AS45" s="618"/>
      <c r="AT45" s="618"/>
      <c r="AU45" s="618"/>
      <c r="AV45" s="618"/>
      <c r="AW45" s="618"/>
      <c r="AX45" s="619"/>
      <c r="AY45" s="681">
        <v>0</v>
      </c>
      <c r="AZ45" s="682"/>
      <c r="BA45" s="682"/>
      <c r="BB45" s="682"/>
      <c r="BC45" s="682"/>
      <c r="BD45" s="683"/>
    </row>
    <row r="46" spans="2:56" ht="15" customHeight="1">
      <c r="F46" s="687"/>
      <c r="G46" s="687"/>
      <c r="H46" s="688" t="s">
        <v>136</v>
      </c>
      <c r="I46" s="688"/>
      <c r="J46" s="688"/>
      <c r="K46" s="688"/>
      <c r="L46" s="688"/>
      <c r="M46" s="688"/>
      <c r="N46" s="688"/>
      <c r="O46" s="688"/>
      <c r="P46" s="688"/>
      <c r="R46" s="258"/>
      <c r="S46" s="688" t="s">
        <v>137</v>
      </c>
      <c r="T46" s="688"/>
      <c r="U46" s="688"/>
      <c r="V46" s="688"/>
      <c r="W46" s="688"/>
      <c r="X46" s="688"/>
      <c r="Y46" s="688"/>
      <c r="Z46" s="688"/>
      <c r="AC46" s="246"/>
      <c r="AD46" s="587" t="s">
        <v>138</v>
      </c>
      <c r="AE46" s="689"/>
      <c r="AF46" s="689"/>
      <c r="AG46" s="689"/>
      <c r="AH46" s="689"/>
      <c r="AI46" s="689"/>
      <c r="AJ46" s="689"/>
      <c r="AK46" s="689"/>
      <c r="AM46" s="620"/>
      <c r="AN46" s="621"/>
      <c r="AO46" s="621"/>
      <c r="AP46" s="621"/>
      <c r="AQ46" s="621"/>
      <c r="AR46" s="621"/>
      <c r="AS46" s="621"/>
      <c r="AT46" s="621"/>
      <c r="AU46" s="621"/>
      <c r="AV46" s="621"/>
      <c r="AW46" s="621"/>
      <c r="AX46" s="622"/>
      <c r="AY46" s="684"/>
      <c r="AZ46" s="685"/>
      <c r="BA46" s="685"/>
      <c r="BB46" s="685"/>
      <c r="BC46" s="685"/>
      <c r="BD46" s="686"/>
    </row>
    <row r="47" spans="2:56" ht="9" customHeight="1">
      <c r="F47" s="601"/>
      <c r="G47" s="601"/>
      <c r="H47" s="587" t="s">
        <v>139</v>
      </c>
      <c r="I47" s="587"/>
      <c r="J47" s="587"/>
      <c r="K47" s="587"/>
      <c r="L47" s="587"/>
      <c r="R47" s="603"/>
      <c r="S47" s="587" t="s">
        <v>140</v>
      </c>
      <c r="T47" s="587"/>
      <c r="U47" s="587"/>
      <c r="V47" s="587"/>
      <c r="AC47" s="585"/>
      <c r="AD47" s="587" t="s">
        <v>141</v>
      </c>
      <c r="AE47" s="587"/>
      <c r="AF47" s="587"/>
      <c r="AG47" s="587"/>
      <c r="AH47" s="587"/>
      <c r="AM47" s="617" t="s">
        <v>142</v>
      </c>
      <c r="AN47" s="618"/>
      <c r="AO47" s="618"/>
      <c r="AP47" s="618"/>
      <c r="AQ47" s="618"/>
      <c r="AR47" s="618"/>
      <c r="AS47" s="618"/>
      <c r="AT47" s="618"/>
      <c r="AU47" s="618"/>
      <c r="AV47" s="618"/>
      <c r="AW47" s="618"/>
      <c r="AX47" s="619"/>
      <c r="AY47" s="623">
        <f>ROUND(AY41-AY45,2)</f>
        <v>0</v>
      </c>
      <c r="AZ47" s="623"/>
      <c r="BA47" s="623"/>
      <c r="BB47" s="623"/>
      <c r="BC47" s="623"/>
      <c r="BD47" s="623"/>
    </row>
    <row r="48" spans="2:56" ht="6" customHeight="1">
      <c r="F48" s="602"/>
      <c r="G48" s="602"/>
      <c r="H48" s="587"/>
      <c r="I48" s="587"/>
      <c r="J48" s="587"/>
      <c r="K48" s="587"/>
      <c r="L48" s="587"/>
      <c r="R48" s="604"/>
      <c r="S48" s="587"/>
      <c r="T48" s="587"/>
      <c r="U48" s="587"/>
      <c r="V48" s="587"/>
      <c r="AC48" s="586"/>
      <c r="AD48" s="587"/>
      <c r="AE48" s="587"/>
      <c r="AF48" s="587"/>
      <c r="AG48" s="587"/>
      <c r="AH48" s="587"/>
      <c r="AM48" s="620"/>
      <c r="AN48" s="621"/>
      <c r="AO48" s="621"/>
      <c r="AP48" s="621"/>
      <c r="AQ48" s="621"/>
      <c r="AR48" s="621"/>
      <c r="AS48" s="621"/>
      <c r="AT48" s="621"/>
      <c r="AU48" s="621"/>
      <c r="AV48" s="621"/>
      <c r="AW48" s="621"/>
      <c r="AX48" s="622"/>
      <c r="AY48" s="623"/>
      <c r="AZ48" s="623"/>
      <c r="BA48" s="623"/>
      <c r="BB48" s="623"/>
      <c r="BC48" s="623"/>
      <c r="BD48" s="623"/>
    </row>
    <row r="49" spans="2:61" ht="15" customHeight="1">
      <c r="F49" s="259"/>
      <c r="G49" s="259"/>
      <c r="H49" s="256"/>
      <c r="I49" s="256"/>
      <c r="J49" s="256"/>
      <c r="K49" s="256"/>
      <c r="L49" s="256"/>
      <c r="R49" s="260"/>
      <c r="S49" s="256"/>
      <c r="T49" s="256"/>
      <c r="U49" s="256"/>
      <c r="V49" s="256"/>
      <c r="AC49" s="261"/>
      <c r="AD49" s="256"/>
      <c r="AE49" s="256"/>
      <c r="AF49" s="256"/>
      <c r="AG49" s="256"/>
      <c r="AH49" s="256"/>
      <c r="AM49" s="262"/>
      <c r="AN49" s="262"/>
      <c r="AO49" s="262"/>
      <c r="AP49" s="262"/>
      <c r="AQ49" s="262"/>
      <c r="AR49" s="262"/>
      <c r="AS49" s="262"/>
      <c r="AT49" s="262"/>
      <c r="AU49" s="262"/>
      <c r="AV49" s="262"/>
      <c r="AW49" s="262"/>
      <c r="AX49" s="262"/>
      <c r="AY49" s="263"/>
      <c r="AZ49" s="263"/>
      <c r="BA49" s="263"/>
      <c r="BB49" s="263"/>
      <c r="BC49" s="263"/>
      <c r="BD49" s="263"/>
    </row>
    <row r="50" spans="2:61" ht="5.25" customHeight="1">
      <c r="F50" s="624"/>
      <c r="G50" s="624"/>
      <c r="H50" s="624"/>
      <c r="I50" s="624"/>
      <c r="J50" s="624"/>
      <c r="K50" s="624"/>
      <c r="L50" s="624"/>
      <c r="M50" s="624"/>
      <c r="N50" s="624"/>
      <c r="O50" s="624"/>
      <c r="P50" s="624"/>
      <c r="Q50" s="624"/>
      <c r="R50" s="624"/>
      <c r="S50" s="624"/>
      <c r="T50" s="624"/>
      <c r="U50" s="624"/>
      <c r="V50" s="624"/>
      <c r="W50" s="624"/>
      <c r="X50" s="624"/>
      <c r="Y50" s="624"/>
      <c r="Z50" s="624"/>
      <c r="AA50" s="624"/>
      <c r="AB50" s="624"/>
      <c r="AC50" s="624"/>
      <c r="AD50" s="624"/>
      <c r="AE50" s="624"/>
      <c r="AF50" s="624"/>
      <c r="AG50" s="624"/>
      <c r="AH50" s="624"/>
      <c r="AI50" s="624"/>
      <c r="AJ50" s="624"/>
      <c r="AK50" s="624"/>
      <c r="AY50" s="691"/>
      <c r="AZ50" s="691"/>
      <c r="BA50" s="691"/>
      <c r="BB50" s="691"/>
      <c r="BC50" s="691"/>
      <c r="BD50" s="691"/>
    </row>
    <row r="51" spans="2:61" ht="5.25" customHeight="1">
      <c r="F51" s="624"/>
      <c r="G51" s="624"/>
      <c r="H51" s="624"/>
      <c r="I51" s="624"/>
      <c r="J51" s="624"/>
      <c r="K51" s="624"/>
      <c r="L51" s="624"/>
      <c r="M51" s="624"/>
      <c r="N51" s="624"/>
      <c r="O51" s="624"/>
      <c r="P51" s="624"/>
      <c r="Q51" s="624"/>
      <c r="R51" s="624"/>
      <c r="S51" s="624"/>
      <c r="T51" s="624"/>
      <c r="U51" s="624"/>
      <c r="V51" s="624"/>
      <c r="W51" s="624"/>
      <c r="X51" s="624"/>
      <c r="Y51" s="624"/>
      <c r="Z51" s="624"/>
      <c r="AA51" s="624"/>
      <c r="AB51" s="624"/>
      <c r="AC51" s="624"/>
      <c r="AD51" s="624"/>
      <c r="AE51" s="624"/>
      <c r="AF51" s="624"/>
      <c r="AG51" s="624"/>
      <c r="AH51" s="624"/>
      <c r="AI51" s="624"/>
      <c r="AJ51" s="624"/>
      <c r="AK51" s="624"/>
      <c r="AY51" s="691"/>
      <c r="AZ51" s="691"/>
      <c r="BA51" s="691"/>
      <c r="BB51" s="691"/>
      <c r="BC51" s="691"/>
      <c r="BD51" s="691"/>
    </row>
    <row r="52" spans="2:61" ht="9" customHeight="1">
      <c r="B52" s="692" t="s">
        <v>143</v>
      </c>
      <c r="C52" s="692"/>
      <c r="D52" s="692"/>
      <c r="E52" s="692"/>
      <c r="F52" s="692"/>
      <c r="G52" s="692"/>
      <c r="H52" s="692"/>
      <c r="I52" s="692"/>
      <c r="J52" s="692"/>
      <c r="K52" s="692"/>
      <c r="L52" s="692"/>
      <c r="M52" s="692"/>
      <c r="N52" s="692"/>
      <c r="O52" s="692"/>
      <c r="P52" s="692"/>
      <c r="Q52" s="692"/>
      <c r="R52" s="692"/>
      <c r="S52" s="692"/>
      <c r="T52" s="692"/>
      <c r="U52" s="692"/>
      <c r="V52" s="692"/>
      <c r="W52" s="692"/>
      <c r="X52" s="692"/>
      <c r="Y52" s="692"/>
      <c r="Z52" s="692"/>
      <c r="AA52" s="692"/>
      <c r="AB52" s="692"/>
      <c r="AC52" s="692"/>
      <c r="AD52" s="692"/>
      <c r="AE52" s="692"/>
      <c r="AF52" s="692"/>
      <c r="AG52" s="692"/>
      <c r="AH52" s="692"/>
      <c r="AI52" s="692"/>
      <c r="AJ52" s="692"/>
      <c r="AK52" s="692"/>
      <c r="AL52" s="692"/>
      <c r="AM52" s="692"/>
      <c r="AN52" s="692"/>
      <c r="AO52" s="692"/>
      <c r="AP52" s="692"/>
      <c r="AQ52" s="692"/>
      <c r="AR52" s="692"/>
      <c r="AS52" s="692"/>
      <c r="AT52" s="692"/>
      <c r="AU52" s="692"/>
      <c r="AV52" s="692"/>
      <c r="AW52" s="692"/>
      <c r="AX52" s="692"/>
      <c r="AY52" s="692"/>
      <c r="AZ52" s="692"/>
      <c r="BA52" s="692"/>
      <c r="BB52" s="692"/>
      <c r="BC52" s="692"/>
      <c r="BD52" s="692"/>
    </row>
    <row r="53" spans="2:61" ht="45.9" customHeight="1">
      <c r="B53" s="693"/>
      <c r="C53" s="693"/>
      <c r="D53" s="693"/>
      <c r="E53" s="693"/>
      <c r="F53" s="693"/>
      <c r="G53" s="693"/>
      <c r="H53" s="693"/>
      <c r="I53" s="693"/>
      <c r="J53" s="693"/>
      <c r="K53" s="693"/>
      <c r="L53" s="693"/>
      <c r="M53" s="693"/>
      <c r="N53" s="693"/>
      <c r="O53" s="693"/>
      <c r="P53" s="693"/>
      <c r="Q53" s="693"/>
      <c r="R53" s="693"/>
      <c r="S53" s="693"/>
      <c r="T53" s="693"/>
      <c r="U53" s="693"/>
      <c r="V53" s="693"/>
      <c r="W53" s="693"/>
      <c r="X53" s="693"/>
      <c r="Y53" s="693"/>
      <c r="Z53" s="693"/>
      <c r="AA53" s="693"/>
      <c r="AB53" s="693"/>
      <c r="AC53" s="693"/>
      <c r="AD53" s="693"/>
      <c r="AE53" s="693"/>
      <c r="AF53" s="693"/>
      <c r="AG53" s="693"/>
      <c r="AH53" s="693"/>
      <c r="AI53" s="693"/>
      <c r="AJ53" s="693"/>
      <c r="AK53" s="693"/>
      <c r="AL53" s="693"/>
      <c r="AM53" s="693"/>
      <c r="AN53" s="693"/>
      <c r="AO53" s="693"/>
      <c r="AP53" s="693"/>
      <c r="AQ53" s="693"/>
      <c r="AR53" s="693"/>
      <c r="AS53" s="693"/>
      <c r="AT53" s="693"/>
      <c r="AU53" s="693"/>
      <c r="AV53" s="693"/>
      <c r="AW53" s="693"/>
      <c r="AX53" s="693"/>
      <c r="AY53" s="693"/>
      <c r="AZ53" s="693"/>
      <c r="BA53" s="693"/>
      <c r="BB53" s="693"/>
      <c r="BC53" s="693"/>
      <c r="BD53" s="693"/>
      <c r="BI53" s="264"/>
    </row>
    <row r="54" spans="2:61" ht="9" customHeight="1">
      <c r="BA54" s="265"/>
      <c r="BB54" s="265"/>
    </row>
    <row r="55" spans="2:61" ht="9" customHeight="1">
      <c r="B55" s="611" t="s">
        <v>335</v>
      </c>
      <c r="C55" s="611"/>
      <c r="D55" s="611"/>
      <c r="E55" s="611"/>
      <c r="F55" s="611"/>
      <c r="G55" s="611"/>
      <c r="H55" s="611"/>
      <c r="I55" s="611"/>
      <c r="J55" s="611"/>
      <c r="K55" s="611"/>
      <c r="L55" s="611"/>
      <c r="M55" s="611"/>
      <c r="N55" s="611"/>
      <c r="O55" s="611"/>
      <c r="P55" s="611"/>
      <c r="Q55" s="611"/>
      <c r="R55" s="611"/>
      <c r="S55" s="611"/>
      <c r="T55" s="611"/>
      <c r="U55" s="611"/>
      <c r="V55" s="611"/>
      <c r="W55" s="611"/>
      <c r="X55" s="611"/>
      <c r="Y55" s="611"/>
      <c r="Z55" s="611"/>
      <c r="AA55" s="611"/>
      <c r="AB55" s="611"/>
      <c r="AC55" s="611"/>
      <c r="AD55" s="611"/>
      <c r="AE55" s="611"/>
      <c r="AF55" s="611"/>
      <c r="AG55" s="611"/>
      <c r="AH55" s="611"/>
      <c r="AI55" s="611"/>
      <c r="AJ55" s="611"/>
      <c r="AK55" s="611"/>
      <c r="AL55" s="611"/>
      <c r="AM55" s="611"/>
      <c r="AN55" s="611"/>
      <c r="AO55" s="611"/>
      <c r="AP55" s="611"/>
      <c r="AQ55" s="611"/>
      <c r="AR55" s="611"/>
      <c r="AS55" s="611"/>
      <c r="AT55" s="611"/>
      <c r="AU55" s="611"/>
      <c r="AV55" s="611"/>
      <c r="AW55" s="611"/>
      <c r="AX55" s="611"/>
      <c r="AY55" s="611"/>
      <c r="AZ55" s="611"/>
      <c r="BA55" s="611"/>
      <c r="BB55" s="611"/>
      <c r="BC55" s="611"/>
      <c r="BD55" s="611"/>
    </row>
    <row r="56" spans="2:61" ht="22.95" customHeight="1">
      <c r="B56" s="612"/>
      <c r="C56" s="612"/>
      <c r="D56" s="612"/>
      <c r="E56" s="612"/>
      <c r="F56" s="612"/>
      <c r="G56" s="612"/>
      <c r="H56" s="612"/>
      <c r="I56" s="612"/>
      <c r="J56" s="612"/>
      <c r="K56" s="612"/>
      <c r="L56" s="612"/>
      <c r="M56" s="612"/>
      <c r="N56" s="612"/>
      <c r="O56" s="612"/>
      <c r="P56" s="612"/>
      <c r="Q56" s="612"/>
      <c r="R56" s="612"/>
      <c r="S56" s="612"/>
      <c r="T56" s="612"/>
      <c r="U56" s="612"/>
      <c r="V56" s="612"/>
      <c r="W56" s="612"/>
      <c r="X56" s="612"/>
      <c r="Y56" s="612"/>
      <c r="Z56" s="612"/>
      <c r="AA56" s="612"/>
      <c r="AB56" s="612"/>
      <c r="AC56" s="612"/>
      <c r="AD56" s="612"/>
      <c r="AE56" s="612"/>
      <c r="AF56" s="612"/>
      <c r="AG56" s="612"/>
      <c r="AH56" s="612"/>
      <c r="AI56" s="612"/>
      <c r="AJ56" s="612"/>
      <c r="AK56" s="612"/>
      <c r="AL56" s="612"/>
      <c r="AM56" s="612"/>
      <c r="AN56" s="612"/>
      <c r="AO56" s="612"/>
      <c r="AP56" s="612"/>
      <c r="AQ56" s="612"/>
      <c r="AR56" s="612"/>
      <c r="AS56" s="612"/>
      <c r="AT56" s="612"/>
      <c r="AU56" s="612"/>
      <c r="AV56" s="612"/>
      <c r="AW56" s="612"/>
      <c r="AX56" s="612"/>
      <c r="AY56" s="612"/>
      <c r="AZ56" s="612"/>
      <c r="BA56" s="612"/>
      <c r="BB56" s="612"/>
      <c r="BC56" s="612"/>
      <c r="BD56" s="612"/>
    </row>
    <row r="57" spans="2:61" ht="14.25" customHeight="1">
      <c r="B57" s="588" t="s">
        <v>144</v>
      </c>
      <c r="C57" s="589"/>
      <c r="D57" s="590"/>
      <c r="E57" s="615" t="s">
        <v>145</v>
      </c>
      <c r="F57" s="615"/>
      <c r="G57" s="615"/>
      <c r="H57" s="588" t="s">
        <v>146</v>
      </c>
      <c r="I57" s="589"/>
      <c r="J57" s="590"/>
      <c r="K57" s="594" t="s">
        <v>147</v>
      </c>
      <c r="L57" s="595"/>
      <c r="M57" s="595"/>
      <c r="N57" s="596"/>
      <c r="O57" s="600" t="s">
        <v>148</v>
      </c>
      <c r="P57" s="600"/>
      <c r="Q57" s="600"/>
      <c r="R57" s="616" t="s">
        <v>149</v>
      </c>
      <c r="S57" s="616"/>
      <c r="T57" s="616"/>
      <c r="U57" s="588" t="s">
        <v>150</v>
      </c>
      <c r="V57" s="589"/>
      <c r="W57" s="590"/>
      <c r="X57" s="616" t="s">
        <v>151</v>
      </c>
      <c r="Y57" s="616"/>
      <c r="Z57" s="616"/>
      <c r="AA57" s="616"/>
      <c r="AB57" s="588" t="s">
        <v>152</v>
      </c>
      <c r="AC57" s="589"/>
      <c r="AD57" s="590"/>
      <c r="AE57" s="605" t="s">
        <v>153</v>
      </c>
      <c r="AF57" s="606"/>
      <c r="AG57" s="606"/>
      <c r="AH57" s="607"/>
      <c r="AI57" s="615" t="s">
        <v>154</v>
      </c>
      <c r="AJ57" s="615"/>
      <c r="AK57" s="615"/>
      <c r="AL57" s="616" t="s">
        <v>155</v>
      </c>
      <c r="AM57" s="616"/>
      <c r="AN57" s="616"/>
      <c r="AO57" s="616"/>
      <c r="AP57" s="616"/>
      <c r="AQ57" s="616"/>
      <c r="AR57" s="605" t="s">
        <v>156</v>
      </c>
      <c r="AS57" s="606"/>
      <c r="AT57" s="607"/>
      <c r="AU57" s="613" t="s">
        <v>157</v>
      </c>
      <c r="AV57" s="613"/>
      <c r="AW57" s="613"/>
      <c r="AX57" s="614" t="s">
        <v>120</v>
      </c>
      <c r="AY57" s="614"/>
      <c r="AZ57" s="614"/>
      <c r="BA57" s="614"/>
      <c r="BB57" s="614"/>
      <c r="BC57" s="614"/>
      <c r="BD57" s="614"/>
    </row>
    <row r="58" spans="2:61" ht="16.5" customHeight="1">
      <c r="B58" s="591"/>
      <c r="C58" s="592"/>
      <c r="D58" s="593"/>
      <c r="E58" s="615"/>
      <c r="F58" s="615"/>
      <c r="G58" s="615"/>
      <c r="H58" s="591"/>
      <c r="I58" s="592"/>
      <c r="J58" s="593"/>
      <c r="K58" s="597"/>
      <c r="L58" s="598"/>
      <c r="M58" s="598"/>
      <c r="N58" s="599"/>
      <c r="O58" s="600"/>
      <c r="P58" s="600"/>
      <c r="Q58" s="600"/>
      <c r="R58" s="616"/>
      <c r="S58" s="616"/>
      <c r="T58" s="616"/>
      <c r="U58" s="591"/>
      <c r="V58" s="592"/>
      <c r="W58" s="593"/>
      <c r="X58" s="616"/>
      <c r="Y58" s="616"/>
      <c r="Z58" s="616"/>
      <c r="AA58" s="616"/>
      <c r="AB58" s="591"/>
      <c r="AC58" s="592"/>
      <c r="AD58" s="593"/>
      <c r="AE58" s="608"/>
      <c r="AF58" s="609"/>
      <c r="AG58" s="609"/>
      <c r="AH58" s="610"/>
      <c r="AI58" s="615"/>
      <c r="AJ58" s="615"/>
      <c r="AK58" s="615"/>
      <c r="AL58" s="616"/>
      <c r="AM58" s="616"/>
      <c r="AN58" s="616"/>
      <c r="AO58" s="616"/>
      <c r="AP58" s="616"/>
      <c r="AQ58" s="616"/>
      <c r="AR58" s="608"/>
      <c r="AS58" s="609"/>
      <c r="AT58" s="610"/>
      <c r="AU58" s="613"/>
      <c r="AV58" s="613"/>
      <c r="AW58" s="613"/>
      <c r="AX58" s="614"/>
      <c r="AY58" s="614"/>
      <c r="AZ58" s="614"/>
      <c r="BA58" s="614"/>
      <c r="BB58" s="614"/>
      <c r="BC58" s="614"/>
      <c r="BD58" s="614"/>
    </row>
    <row r="59" spans="2:61" ht="50.7" customHeight="1">
      <c r="B59" s="627">
        <v>601</v>
      </c>
      <c r="C59" s="627"/>
      <c r="D59" s="627"/>
      <c r="E59" s="627">
        <v>324</v>
      </c>
      <c r="F59" s="627"/>
      <c r="G59" s="627"/>
      <c r="H59" s="625"/>
      <c r="I59" s="625"/>
      <c r="J59" s="625"/>
      <c r="K59" s="626"/>
      <c r="L59" s="626"/>
      <c r="M59" s="626"/>
      <c r="N59" s="626"/>
      <c r="O59" s="625"/>
      <c r="P59" s="625"/>
      <c r="Q59" s="625"/>
      <c r="R59" s="626"/>
      <c r="S59" s="626"/>
      <c r="T59" s="626"/>
      <c r="U59" s="625"/>
      <c r="V59" s="625"/>
      <c r="W59" s="625"/>
      <c r="X59" s="626"/>
      <c r="Y59" s="626"/>
      <c r="Z59" s="626"/>
      <c r="AA59" s="626"/>
      <c r="AB59" s="625"/>
      <c r="AC59" s="625"/>
      <c r="AD59" s="625"/>
      <c r="AE59" s="625"/>
      <c r="AF59" s="625"/>
      <c r="AG59" s="625"/>
      <c r="AH59" s="625"/>
      <c r="AI59" s="625"/>
      <c r="AJ59" s="625"/>
      <c r="AK59" s="625"/>
      <c r="AL59" s="626"/>
      <c r="AM59" s="626"/>
      <c r="AN59" s="626"/>
      <c r="AO59" s="626"/>
      <c r="AP59" s="626"/>
      <c r="AQ59" s="626"/>
      <c r="AR59" s="626"/>
      <c r="AS59" s="626"/>
      <c r="AT59" s="626"/>
      <c r="AU59" s="677"/>
      <c r="AV59" s="677"/>
      <c r="AW59" s="677"/>
      <c r="AX59" s="644"/>
      <c r="AY59" s="644"/>
      <c r="AZ59" s="644"/>
      <c r="BA59" s="644"/>
      <c r="BB59" s="644"/>
      <c r="BC59" s="644"/>
      <c r="BD59" s="644"/>
    </row>
    <row r="60" spans="2:61" ht="49.5" customHeight="1">
      <c r="B60" s="627">
        <v>601</v>
      </c>
      <c r="C60" s="627"/>
      <c r="D60" s="627"/>
      <c r="E60" s="627">
        <v>324</v>
      </c>
      <c r="F60" s="627"/>
      <c r="G60" s="627"/>
      <c r="H60" s="625"/>
      <c r="I60" s="625"/>
      <c r="J60" s="625"/>
      <c r="K60" s="626"/>
      <c r="L60" s="626"/>
      <c r="M60" s="626"/>
      <c r="N60" s="626"/>
      <c r="O60" s="625"/>
      <c r="P60" s="625"/>
      <c r="Q60" s="625"/>
      <c r="R60" s="626"/>
      <c r="S60" s="626"/>
      <c r="T60" s="626"/>
      <c r="U60" s="625"/>
      <c r="V60" s="625"/>
      <c r="W60" s="625"/>
      <c r="X60" s="626"/>
      <c r="Y60" s="626"/>
      <c r="Z60" s="626"/>
      <c r="AA60" s="626"/>
      <c r="AB60" s="625"/>
      <c r="AC60" s="625"/>
      <c r="AD60" s="625"/>
      <c r="AE60" s="625"/>
      <c r="AF60" s="625"/>
      <c r="AG60" s="625"/>
      <c r="AH60" s="625"/>
      <c r="AI60" s="625"/>
      <c r="AJ60" s="625"/>
      <c r="AK60" s="625"/>
      <c r="AL60" s="626"/>
      <c r="AM60" s="626"/>
      <c r="AN60" s="626"/>
      <c r="AO60" s="626"/>
      <c r="AP60" s="626"/>
      <c r="AQ60" s="626"/>
      <c r="AR60" s="626"/>
      <c r="AS60" s="626"/>
      <c r="AT60" s="626"/>
      <c r="AU60" s="677"/>
      <c r="AV60" s="677"/>
      <c r="AW60" s="677"/>
      <c r="AX60" s="644"/>
      <c r="AY60" s="644"/>
      <c r="AZ60" s="644"/>
      <c r="BA60" s="644"/>
      <c r="BB60" s="644"/>
      <c r="BC60" s="644"/>
      <c r="BD60" s="644"/>
    </row>
    <row r="61" spans="2:61" ht="49.5" customHeight="1">
      <c r="B61" s="627">
        <v>601</v>
      </c>
      <c r="C61" s="627"/>
      <c r="D61" s="627"/>
      <c r="E61" s="627">
        <v>324</v>
      </c>
      <c r="F61" s="627"/>
      <c r="G61" s="627"/>
      <c r="H61" s="625"/>
      <c r="I61" s="625"/>
      <c r="J61" s="625"/>
      <c r="K61" s="626"/>
      <c r="L61" s="626"/>
      <c r="M61" s="626"/>
      <c r="N61" s="626"/>
      <c r="O61" s="625"/>
      <c r="P61" s="625"/>
      <c r="Q61" s="625"/>
      <c r="R61" s="626"/>
      <c r="S61" s="626"/>
      <c r="T61" s="626"/>
      <c r="U61" s="625"/>
      <c r="V61" s="625"/>
      <c r="W61" s="625"/>
      <c r="X61" s="626"/>
      <c r="Y61" s="626"/>
      <c r="Z61" s="626"/>
      <c r="AA61" s="626"/>
      <c r="AB61" s="625"/>
      <c r="AC61" s="625"/>
      <c r="AD61" s="625"/>
      <c r="AE61" s="625"/>
      <c r="AF61" s="625"/>
      <c r="AG61" s="625"/>
      <c r="AH61" s="625"/>
      <c r="AI61" s="625"/>
      <c r="AJ61" s="625"/>
      <c r="AK61" s="625"/>
      <c r="AL61" s="626"/>
      <c r="AM61" s="626"/>
      <c r="AN61" s="626"/>
      <c r="AO61" s="626"/>
      <c r="AP61" s="626"/>
      <c r="AQ61" s="626"/>
      <c r="AR61" s="626"/>
      <c r="AS61" s="626"/>
      <c r="AT61" s="626"/>
      <c r="AU61" s="677"/>
      <c r="AV61" s="677"/>
      <c r="AW61" s="677"/>
      <c r="AX61" s="644"/>
      <c r="AY61" s="644"/>
      <c r="AZ61" s="644"/>
      <c r="BA61" s="644"/>
      <c r="BB61" s="644"/>
      <c r="BC61" s="644"/>
      <c r="BD61" s="644"/>
    </row>
    <row r="62" spans="2:61" ht="49.5" customHeight="1">
      <c r="B62" s="627">
        <v>601</v>
      </c>
      <c r="C62" s="627"/>
      <c r="D62" s="627"/>
      <c r="E62" s="627">
        <v>324</v>
      </c>
      <c r="F62" s="627"/>
      <c r="G62" s="627"/>
      <c r="H62" s="625"/>
      <c r="I62" s="625"/>
      <c r="J62" s="625"/>
      <c r="K62" s="626"/>
      <c r="L62" s="626"/>
      <c r="M62" s="626"/>
      <c r="N62" s="626"/>
      <c r="O62" s="625"/>
      <c r="P62" s="625"/>
      <c r="Q62" s="625"/>
      <c r="R62" s="626"/>
      <c r="S62" s="626"/>
      <c r="T62" s="626"/>
      <c r="U62" s="625"/>
      <c r="V62" s="625"/>
      <c r="W62" s="625"/>
      <c r="X62" s="626"/>
      <c r="Y62" s="626"/>
      <c r="Z62" s="626"/>
      <c r="AA62" s="626"/>
      <c r="AB62" s="625"/>
      <c r="AC62" s="625"/>
      <c r="AD62" s="625"/>
      <c r="AE62" s="625"/>
      <c r="AF62" s="625"/>
      <c r="AG62" s="625"/>
      <c r="AH62" s="625"/>
      <c r="AI62" s="625"/>
      <c r="AJ62" s="625"/>
      <c r="AK62" s="625"/>
      <c r="AL62" s="626"/>
      <c r="AM62" s="626"/>
      <c r="AN62" s="626"/>
      <c r="AO62" s="626"/>
      <c r="AP62" s="626"/>
      <c r="AQ62" s="626"/>
      <c r="AR62" s="626"/>
      <c r="AS62" s="626"/>
      <c r="AT62" s="626"/>
      <c r="AU62" s="677"/>
      <c r="AV62" s="677"/>
      <c r="AW62" s="677"/>
      <c r="AX62" s="644"/>
      <c r="AY62" s="644"/>
      <c r="AZ62" s="644"/>
      <c r="BA62" s="644"/>
      <c r="BB62" s="644"/>
      <c r="BC62" s="644"/>
      <c r="BD62" s="644"/>
    </row>
    <row r="63" spans="2:61" ht="49.2" customHeight="1">
      <c r="B63" s="627">
        <v>601</v>
      </c>
      <c r="C63" s="627"/>
      <c r="D63" s="627"/>
      <c r="E63" s="627">
        <v>324</v>
      </c>
      <c r="F63" s="627"/>
      <c r="G63" s="627"/>
      <c r="H63" s="625"/>
      <c r="I63" s="625"/>
      <c r="J63" s="625"/>
      <c r="K63" s="626"/>
      <c r="L63" s="626"/>
      <c r="M63" s="626"/>
      <c r="N63" s="626"/>
      <c r="O63" s="625"/>
      <c r="P63" s="625"/>
      <c r="Q63" s="625"/>
      <c r="R63" s="626"/>
      <c r="S63" s="626"/>
      <c r="T63" s="626"/>
      <c r="U63" s="625"/>
      <c r="V63" s="625"/>
      <c r="W63" s="625"/>
      <c r="X63" s="626"/>
      <c r="Y63" s="626"/>
      <c r="Z63" s="626"/>
      <c r="AA63" s="626"/>
      <c r="AB63" s="625"/>
      <c r="AC63" s="625"/>
      <c r="AD63" s="625"/>
      <c r="AE63" s="625"/>
      <c r="AF63" s="625"/>
      <c r="AG63" s="625"/>
      <c r="AH63" s="625"/>
      <c r="AI63" s="625"/>
      <c r="AJ63" s="625"/>
      <c r="AK63" s="625"/>
      <c r="AL63" s="626"/>
      <c r="AM63" s="626"/>
      <c r="AN63" s="626"/>
      <c r="AO63" s="626"/>
      <c r="AP63" s="626"/>
      <c r="AQ63" s="626"/>
      <c r="AR63" s="626"/>
      <c r="AS63" s="626"/>
      <c r="AT63" s="626"/>
      <c r="AU63" s="677"/>
      <c r="AV63" s="677"/>
      <c r="AW63" s="677"/>
      <c r="AX63" s="644"/>
      <c r="AY63" s="644"/>
      <c r="AZ63" s="644"/>
      <c r="BA63" s="644"/>
      <c r="BB63" s="644"/>
      <c r="BC63" s="644"/>
      <c r="BD63" s="644"/>
    </row>
    <row r="64" spans="2:61" ht="49.5" customHeight="1">
      <c r="B64" s="678">
        <v>601</v>
      </c>
      <c r="C64" s="679"/>
      <c r="D64" s="680"/>
      <c r="E64" s="678">
        <v>324</v>
      </c>
      <c r="F64" s="679"/>
      <c r="G64" s="680"/>
      <c r="H64" s="670"/>
      <c r="I64" s="671"/>
      <c r="J64" s="672"/>
      <c r="K64" s="673"/>
      <c r="L64" s="674"/>
      <c r="M64" s="674"/>
      <c r="N64" s="675"/>
      <c r="O64" s="670"/>
      <c r="P64" s="671"/>
      <c r="Q64" s="672"/>
      <c r="R64" s="673"/>
      <c r="S64" s="674"/>
      <c r="T64" s="675"/>
      <c r="U64" s="670"/>
      <c r="V64" s="671"/>
      <c r="W64" s="672"/>
      <c r="X64" s="673"/>
      <c r="Y64" s="674"/>
      <c r="Z64" s="674"/>
      <c r="AA64" s="675"/>
      <c r="AB64" s="670"/>
      <c r="AC64" s="671"/>
      <c r="AD64" s="672"/>
      <c r="AE64" s="670"/>
      <c r="AF64" s="671"/>
      <c r="AG64" s="671"/>
      <c r="AH64" s="672"/>
      <c r="AI64" s="670"/>
      <c r="AJ64" s="671"/>
      <c r="AK64" s="672"/>
      <c r="AL64" s="673"/>
      <c r="AM64" s="674"/>
      <c r="AN64" s="674"/>
      <c r="AO64" s="674"/>
      <c r="AP64" s="674"/>
      <c r="AQ64" s="675"/>
      <c r="AR64" s="673"/>
      <c r="AS64" s="674"/>
      <c r="AT64" s="675"/>
      <c r="AU64" s="677"/>
      <c r="AV64" s="677"/>
      <c r="AW64" s="677"/>
      <c r="AX64" s="667"/>
      <c r="AY64" s="668"/>
      <c r="AZ64" s="668"/>
      <c r="BA64" s="668"/>
      <c r="BB64" s="668"/>
      <c r="BC64" s="668"/>
      <c r="BD64" s="669"/>
    </row>
    <row r="65" spans="2:56" ht="49.5" customHeight="1">
      <c r="B65" s="627">
        <v>601</v>
      </c>
      <c r="C65" s="627"/>
      <c r="D65" s="627"/>
      <c r="E65" s="627">
        <v>324</v>
      </c>
      <c r="F65" s="627"/>
      <c r="G65" s="627"/>
      <c r="H65" s="625"/>
      <c r="I65" s="625"/>
      <c r="J65" s="625"/>
      <c r="K65" s="626"/>
      <c r="L65" s="626"/>
      <c r="M65" s="626"/>
      <c r="N65" s="626"/>
      <c r="O65" s="625"/>
      <c r="P65" s="625"/>
      <c r="Q65" s="625"/>
      <c r="R65" s="626"/>
      <c r="S65" s="626"/>
      <c r="T65" s="626"/>
      <c r="U65" s="625"/>
      <c r="V65" s="625"/>
      <c r="W65" s="625"/>
      <c r="X65" s="626"/>
      <c r="Y65" s="626"/>
      <c r="Z65" s="626"/>
      <c r="AA65" s="626"/>
      <c r="AB65" s="625"/>
      <c r="AC65" s="625"/>
      <c r="AD65" s="625"/>
      <c r="AE65" s="625"/>
      <c r="AF65" s="625"/>
      <c r="AG65" s="625"/>
      <c r="AH65" s="625"/>
      <c r="AI65" s="625"/>
      <c r="AJ65" s="625"/>
      <c r="AK65" s="625"/>
      <c r="AL65" s="626"/>
      <c r="AM65" s="626"/>
      <c r="AN65" s="626"/>
      <c r="AO65" s="626"/>
      <c r="AP65" s="626"/>
      <c r="AQ65" s="626"/>
      <c r="AR65" s="626"/>
      <c r="AS65" s="626"/>
      <c r="AT65" s="626"/>
      <c r="AU65" s="677"/>
      <c r="AV65" s="677"/>
      <c r="AW65" s="677"/>
      <c r="AX65" s="644"/>
      <c r="AY65" s="644"/>
      <c r="AZ65" s="644"/>
      <c r="BA65" s="644"/>
      <c r="BB65" s="644"/>
      <c r="BC65" s="644"/>
      <c r="BD65" s="644"/>
    </row>
    <row r="66" spans="2:56" ht="49.5" customHeight="1">
      <c r="B66" s="627">
        <v>601</v>
      </c>
      <c r="C66" s="627"/>
      <c r="D66" s="627"/>
      <c r="E66" s="627">
        <v>324</v>
      </c>
      <c r="F66" s="627"/>
      <c r="G66" s="627"/>
      <c r="H66" s="625"/>
      <c r="I66" s="625"/>
      <c r="J66" s="625"/>
      <c r="K66" s="626"/>
      <c r="L66" s="626"/>
      <c r="M66" s="626"/>
      <c r="N66" s="626"/>
      <c r="O66" s="625"/>
      <c r="P66" s="625"/>
      <c r="Q66" s="625"/>
      <c r="R66" s="626"/>
      <c r="S66" s="626"/>
      <c r="T66" s="626"/>
      <c r="U66" s="625"/>
      <c r="V66" s="625"/>
      <c r="W66" s="625"/>
      <c r="X66" s="673"/>
      <c r="Y66" s="674"/>
      <c r="Z66" s="674"/>
      <c r="AA66" s="675"/>
      <c r="AB66" s="670"/>
      <c r="AC66" s="671"/>
      <c r="AD66" s="672"/>
      <c r="AE66" s="670"/>
      <c r="AF66" s="671"/>
      <c r="AG66" s="671"/>
      <c r="AH66" s="672"/>
      <c r="AI66" s="670"/>
      <c r="AJ66" s="671"/>
      <c r="AK66" s="672"/>
      <c r="AL66" s="673"/>
      <c r="AM66" s="674"/>
      <c r="AN66" s="674"/>
      <c r="AO66" s="674"/>
      <c r="AP66" s="674"/>
      <c r="AQ66" s="675"/>
      <c r="AR66" s="626"/>
      <c r="AS66" s="626"/>
      <c r="AT66" s="626"/>
      <c r="AU66" s="677"/>
      <c r="AV66" s="677"/>
      <c r="AW66" s="677"/>
      <c r="AX66" s="644"/>
      <c r="AY66" s="644"/>
      <c r="AZ66" s="644"/>
      <c r="BA66" s="644"/>
      <c r="BB66" s="644"/>
      <c r="BC66" s="644"/>
      <c r="BD66" s="644"/>
    </row>
    <row r="67" spans="2:56" ht="21" customHeight="1">
      <c r="B67" s="645" t="str">
        <f>IF(AY47=AX67,"VOUCHER BALANCED","VOUCHER DOES NOT BALANCE - THE COST CODE AMOUNT DOES NOT TOTAL THE AMOUNT IN THE PAYMENT / (COST TO AGENCY)")</f>
        <v>VOUCHER BALANCED</v>
      </c>
      <c r="C67" s="645"/>
      <c r="D67" s="645"/>
      <c r="E67" s="645"/>
      <c r="F67" s="645"/>
      <c r="G67" s="645"/>
      <c r="H67" s="645"/>
      <c r="I67" s="645"/>
      <c r="J67" s="645"/>
      <c r="K67" s="645"/>
      <c r="L67" s="645"/>
      <c r="M67" s="645"/>
      <c r="N67" s="645"/>
      <c r="O67" s="645"/>
      <c r="P67" s="645"/>
      <c r="Q67" s="645"/>
      <c r="R67" s="645"/>
      <c r="S67" s="645"/>
      <c r="T67" s="645"/>
      <c r="U67" s="645"/>
      <c r="V67" s="645"/>
      <c r="W67" s="645"/>
      <c r="X67" s="645"/>
      <c r="Y67" s="645"/>
      <c r="Z67" s="645"/>
      <c r="AA67" s="645"/>
      <c r="AB67" s="645"/>
      <c r="AC67" s="645"/>
      <c r="AD67" s="645"/>
      <c r="AE67" s="645"/>
      <c r="AF67" s="645"/>
      <c r="AG67" s="645"/>
      <c r="AH67" s="645"/>
      <c r="AI67" s="645"/>
      <c r="AJ67" s="645"/>
      <c r="AK67" s="645"/>
      <c r="AL67" s="645"/>
      <c r="AM67" s="645"/>
      <c r="AN67" s="645"/>
      <c r="AO67" s="645"/>
      <c r="AP67" s="645"/>
      <c r="AQ67" s="645"/>
      <c r="AR67" s="645"/>
      <c r="AS67" s="645"/>
      <c r="AT67" s="645"/>
      <c r="AU67" s="645"/>
      <c r="AV67" s="645"/>
      <c r="AW67" s="645"/>
      <c r="AX67" s="245">
        <f>ROUND(SUM(AX59:BD66),2)</f>
        <v>0</v>
      </c>
    </row>
    <row r="68" spans="2:56" ht="28.5" customHeight="1">
      <c r="B68" s="646" t="s">
        <v>271</v>
      </c>
      <c r="C68" s="646"/>
      <c r="D68" s="646"/>
      <c r="E68" s="646"/>
      <c r="F68" s="646"/>
      <c r="G68" s="646"/>
      <c r="H68" s="646"/>
      <c r="I68" s="646"/>
      <c r="J68" s="646"/>
      <c r="K68" s="646"/>
      <c r="L68" s="266"/>
      <c r="M68" s="641"/>
      <c r="N68" s="642"/>
      <c r="O68" s="642"/>
      <c r="P68" s="643"/>
      <c r="Q68" s="266"/>
      <c r="R68" s="266"/>
      <c r="S68" s="266"/>
      <c r="T68" s="266"/>
      <c r="U68" s="266"/>
      <c r="V68" s="266"/>
      <c r="W68" s="266"/>
      <c r="X68" s="266"/>
      <c r="Y68" s="266"/>
      <c r="Z68" s="266"/>
      <c r="AA68" s="266"/>
      <c r="AB68" s="266"/>
      <c r="AC68" s="266"/>
      <c r="AD68" s="266"/>
      <c r="AE68" s="266"/>
      <c r="AF68" s="266"/>
      <c r="AG68" s="266"/>
      <c r="AH68" s="266"/>
      <c r="AI68" s="647" t="s">
        <v>158</v>
      </c>
      <c r="AJ68" s="647"/>
      <c r="AK68" s="647"/>
      <c r="AL68" s="647"/>
      <c r="AM68" s="647"/>
      <c r="AN68" s="647"/>
      <c r="AO68" s="647"/>
      <c r="AP68" s="647"/>
      <c r="AQ68" s="647"/>
      <c r="AR68" s="647"/>
      <c r="AS68" s="647"/>
      <c r="AT68" s="647"/>
      <c r="AU68" s="647"/>
      <c r="AV68" s="647"/>
      <c r="AW68" s="647"/>
      <c r="AX68" s="647"/>
      <c r="AY68" s="647"/>
      <c r="AZ68" s="647"/>
      <c r="BA68" s="647"/>
      <c r="BB68" s="647"/>
      <c r="BC68" s="647"/>
      <c r="BD68" s="647"/>
    </row>
    <row r="69" spans="2:56" ht="9" customHeight="1">
      <c r="AI69" s="647"/>
      <c r="AJ69" s="647"/>
      <c r="AK69" s="647"/>
      <c r="AL69" s="647"/>
      <c r="AM69" s="647"/>
      <c r="AN69" s="647"/>
      <c r="AO69" s="647"/>
      <c r="AP69" s="647"/>
      <c r="AQ69" s="647"/>
      <c r="AR69" s="647"/>
      <c r="AS69" s="647"/>
      <c r="AT69" s="647"/>
      <c r="AU69" s="647"/>
      <c r="AV69" s="647"/>
      <c r="AW69" s="647"/>
      <c r="AX69" s="647"/>
      <c r="AY69" s="647"/>
      <c r="AZ69" s="647"/>
      <c r="BA69" s="647"/>
      <c r="BB69" s="647"/>
      <c r="BC69" s="647"/>
      <c r="BD69" s="647"/>
    </row>
    <row r="70" spans="2:56" ht="11.25" customHeight="1">
      <c r="B70" s="646" t="s">
        <v>208</v>
      </c>
      <c r="C70" s="646"/>
      <c r="D70" s="646"/>
      <c r="E70" s="646"/>
      <c r="F70" s="646"/>
      <c r="G70" s="646"/>
      <c r="H70" s="646"/>
      <c r="I70" s="646"/>
      <c r="J70" s="256"/>
      <c r="M70" s="605">
        <f>AB40</f>
        <v>0</v>
      </c>
      <c r="N70" s="648"/>
      <c r="O70" s="648"/>
      <c r="P70" s="649"/>
      <c r="AI70" s="656"/>
      <c r="AJ70" s="657"/>
      <c r="AK70" s="657"/>
      <c r="AL70" s="657"/>
      <c r="AM70" s="657"/>
      <c r="AN70" s="657"/>
      <c r="AO70" s="657"/>
      <c r="AP70" s="657"/>
      <c r="AQ70" s="657"/>
      <c r="AR70" s="657"/>
      <c r="AS70" s="657"/>
      <c r="AT70" s="657"/>
      <c r="AU70" s="657"/>
      <c r="AV70" s="657"/>
      <c r="AW70" s="657"/>
      <c r="AX70" s="657"/>
      <c r="AY70" s="657"/>
      <c r="AZ70" s="657"/>
      <c r="BA70" s="657"/>
      <c r="BB70" s="657"/>
      <c r="BC70" s="657"/>
      <c r="BD70" s="658"/>
    </row>
    <row r="71" spans="2:56" ht="9" customHeight="1">
      <c r="B71" s="646"/>
      <c r="C71" s="646"/>
      <c r="D71" s="646"/>
      <c r="E71" s="646"/>
      <c r="F71" s="646"/>
      <c r="G71" s="646"/>
      <c r="H71" s="646"/>
      <c r="I71" s="646"/>
      <c r="J71" s="256"/>
      <c r="M71" s="650"/>
      <c r="N71" s="651"/>
      <c r="O71" s="651"/>
      <c r="P71" s="652"/>
      <c r="AI71" s="659"/>
      <c r="AJ71" s="660"/>
      <c r="AK71" s="660"/>
      <c r="AL71" s="660"/>
      <c r="AM71" s="660"/>
      <c r="AN71" s="660"/>
      <c r="AO71" s="660"/>
      <c r="AP71" s="660"/>
      <c r="AQ71" s="660"/>
      <c r="AR71" s="660"/>
      <c r="AS71" s="660"/>
      <c r="AT71" s="660"/>
      <c r="AU71" s="660"/>
      <c r="AV71" s="660"/>
      <c r="AW71" s="660"/>
      <c r="AX71" s="660"/>
      <c r="AY71" s="660"/>
      <c r="AZ71" s="660"/>
      <c r="BA71" s="660"/>
      <c r="BB71" s="660"/>
      <c r="BC71" s="660"/>
      <c r="BD71" s="661"/>
    </row>
    <row r="72" spans="2:56" ht="9" customHeight="1">
      <c r="B72" s="646"/>
      <c r="C72" s="646"/>
      <c r="D72" s="646"/>
      <c r="E72" s="646"/>
      <c r="F72" s="646"/>
      <c r="G72" s="646"/>
      <c r="H72" s="646"/>
      <c r="I72" s="646"/>
      <c r="J72" s="256"/>
      <c r="M72" s="653"/>
      <c r="N72" s="654"/>
      <c r="O72" s="654"/>
      <c r="P72" s="655"/>
      <c r="AI72" s="659"/>
      <c r="AJ72" s="660"/>
      <c r="AK72" s="660"/>
      <c r="AL72" s="660"/>
      <c r="AM72" s="660"/>
      <c r="AN72" s="660"/>
      <c r="AO72" s="660"/>
      <c r="AP72" s="660"/>
      <c r="AQ72" s="660"/>
      <c r="AR72" s="660"/>
      <c r="AS72" s="660"/>
      <c r="AT72" s="660"/>
      <c r="AU72" s="660"/>
      <c r="AV72" s="660"/>
      <c r="AW72" s="660"/>
      <c r="AX72" s="660"/>
      <c r="AY72" s="660"/>
      <c r="AZ72" s="660"/>
      <c r="BA72" s="660"/>
      <c r="BB72" s="660"/>
      <c r="BC72" s="660"/>
      <c r="BD72" s="661"/>
    </row>
    <row r="73" spans="2:56" ht="9" customHeight="1">
      <c r="B73" s="251"/>
      <c r="C73" s="251"/>
      <c r="D73" s="251"/>
      <c r="E73" s="251"/>
      <c r="F73" s="251"/>
      <c r="G73" s="251"/>
      <c r="H73" s="251"/>
      <c r="I73" s="251"/>
      <c r="J73" s="256"/>
      <c r="M73" s="267"/>
      <c r="N73" s="267"/>
      <c r="O73" s="267"/>
      <c r="P73" s="267"/>
      <c r="AI73" s="659"/>
      <c r="AJ73" s="660"/>
      <c r="AK73" s="660"/>
      <c r="AL73" s="660"/>
      <c r="AM73" s="660"/>
      <c r="AN73" s="660"/>
      <c r="AO73" s="660"/>
      <c r="AP73" s="660"/>
      <c r="AQ73" s="660"/>
      <c r="AR73" s="660"/>
      <c r="AS73" s="660"/>
      <c r="AT73" s="660"/>
      <c r="AU73" s="660"/>
      <c r="AV73" s="660"/>
      <c r="AW73" s="660"/>
      <c r="AX73" s="660"/>
      <c r="AY73" s="660"/>
      <c r="AZ73" s="660"/>
      <c r="BA73" s="660"/>
      <c r="BB73" s="660"/>
      <c r="BC73" s="660"/>
      <c r="BD73" s="661"/>
    </row>
    <row r="74" spans="2:56" ht="45" customHeight="1">
      <c r="B74" s="646" t="s">
        <v>272</v>
      </c>
      <c r="C74" s="646"/>
      <c r="D74" s="646"/>
      <c r="E74" s="646"/>
      <c r="F74" s="646"/>
      <c r="G74" s="646"/>
      <c r="H74" s="646"/>
      <c r="I74" s="646"/>
      <c r="J74" s="646"/>
      <c r="K74" s="646"/>
      <c r="M74" s="676">
        <f>SUM(AC40)</f>
        <v>0</v>
      </c>
      <c r="N74" s="676"/>
      <c r="O74" s="676"/>
      <c r="P74" s="676"/>
      <c r="Q74" s="676"/>
      <c r="AI74" s="659"/>
      <c r="AJ74" s="660"/>
      <c r="AK74" s="660"/>
      <c r="AL74" s="660"/>
      <c r="AM74" s="660"/>
      <c r="AN74" s="660"/>
      <c r="AO74" s="660"/>
      <c r="AP74" s="660"/>
      <c r="AQ74" s="660"/>
      <c r="AR74" s="660"/>
      <c r="AS74" s="660"/>
      <c r="AT74" s="660"/>
      <c r="AU74" s="660"/>
      <c r="AV74" s="660"/>
      <c r="AW74" s="660"/>
      <c r="AX74" s="660"/>
      <c r="AY74" s="660"/>
      <c r="AZ74" s="660"/>
      <c r="BA74" s="660"/>
      <c r="BB74" s="660"/>
      <c r="BC74" s="660"/>
      <c r="BD74" s="661"/>
    </row>
    <row r="75" spans="2:56" ht="10.95" customHeight="1">
      <c r="AI75" s="659"/>
      <c r="AJ75" s="660"/>
      <c r="AK75" s="660"/>
      <c r="AL75" s="660"/>
      <c r="AM75" s="660"/>
      <c r="AN75" s="660"/>
      <c r="AO75" s="660"/>
      <c r="AP75" s="660"/>
      <c r="AQ75" s="660"/>
      <c r="AR75" s="660"/>
      <c r="AS75" s="660"/>
      <c r="AT75" s="660"/>
      <c r="AU75" s="660"/>
      <c r="AV75" s="660"/>
      <c r="AW75" s="660"/>
      <c r="AX75" s="660"/>
      <c r="AY75" s="660"/>
      <c r="AZ75" s="660"/>
      <c r="BA75" s="660"/>
      <c r="BB75" s="660"/>
      <c r="BC75" s="660"/>
      <c r="BD75" s="661"/>
    </row>
    <row r="76" spans="2:56" ht="1.5" customHeight="1">
      <c r="AI76" s="659"/>
      <c r="AJ76" s="660"/>
      <c r="AK76" s="660"/>
      <c r="AL76" s="660"/>
      <c r="AM76" s="660"/>
      <c r="AN76" s="660"/>
      <c r="AO76" s="660"/>
      <c r="AP76" s="660"/>
      <c r="AQ76" s="660"/>
      <c r="AR76" s="660"/>
      <c r="AS76" s="660"/>
      <c r="AT76" s="660"/>
      <c r="AU76" s="660"/>
      <c r="AV76" s="660"/>
      <c r="AW76" s="660"/>
      <c r="AX76" s="660"/>
      <c r="AY76" s="660"/>
      <c r="AZ76" s="660"/>
      <c r="BA76" s="660"/>
      <c r="BB76" s="660"/>
      <c r="BC76" s="660"/>
      <c r="BD76" s="661"/>
    </row>
    <row r="77" spans="2:56" ht="31.2" customHeight="1">
      <c r="B77" s="646" t="s">
        <v>203</v>
      </c>
      <c r="C77" s="646"/>
      <c r="D77" s="646"/>
      <c r="E77" s="646"/>
      <c r="F77" s="646"/>
      <c r="G77" s="646"/>
      <c r="H77" s="646"/>
      <c r="M77" s="676">
        <f>M70-M74</f>
        <v>0</v>
      </c>
      <c r="N77" s="676"/>
      <c r="O77" s="676"/>
      <c r="P77" s="676"/>
      <c r="Q77" s="676"/>
      <c r="AI77" s="659"/>
      <c r="AJ77" s="660"/>
      <c r="AK77" s="660"/>
      <c r="AL77" s="660"/>
      <c r="AM77" s="660"/>
      <c r="AN77" s="660"/>
      <c r="AO77" s="660"/>
      <c r="AP77" s="660"/>
      <c r="AQ77" s="660"/>
      <c r="AR77" s="660"/>
      <c r="AS77" s="660"/>
      <c r="AT77" s="660"/>
      <c r="AU77" s="660"/>
      <c r="AV77" s="660"/>
      <c r="AW77" s="660"/>
      <c r="AX77" s="660"/>
      <c r="AY77" s="660"/>
      <c r="AZ77" s="660"/>
      <c r="BA77" s="660"/>
      <c r="BB77" s="660"/>
      <c r="BC77" s="660"/>
      <c r="BD77" s="661"/>
    </row>
    <row r="78" spans="2:56" ht="9" customHeight="1">
      <c r="AI78" s="659"/>
      <c r="AJ78" s="660"/>
      <c r="AK78" s="660"/>
      <c r="AL78" s="660"/>
      <c r="AM78" s="660"/>
      <c r="AN78" s="660"/>
      <c r="AO78" s="660"/>
      <c r="AP78" s="660"/>
      <c r="AQ78" s="660"/>
      <c r="AR78" s="660"/>
      <c r="AS78" s="660"/>
      <c r="AT78" s="660"/>
      <c r="AU78" s="660"/>
      <c r="AV78" s="660"/>
      <c r="AW78" s="660"/>
      <c r="AX78" s="660"/>
      <c r="AY78" s="660"/>
      <c r="AZ78" s="660"/>
      <c r="BA78" s="660"/>
      <c r="BB78" s="660"/>
      <c r="BC78" s="660"/>
      <c r="BD78" s="661"/>
    </row>
    <row r="79" spans="2:56" ht="9" customHeight="1">
      <c r="B79" s="630" t="s">
        <v>333</v>
      </c>
      <c r="C79" s="630"/>
      <c r="D79" s="630"/>
      <c r="E79" s="630"/>
      <c r="F79" s="630"/>
      <c r="G79" s="630"/>
      <c r="H79" s="630"/>
      <c r="I79" s="630"/>
      <c r="J79" s="630"/>
      <c r="K79" s="630"/>
      <c r="L79" s="665"/>
      <c r="M79" s="666"/>
      <c r="N79" s="666"/>
      <c r="O79" s="666"/>
      <c r="P79" s="666"/>
      <c r="Q79" s="666"/>
      <c r="R79" s="666"/>
      <c r="U79" s="861" t="s">
        <v>220</v>
      </c>
      <c r="V79" s="861"/>
      <c r="W79" s="861"/>
      <c r="X79" s="861"/>
      <c r="Y79" s="861"/>
      <c r="Z79" s="861"/>
      <c r="AA79" s="861"/>
      <c r="AB79" s="861"/>
      <c r="AI79" s="659"/>
      <c r="AJ79" s="660"/>
      <c r="AK79" s="660"/>
      <c r="AL79" s="660"/>
      <c r="AM79" s="660"/>
      <c r="AN79" s="660"/>
      <c r="AO79" s="660"/>
      <c r="AP79" s="660"/>
      <c r="AQ79" s="660"/>
      <c r="AR79" s="660"/>
      <c r="AS79" s="660"/>
      <c r="AT79" s="660"/>
      <c r="AU79" s="660"/>
      <c r="AV79" s="660"/>
      <c r="AW79" s="660"/>
      <c r="AX79" s="660"/>
      <c r="AY79" s="660"/>
      <c r="AZ79" s="660"/>
      <c r="BA79" s="660"/>
      <c r="BB79" s="660"/>
      <c r="BC79" s="660"/>
      <c r="BD79" s="661"/>
    </row>
    <row r="80" spans="2:56" ht="35.700000000000003" customHeight="1">
      <c r="B80" s="630"/>
      <c r="C80" s="630"/>
      <c r="D80" s="630"/>
      <c r="E80" s="630"/>
      <c r="F80" s="630"/>
      <c r="G80" s="630"/>
      <c r="H80" s="630"/>
      <c r="I80" s="630"/>
      <c r="J80" s="630"/>
      <c r="K80" s="630"/>
      <c r="L80" s="665"/>
      <c r="M80" s="666"/>
      <c r="N80" s="666"/>
      <c r="O80" s="666"/>
      <c r="P80" s="666"/>
      <c r="Q80" s="666"/>
      <c r="R80" s="666"/>
      <c r="U80" s="861"/>
      <c r="V80" s="861"/>
      <c r="W80" s="861"/>
      <c r="X80" s="861"/>
      <c r="Y80" s="861"/>
      <c r="Z80" s="861"/>
      <c r="AA80" s="861"/>
      <c r="AB80" s="861"/>
      <c r="AI80" s="659"/>
      <c r="AJ80" s="660"/>
      <c r="AK80" s="660"/>
      <c r="AL80" s="660"/>
      <c r="AM80" s="660"/>
      <c r="AN80" s="660"/>
      <c r="AO80" s="660"/>
      <c r="AP80" s="660"/>
      <c r="AQ80" s="660"/>
      <c r="AR80" s="660"/>
      <c r="AS80" s="660"/>
      <c r="AT80" s="660"/>
      <c r="AU80" s="660"/>
      <c r="AV80" s="660"/>
      <c r="AW80" s="660"/>
      <c r="AX80" s="660"/>
      <c r="AY80" s="660"/>
      <c r="AZ80" s="660"/>
      <c r="BA80" s="660"/>
      <c r="BB80" s="660"/>
      <c r="BC80" s="660"/>
      <c r="BD80" s="661"/>
    </row>
    <row r="81" spans="2:56" ht="9" customHeight="1">
      <c r="AI81" s="659"/>
      <c r="AJ81" s="660"/>
      <c r="AK81" s="660"/>
      <c r="AL81" s="660"/>
      <c r="AM81" s="660"/>
      <c r="AN81" s="660"/>
      <c r="AO81" s="660"/>
      <c r="AP81" s="660"/>
      <c r="AQ81" s="660"/>
      <c r="AR81" s="660"/>
      <c r="AS81" s="660"/>
      <c r="AT81" s="660"/>
      <c r="AU81" s="660"/>
      <c r="AV81" s="660"/>
      <c r="AW81" s="660"/>
      <c r="AX81" s="660"/>
      <c r="AY81" s="660"/>
      <c r="AZ81" s="660"/>
      <c r="BA81" s="660"/>
      <c r="BB81" s="660"/>
      <c r="BC81" s="660"/>
      <c r="BD81" s="661"/>
    </row>
    <row r="82" spans="2:56" ht="9" customHeight="1">
      <c r="B82" s="630" t="s">
        <v>332</v>
      </c>
      <c r="C82" s="630"/>
      <c r="D82" s="630"/>
      <c r="E82" s="630"/>
      <c r="F82" s="630"/>
      <c r="G82" s="630"/>
      <c r="H82" s="630"/>
      <c r="I82" s="630"/>
      <c r="J82" s="630"/>
      <c r="K82" s="268"/>
      <c r="M82" s="631"/>
      <c r="N82" s="632"/>
      <c r="O82" s="632"/>
      <c r="P82" s="632"/>
      <c r="Q82" s="632"/>
      <c r="R82" s="632"/>
      <c r="S82" s="632"/>
      <c r="T82" s="632"/>
      <c r="U82" s="632"/>
      <c r="V82" s="632"/>
      <c r="W82" s="632"/>
      <c r="X82" s="632"/>
      <c r="Y82" s="632"/>
      <c r="Z82" s="632"/>
      <c r="AA82" s="632"/>
      <c r="AB82" s="633"/>
      <c r="AI82" s="659"/>
      <c r="AJ82" s="660"/>
      <c r="AK82" s="660"/>
      <c r="AL82" s="660"/>
      <c r="AM82" s="660"/>
      <c r="AN82" s="660"/>
      <c r="AO82" s="660"/>
      <c r="AP82" s="660"/>
      <c r="AQ82" s="660"/>
      <c r="AR82" s="660"/>
      <c r="AS82" s="660"/>
      <c r="AT82" s="660"/>
      <c r="AU82" s="660"/>
      <c r="AV82" s="660"/>
      <c r="AW82" s="660"/>
      <c r="AX82" s="660"/>
      <c r="AY82" s="660"/>
      <c r="AZ82" s="660"/>
      <c r="BA82" s="660"/>
      <c r="BB82" s="660"/>
      <c r="BC82" s="660"/>
      <c r="BD82" s="661"/>
    </row>
    <row r="83" spans="2:56" ht="9" customHeight="1">
      <c r="B83" s="630"/>
      <c r="C83" s="630"/>
      <c r="D83" s="630"/>
      <c r="E83" s="630"/>
      <c r="F83" s="630"/>
      <c r="G83" s="630"/>
      <c r="H83" s="630"/>
      <c r="I83" s="630"/>
      <c r="J83" s="630"/>
      <c r="K83" s="268"/>
      <c r="M83" s="634"/>
      <c r="N83" s="635"/>
      <c r="O83" s="635"/>
      <c r="P83" s="635"/>
      <c r="Q83" s="635"/>
      <c r="R83" s="635"/>
      <c r="S83" s="635"/>
      <c r="T83" s="635"/>
      <c r="U83" s="635"/>
      <c r="V83" s="635"/>
      <c r="W83" s="635"/>
      <c r="X83" s="635"/>
      <c r="Y83" s="635"/>
      <c r="Z83" s="635"/>
      <c r="AA83" s="635"/>
      <c r="AB83" s="636"/>
      <c r="AI83" s="659"/>
      <c r="AJ83" s="660"/>
      <c r="AK83" s="660"/>
      <c r="AL83" s="660"/>
      <c r="AM83" s="660"/>
      <c r="AN83" s="660"/>
      <c r="AO83" s="660"/>
      <c r="AP83" s="660"/>
      <c r="AQ83" s="660"/>
      <c r="AR83" s="660"/>
      <c r="AS83" s="660"/>
      <c r="AT83" s="660"/>
      <c r="AU83" s="660"/>
      <c r="AV83" s="660"/>
      <c r="AW83" s="660"/>
      <c r="AX83" s="660"/>
      <c r="AY83" s="660"/>
      <c r="AZ83" s="660"/>
      <c r="BA83" s="660"/>
      <c r="BB83" s="660"/>
      <c r="BC83" s="660"/>
      <c r="BD83" s="661"/>
    </row>
    <row r="84" spans="2:56" ht="9" customHeight="1">
      <c r="B84" s="630"/>
      <c r="C84" s="630"/>
      <c r="D84" s="630"/>
      <c r="E84" s="630"/>
      <c r="F84" s="630"/>
      <c r="G84" s="630"/>
      <c r="H84" s="630"/>
      <c r="I84" s="630"/>
      <c r="J84" s="630"/>
      <c r="K84" s="268"/>
      <c r="M84" s="634"/>
      <c r="N84" s="635"/>
      <c r="O84" s="635"/>
      <c r="P84" s="635"/>
      <c r="Q84" s="635"/>
      <c r="R84" s="635"/>
      <c r="S84" s="635"/>
      <c r="T84" s="635"/>
      <c r="U84" s="635"/>
      <c r="V84" s="635"/>
      <c r="W84" s="635"/>
      <c r="X84" s="635"/>
      <c r="Y84" s="635"/>
      <c r="Z84" s="635"/>
      <c r="AA84" s="635"/>
      <c r="AB84" s="636"/>
      <c r="AI84" s="659"/>
      <c r="AJ84" s="660"/>
      <c r="AK84" s="660"/>
      <c r="AL84" s="660"/>
      <c r="AM84" s="660"/>
      <c r="AN84" s="660"/>
      <c r="AO84" s="660"/>
      <c r="AP84" s="660"/>
      <c r="AQ84" s="660"/>
      <c r="AR84" s="660"/>
      <c r="AS84" s="660"/>
      <c r="AT84" s="660"/>
      <c r="AU84" s="660"/>
      <c r="AV84" s="660"/>
      <c r="AW84" s="660"/>
      <c r="AX84" s="660"/>
      <c r="AY84" s="660"/>
      <c r="AZ84" s="660"/>
      <c r="BA84" s="660"/>
      <c r="BB84" s="660"/>
      <c r="BC84" s="660"/>
      <c r="BD84" s="661"/>
    </row>
    <row r="85" spans="2:56" ht="9" customHeight="1">
      <c r="B85" s="630"/>
      <c r="C85" s="630"/>
      <c r="D85" s="630"/>
      <c r="E85" s="630"/>
      <c r="F85" s="630"/>
      <c r="G85" s="630"/>
      <c r="H85" s="630"/>
      <c r="I85" s="630"/>
      <c r="J85" s="630"/>
      <c r="K85" s="268"/>
      <c r="M85" s="634"/>
      <c r="N85" s="635"/>
      <c r="O85" s="635"/>
      <c r="P85" s="635"/>
      <c r="Q85" s="635"/>
      <c r="R85" s="635"/>
      <c r="S85" s="635"/>
      <c r="T85" s="635"/>
      <c r="U85" s="635"/>
      <c r="V85" s="635"/>
      <c r="W85" s="635"/>
      <c r="X85" s="635"/>
      <c r="Y85" s="635"/>
      <c r="Z85" s="635"/>
      <c r="AA85" s="635"/>
      <c r="AB85" s="636"/>
      <c r="AI85" s="659"/>
      <c r="AJ85" s="660"/>
      <c r="AK85" s="660"/>
      <c r="AL85" s="660"/>
      <c r="AM85" s="660"/>
      <c r="AN85" s="660"/>
      <c r="AO85" s="660"/>
      <c r="AP85" s="660"/>
      <c r="AQ85" s="660"/>
      <c r="AR85" s="660"/>
      <c r="AS85" s="660"/>
      <c r="AT85" s="660"/>
      <c r="AU85" s="660"/>
      <c r="AV85" s="660"/>
      <c r="AW85" s="660"/>
      <c r="AX85" s="660"/>
      <c r="AY85" s="660"/>
      <c r="AZ85" s="660"/>
      <c r="BA85" s="660"/>
      <c r="BB85" s="660"/>
      <c r="BC85" s="660"/>
      <c r="BD85" s="661"/>
    </row>
    <row r="86" spans="2:56" ht="28.95" customHeight="1">
      <c r="B86" s="630"/>
      <c r="C86" s="630"/>
      <c r="D86" s="630"/>
      <c r="E86" s="630"/>
      <c r="F86" s="630"/>
      <c r="G86" s="630"/>
      <c r="H86" s="630"/>
      <c r="I86" s="630"/>
      <c r="J86" s="630"/>
      <c r="K86" s="268"/>
      <c r="M86" s="637"/>
      <c r="N86" s="638"/>
      <c r="O86" s="638"/>
      <c r="P86" s="638"/>
      <c r="Q86" s="638"/>
      <c r="R86" s="638"/>
      <c r="S86" s="638"/>
      <c r="T86" s="638"/>
      <c r="U86" s="638"/>
      <c r="V86" s="638"/>
      <c r="W86" s="638"/>
      <c r="X86" s="638"/>
      <c r="Y86" s="638"/>
      <c r="Z86" s="638"/>
      <c r="AA86" s="638"/>
      <c r="AB86" s="639"/>
      <c r="AI86" s="662"/>
      <c r="AJ86" s="663"/>
      <c r="AK86" s="663"/>
      <c r="AL86" s="663"/>
      <c r="AM86" s="663"/>
      <c r="AN86" s="663"/>
      <c r="AO86" s="663"/>
      <c r="AP86" s="663"/>
      <c r="AQ86" s="663"/>
      <c r="AR86" s="663"/>
      <c r="AS86" s="663"/>
      <c r="AT86" s="663"/>
      <c r="AU86" s="663"/>
      <c r="AV86" s="663"/>
      <c r="AW86" s="663"/>
      <c r="AX86" s="663"/>
      <c r="AY86" s="663"/>
      <c r="AZ86" s="663"/>
      <c r="BA86" s="663"/>
      <c r="BB86" s="663"/>
      <c r="BC86" s="663"/>
      <c r="BD86" s="664"/>
    </row>
    <row r="87" spans="2:56" ht="12.75" customHeight="1">
      <c r="AI87" s="266"/>
      <c r="AJ87" s="266"/>
      <c r="AK87" s="266"/>
      <c r="AL87" s="266"/>
      <c r="AM87" s="266"/>
      <c r="AN87" s="266"/>
      <c r="AO87" s="266"/>
      <c r="AP87" s="266"/>
      <c r="AQ87" s="266"/>
      <c r="AR87" s="266"/>
      <c r="AS87" s="266"/>
      <c r="AT87" s="266"/>
      <c r="AU87" s="266"/>
      <c r="AV87" s="266"/>
      <c r="AW87" s="266"/>
      <c r="AX87" s="266"/>
      <c r="AY87" s="266"/>
      <c r="AZ87" s="266"/>
      <c r="BA87" s="266"/>
      <c r="BB87" s="266"/>
      <c r="BC87" s="266"/>
      <c r="BD87" s="266"/>
    </row>
    <row r="88" spans="2:56" ht="15" customHeight="1">
      <c r="AI88" s="266"/>
      <c r="AJ88" s="266"/>
      <c r="AK88" s="266"/>
      <c r="AL88" s="266"/>
      <c r="AM88" s="266"/>
      <c r="AN88" s="266"/>
      <c r="AO88" s="266"/>
      <c r="AP88" s="266"/>
      <c r="AQ88" s="266"/>
      <c r="AR88" s="266"/>
      <c r="AS88" s="266"/>
      <c r="AT88" s="266"/>
      <c r="AU88" s="266"/>
      <c r="AV88" s="266"/>
      <c r="AW88" s="266"/>
      <c r="AX88" s="266"/>
      <c r="AY88" s="266"/>
      <c r="AZ88" s="266"/>
      <c r="BA88" s="266"/>
      <c r="BB88" s="266"/>
      <c r="BC88" s="266"/>
      <c r="BD88" s="266"/>
    </row>
    <row r="89" spans="2:56" ht="9" customHeight="1"/>
    <row r="90" spans="2:56" ht="52.2" customHeight="1">
      <c r="B90" s="640" t="s">
        <v>202</v>
      </c>
      <c r="C90" s="640"/>
      <c r="D90" s="640"/>
      <c r="E90" s="640"/>
      <c r="F90" s="640"/>
      <c r="G90" s="640"/>
      <c r="H90" s="640"/>
      <c r="I90" s="640"/>
      <c r="J90" s="640"/>
      <c r="K90" s="640"/>
      <c r="L90" s="640"/>
      <c r="M90" s="640"/>
      <c r="N90" s="640"/>
      <c r="O90" s="640"/>
      <c r="P90" s="640"/>
      <c r="Q90" s="640"/>
      <c r="R90" s="640"/>
      <c r="S90" s="640"/>
      <c r="T90" s="640"/>
      <c r="U90" s="640"/>
      <c r="V90" s="640"/>
      <c r="W90" s="640"/>
      <c r="X90" s="640"/>
      <c r="Y90" s="640"/>
      <c r="Z90" s="640"/>
      <c r="AA90" s="640"/>
      <c r="AB90" s="640"/>
      <c r="AC90" s="640"/>
      <c r="AD90" s="640"/>
      <c r="AE90" s="640"/>
      <c r="AF90" s="640"/>
      <c r="AG90" s="640"/>
      <c r="AH90" s="640"/>
      <c r="AI90" s="640"/>
      <c r="AJ90" s="640"/>
      <c r="AK90" s="640"/>
      <c r="AL90" s="640"/>
      <c r="AM90" s="640"/>
      <c r="AN90" s="640"/>
      <c r="AO90" s="640"/>
      <c r="AP90" s="640"/>
      <c r="AQ90" s="640"/>
      <c r="AR90" s="640"/>
      <c r="AS90" s="640"/>
      <c r="AT90" s="640"/>
      <c r="AU90" s="640"/>
      <c r="AV90" s="640"/>
      <c r="AW90" s="640"/>
      <c r="AX90" s="640"/>
      <c r="AY90" s="640"/>
      <c r="AZ90" s="640"/>
      <c r="BA90" s="640"/>
      <c r="BB90" s="640"/>
      <c r="BC90" s="640"/>
      <c r="BD90" s="640"/>
    </row>
    <row r="91" spans="2:56" ht="9" customHeight="1"/>
    <row r="92" spans="2:56" ht="9" customHeight="1"/>
    <row r="93" spans="2:56" ht="9" customHeight="1"/>
    <row r="94" spans="2:56" ht="20.100000000000001" customHeight="1"/>
    <row r="95" spans="2:56">
      <c r="B95" s="628"/>
      <c r="C95" s="628"/>
      <c r="D95" s="628"/>
      <c r="E95" s="628"/>
      <c r="F95" s="628"/>
      <c r="G95" s="628"/>
      <c r="H95" s="628"/>
      <c r="I95" s="628"/>
      <c r="J95" s="628"/>
      <c r="K95" s="628"/>
      <c r="L95" s="628"/>
      <c r="M95" s="628"/>
      <c r="N95" s="628"/>
      <c r="O95" s="628"/>
      <c r="P95" s="628"/>
      <c r="Q95" s="628"/>
      <c r="R95" s="628"/>
      <c r="S95" s="628"/>
      <c r="T95" s="628"/>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69"/>
      <c r="AY95" s="269"/>
      <c r="AZ95" s="269"/>
      <c r="BA95" s="269"/>
      <c r="BB95" s="269"/>
      <c r="BC95" s="269"/>
      <c r="BD95" s="269"/>
    </row>
    <row r="96" spans="2:56">
      <c r="B96" s="628"/>
      <c r="C96" s="628"/>
      <c r="D96" s="628"/>
      <c r="E96" s="628"/>
      <c r="F96" s="628"/>
      <c r="G96" s="628"/>
      <c r="H96" s="628"/>
      <c r="I96" s="628"/>
      <c r="J96" s="628"/>
      <c r="K96" s="628"/>
      <c r="L96" s="628"/>
      <c r="M96" s="628"/>
      <c r="N96" s="628"/>
      <c r="O96" s="628"/>
      <c r="P96" s="628"/>
      <c r="Q96" s="628"/>
      <c r="R96" s="628"/>
      <c r="S96" s="628"/>
      <c r="T96" s="628"/>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69"/>
      <c r="BA96" s="269"/>
      <c r="BB96" s="269"/>
      <c r="BC96" s="269"/>
      <c r="BD96" s="269"/>
    </row>
  </sheetData>
  <sheetProtection algorithmName="SHA-512" hashValue="qXodMDX7R7W1nDvDC5tr3KiytAVTKEnKS3MX9Nu5QIbxLFXo5DlLTwT0Yg6qHz6hD4wY9Sy/dPmwtJQGU8jTcw==" saltValue="zGbRD/Iemv1GyHT7WxdBoQ==" spinCount="100000" sheet="1" formatRows="0" selectLockedCells="1"/>
  <mergeCells count="350">
    <mergeCell ref="B20:D20"/>
    <mergeCell ref="AQ29:AT29"/>
    <mergeCell ref="L42:W42"/>
    <mergeCell ref="T23:Y24"/>
    <mergeCell ref="AY29:BD29"/>
    <mergeCell ref="U79:AB80"/>
    <mergeCell ref="G32:AA32"/>
    <mergeCell ref="B19:D19"/>
    <mergeCell ref="E19:AF19"/>
    <mergeCell ref="AH19:AJ19"/>
    <mergeCell ref="AK19:AW19"/>
    <mergeCell ref="Z23:AF24"/>
    <mergeCell ref="AH24:AW24"/>
    <mergeCell ref="B30:F30"/>
    <mergeCell ref="G30:AA30"/>
    <mergeCell ref="AE30:AH30"/>
    <mergeCell ref="AI30:AL30"/>
    <mergeCell ref="AM30:AP30"/>
    <mergeCell ref="AQ30:AT30"/>
    <mergeCell ref="AU30:AX30"/>
    <mergeCell ref="AX24:BD24"/>
    <mergeCell ref="B29:F29"/>
    <mergeCell ref="G29:AA29"/>
    <mergeCell ref="AE29:AH29"/>
    <mergeCell ref="AI29:AL29"/>
    <mergeCell ref="AM29:AP29"/>
    <mergeCell ref="AY19:BD19"/>
    <mergeCell ref="AT11:AU11"/>
    <mergeCell ref="AV11:BD11"/>
    <mergeCell ref="AU29:AX29"/>
    <mergeCell ref="B17:D18"/>
    <mergeCell ref="E17:AF17"/>
    <mergeCell ref="AH17:AX18"/>
    <mergeCell ref="AY17:BD17"/>
    <mergeCell ref="E18:AF18"/>
    <mergeCell ref="AY18:BD18"/>
    <mergeCell ref="E20:G20"/>
    <mergeCell ref="H20:I20"/>
    <mergeCell ref="J20:O20"/>
    <mergeCell ref="Q20:S20"/>
    <mergeCell ref="T20:AF20"/>
    <mergeCell ref="AH20:BD21"/>
    <mergeCell ref="B21:G22"/>
    <mergeCell ref="H21:P22"/>
    <mergeCell ref="Q21:V22"/>
    <mergeCell ref="W21:AF22"/>
    <mergeCell ref="AH22:AW23"/>
    <mergeCell ref="AX22:BD23"/>
    <mergeCell ref="B23:G24"/>
    <mergeCell ref="H23:M24"/>
    <mergeCell ref="N23:S24"/>
    <mergeCell ref="AQ27:AT28"/>
    <mergeCell ref="AU27:AX28"/>
    <mergeCell ref="AY27:BD28"/>
    <mergeCell ref="AB27:AB28"/>
    <mergeCell ref="AC27:AC28"/>
    <mergeCell ref="AD27:AD28"/>
    <mergeCell ref="B26:BD26"/>
    <mergeCell ref="B27:F28"/>
    <mergeCell ref="G27:AA28"/>
    <mergeCell ref="AE27:AH28"/>
    <mergeCell ref="AI27:AL28"/>
    <mergeCell ref="AM27:AP28"/>
    <mergeCell ref="AH1:BD2"/>
    <mergeCell ref="AH3:BD4"/>
    <mergeCell ref="B5:AF5"/>
    <mergeCell ref="AI5:BD5"/>
    <mergeCell ref="B15:D16"/>
    <mergeCell ref="E15:AF16"/>
    <mergeCell ref="AT12:AU13"/>
    <mergeCell ref="AJ12:AS13"/>
    <mergeCell ref="AV12:BD13"/>
    <mergeCell ref="B6:D7"/>
    <mergeCell ref="E6:AF7"/>
    <mergeCell ref="AI6:BD6"/>
    <mergeCell ref="AI7:BD7"/>
    <mergeCell ref="B12:AF14"/>
    <mergeCell ref="AH12:AI13"/>
    <mergeCell ref="AH14:BD16"/>
    <mergeCell ref="AH11:AI11"/>
    <mergeCell ref="AJ11:AS11"/>
    <mergeCell ref="B1:AF4"/>
    <mergeCell ref="AI8:BD8"/>
    <mergeCell ref="AY33:BD33"/>
    <mergeCell ref="AY30:BD30"/>
    <mergeCell ref="B31:F31"/>
    <mergeCell ref="G31:AA31"/>
    <mergeCell ref="AE31:AH31"/>
    <mergeCell ref="AI31:AL31"/>
    <mergeCell ref="AM31:AP31"/>
    <mergeCell ref="AQ31:AT31"/>
    <mergeCell ref="AU31:AX31"/>
    <mergeCell ref="AY31:BD31"/>
    <mergeCell ref="B33:F33"/>
    <mergeCell ref="G33:AA33"/>
    <mergeCell ref="AE33:AH33"/>
    <mergeCell ref="AI33:AL33"/>
    <mergeCell ref="AM33:AP33"/>
    <mergeCell ref="AE32:AH32"/>
    <mergeCell ref="AI32:AL32"/>
    <mergeCell ref="AM32:AP32"/>
    <mergeCell ref="AQ32:AT32"/>
    <mergeCell ref="AU32:AX32"/>
    <mergeCell ref="AY32:BD32"/>
    <mergeCell ref="AQ33:AT33"/>
    <mergeCell ref="AU33:AX33"/>
    <mergeCell ref="B32:F32"/>
    <mergeCell ref="AM36:AP36"/>
    <mergeCell ref="AQ36:AT36"/>
    <mergeCell ref="AU36:AX36"/>
    <mergeCell ref="AU34:AX34"/>
    <mergeCell ref="AY36:BD36"/>
    <mergeCell ref="AY34:BD34"/>
    <mergeCell ref="B35:F35"/>
    <mergeCell ref="G35:AA35"/>
    <mergeCell ref="AE35:AH35"/>
    <mergeCell ref="AI35:AL35"/>
    <mergeCell ref="AM35:AP35"/>
    <mergeCell ref="AQ35:AT35"/>
    <mergeCell ref="AU35:AX35"/>
    <mergeCell ref="AY35:BD35"/>
    <mergeCell ref="B34:F34"/>
    <mergeCell ref="G34:AA34"/>
    <mergeCell ref="AE34:AH34"/>
    <mergeCell ref="AI34:AL34"/>
    <mergeCell ref="AM34:AP34"/>
    <mergeCell ref="AQ34:AT34"/>
    <mergeCell ref="B36:F36"/>
    <mergeCell ref="G36:AA36"/>
    <mergeCell ref="AE36:AH36"/>
    <mergeCell ref="AI36:AL36"/>
    <mergeCell ref="B41:K41"/>
    <mergeCell ref="L41:W41"/>
    <mergeCell ref="X41:AL41"/>
    <mergeCell ref="AQ37:AT37"/>
    <mergeCell ref="AU37:AX37"/>
    <mergeCell ref="AY37:BD37"/>
    <mergeCell ref="B38:F38"/>
    <mergeCell ref="G38:AA38"/>
    <mergeCell ref="AE38:AH38"/>
    <mergeCell ref="AI38:AL38"/>
    <mergeCell ref="AM38:AP38"/>
    <mergeCell ref="AQ38:AT38"/>
    <mergeCell ref="B37:F37"/>
    <mergeCell ref="G37:AA37"/>
    <mergeCell ref="AE37:AH37"/>
    <mergeCell ref="AI37:AL37"/>
    <mergeCell ref="AM37:AP37"/>
    <mergeCell ref="AU38:AX38"/>
    <mergeCell ref="AY38:BD38"/>
    <mergeCell ref="AY50:BD51"/>
    <mergeCell ref="B52:BD53"/>
    <mergeCell ref="AL57:AQ58"/>
    <mergeCell ref="AM41:AX44"/>
    <mergeCell ref="AY41:BD44"/>
    <mergeCell ref="B42:K42"/>
    <mergeCell ref="X42:AL42"/>
    <mergeCell ref="B43:AL43"/>
    <mergeCell ref="B39:F39"/>
    <mergeCell ref="G39:AA39"/>
    <mergeCell ref="AE39:AH39"/>
    <mergeCell ref="AI39:AL39"/>
    <mergeCell ref="AM39:AP39"/>
    <mergeCell ref="AQ39:AT39"/>
    <mergeCell ref="AU39:AX39"/>
    <mergeCell ref="AY39:BD39"/>
    <mergeCell ref="AI40:AL40"/>
    <mergeCell ref="AM40:AP40"/>
    <mergeCell ref="AQ40:AT40"/>
    <mergeCell ref="AU40:AX40"/>
    <mergeCell ref="AY40:BD40"/>
    <mergeCell ref="X40:AA40"/>
    <mergeCell ref="B40:W40"/>
    <mergeCell ref="AE40:AH40"/>
    <mergeCell ref="AM45:AX46"/>
    <mergeCell ref="AY45:BD46"/>
    <mergeCell ref="F46:G46"/>
    <mergeCell ref="H46:P46"/>
    <mergeCell ref="S46:Z46"/>
    <mergeCell ref="AD46:AK46"/>
    <mergeCell ref="F44:G44"/>
    <mergeCell ref="H44:P44"/>
    <mergeCell ref="S44:Z44"/>
    <mergeCell ref="AD44:AI44"/>
    <mergeCell ref="F45:G45"/>
    <mergeCell ref="H45:P45"/>
    <mergeCell ref="S45:Z45"/>
    <mergeCell ref="AD45:AK45"/>
    <mergeCell ref="AX59:BD59"/>
    <mergeCell ref="B60:D60"/>
    <mergeCell ref="E60:G60"/>
    <mergeCell ref="H60:J60"/>
    <mergeCell ref="K60:N60"/>
    <mergeCell ref="O60:Q60"/>
    <mergeCell ref="R60:T60"/>
    <mergeCell ref="U60:W60"/>
    <mergeCell ref="U59:W59"/>
    <mergeCell ref="X59:AA59"/>
    <mergeCell ref="AB59:AD59"/>
    <mergeCell ref="AE59:AH59"/>
    <mergeCell ref="AI59:AK59"/>
    <mergeCell ref="AL59:AQ59"/>
    <mergeCell ref="AU60:AW60"/>
    <mergeCell ref="AX60:BD60"/>
    <mergeCell ref="AB60:AD60"/>
    <mergeCell ref="AU59:AW59"/>
    <mergeCell ref="AU62:AW62"/>
    <mergeCell ref="AE60:AH60"/>
    <mergeCell ref="AI60:AK60"/>
    <mergeCell ref="AL60:AQ60"/>
    <mergeCell ref="AR60:AT60"/>
    <mergeCell ref="AR59:AT59"/>
    <mergeCell ref="K61:N61"/>
    <mergeCell ref="O61:Q61"/>
    <mergeCell ref="R61:T61"/>
    <mergeCell ref="U61:W61"/>
    <mergeCell ref="X61:AA61"/>
    <mergeCell ref="X60:AA60"/>
    <mergeCell ref="AX62:BD62"/>
    <mergeCell ref="AX61:BD61"/>
    <mergeCell ref="B62:D62"/>
    <mergeCell ref="E62:G62"/>
    <mergeCell ref="H62:J62"/>
    <mergeCell ref="K62:N62"/>
    <mergeCell ref="O62:Q62"/>
    <mergeCell ref="R62:T62"/>
    <mergeCell ref="U62:W62"/>
    <mergeCell ref="X62:AA62"/>
    <mergeCell ref="AB62:AD62"/>
    <mergeCell ref="AB61:AD61"/>
    <mergeCell ref="AE61:AH61"/>
    <mergeCell ref="AI61:AK61"/>
    <mergeCell ref="AL61:AQ61"/>
    <mergeCell ref="AR61:AT61"/>
    <mergeCell ref="AU61:AW61"/>
    <mergeCell ref="B61:D61"/>
    <mergeCell ref="E61:G61"/>
    <mergeCell ref="H61:J61"/>
    <mergeCell ref="AE62:AH62"/>
    <mergeCell ref="AI62:AK62"/>
    <mergeCell ref="AL62:AQ62"/>
    <mergeCell ref="AR62:AT62"/>
    <mergeCell ref="AX65:BD65"/>
    <mergeCell ref="B64:D64"/>
    <mergeCell ref="E64:G64"/>
    <mergeCell ref="H64:J64"/>
    <mergeCell ref="K64:N64"/>
    <mergeCell ref="O64:Q64"/>
    <mergeCell ref="R64:T64"/>
    <mergeCell ref="U64:W64"/>
    <mergeCell ref="U63:W63"/>
    <mergeCell ref="X63:AA63"/>
    <mergeCell ref="B63:D63"/>
    <mergeCell ref="E63:G63"/>
    <mergeCell ref="H63:J63"/>
    <mergeCell ref="K63:N63"/>
    <mergeCell ref="O63:Q63"/>
    <mergeCell ref="R63:T63"/>
    <mergeCell ref="X64:AA64"/>
    <mergeCell ref="AR63:AT63"/>
    <mergeCell ref="AU63:AW63"/>
    <mergeCell ref="AX63:BD63"/>
    <mergeCell ref="AB63:AD63"/>
    <mergeCell ref="AE63:AH63"/>
    <mergeCell ref="AI63:AK63"/>
    <mergeCell ref="AL63:AQ63"/>
    <mergeCell ref="B77:H77"/>
    <mergeCell ref="M77:Q77"/>
    <mergeCell ref="AB65:AD65"/>
    <mergeCell ref="AE65:AH65"/>
    <mergeCell ref="AI65:AK65"/>
    <mergeCell ref="AL65:AQ65"/>
    <mergeCell ref="AR65:AT65"/>
    <mergeCell ref="AU65:AW65"/>
    <mergeCell ref="AU64:AW64"/>
    <mergeCell ref="M74:Q74"/>
    <mergeCell ref="X66:AA66"/>
    <mergeCell ref="AB66:AD66"/>
    <mergeCell ref="AE66:AH66"/>
    <mergeCell ref="AI66:AK66"/>
    <mergeCell ref="AL66:AQ66"/>
    <mergeCell ref="B65:D65"/>
    <mergeCell ref="E65:G65"/>
    <mergeCell ref="K66:N66"/>
    <mergeCell ref="O66:Q66"/>
    <mergeCell ref="R66:T66"/>
    <mergeCell ref="U66:W66"/>
    <mergeCell ref="AR66:AT66"/>
    <mergeCell ref="AU66:AW66"/>
    <mergeCell ref="B74:K74"/>
    <mergeCell ref="B95:T96"/>
    <mergeCell ref="AH25:BD25"/>
    <mergeCell ref="B82:J86"/>
    <mergeCell ref="M82:AB86"/>
    <mergeCell ref="B90:BD90"/>
    <mergeCell ref="M68:P68"/>
    <mergeCell ref="AX66:BD66"/>
    <mergeCell ref="B67:AW67"/>
    <mergeCell ref="B68:K68"/>
    <mergeCell ref="AI68:BD69"/>
    <mergeCell ref="B70:I72"/>
    <mergeCell ref="M70:P72"/>
    <mergeCell ref="AI70:BD86"/>
    <mergeCell ref="B79:L80"/>
    <mergeCell ref="M79:R80"/>
    <mergeCell ref="B66:D66"/>
    <mergeCell ref="E66:G66"/>
    <mergeCell ref="H66:J66"/>
    <mergeCell ref="AX64:BD64"/>
    <mergeCell ref="AB64:AD64"/>
    <mergeCell ref="AE64:AH64"/>
    <mergeCell ref="AI64:AK64"/>
    <mergeCell ref="AL64:AQ64"/>
    <mergeCell ref="AR64:AT64"/>
    <mergeCell ref="H65:J65"/>
    <mergeCell ref="K65:N65"/>
    <mergeCell ref="O65:Q65"/>
    <mergeCell ref="R65:T65"/>
    <mergeCell ref="U65:W65"/>
    <mergeCell ref="X65:AA65"/>
    <mergeCell ref="B59:D59"/>
    <mergeCell ref="E59:G59"/>
    <mergeCell ref="H59:J59"/>
    <mergeCell ref="K59:N59"/>
    <mergeCell ref="O59:Q59"/>
    <mergeCell ref="R59:T59"/>
    <mergeCell ref="AC47:AC48"/>
    <mergeCell ref="AD47:AH48"/>
    <mergeCell ref="H57:J58"/>
    <mergeCell ref="K57:N58"/>
    <mergeCell ref="O57:Q58"/>
    <mergeCell ref="F47:G48"/>
    <mergeCell ref="H47:L48"/>
    <mergeCell ref="R47:R48"/>
    <mergeCell ref="S47:V48"/>
    <mergeCell ref="AE57:AH58"/>
    <mergeCell ref="B55:BD56"/>
    <mergeCell ref="AR57:AT58"/>
    <mergeCell ref="AU57:AW58"/>
    <mergeCell ref="AX57:BD58"/>
    <mergeCell ref="AB57:AD58"/>
    <mergeCell ref="B57:D58"/>
    <mergeCell ref="E57:G58"/>
    <mergeCell ref="AI57:AK58"/>
    <mergeCell ref="R57:T58"/>
    <mergeCell ref="U57:W58"/>
    <mergeCell ref="X57:AA58"/>
    <mergeCell ref="AM47:AX48"/>
    <mergeCell ref="AY47:BD48"/>
    <mergeCell ref="F50:AK51"/>
  </mergeCells>
  <dataValidations count="1">
    <dataValidation type="list" showInputMessage="1" showErrorMessage="1" sqref="W21:AF22" xr:uid="{AF24F123-1AB6-4A53-8686-34F2F9601F3F}">
      <formula1>$BO$1:$BO$3</formula1>
    </dataValidation>
  </dataValidations>
  <hyperlinks>
    <hyperlink ref="AM27:AP28" r:id="rId1" display="6. PER DIEM AMOUNT" xr:uid="{CFA6777C-72E0-4781-BAF4-60B839F59566}"/>
    <hyperlink ref="AQ27:AT28" r:id="rId2" display="7. LODGING" xr:uid="{9F9060D6-308A-44E2-A163-F1B481A659FC}"/>
    <hyperlink ref="AU57:AW58" location="'Object Codes'!A1" display="OBJECT CODE" xr:uid="{68C0AC51-B706-4BA7-9A74-94728B95E2BE}"/>
  </hyperlinks>
  <printOptions horizontalCentered="1"/>
  <pageMargins left="0" right="0" top="0" bottom="0" header="0" footer="0"/>
  <pageSetup scale="43" fitToWidth="0" orientation="portrait" r:id="rId3"/>
  <headerFooter alignWithMargins="0">
    <oddFooter xml:space="preserve">&amp;R&amp;"Arial,Regular"&amp;8OFM ETERV 01/01/2023
</oddFooter>
  </headerFooter>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B9EC8D9C-0FA6-431D-9A80-CA3903264898}">
          <x14:formula1>
            <xm:f>'Object Codes'!$A$2:$A$13</xm:f>
          </x14:formula1>
          <xm:sqref>AU59:AW66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B4638-E82A-4EF3-B5EA-7009DFDC6AF8}">
  <sheetPr>
    <tabColor theme="5" tint="0.79998168889431442"/>
    <pageSetUpPr fitToPage="1"/>
  </sheetPr>
  <dimension ref="A1:W45"/>
  <sheetViews>
    <sheetView topLeftCell="A13" zoomScale="80" zoomScaleNormal="80" workbookViewId="0">
      <selection activeCell="E13" sqref="E13"/>
    </sheetView>
  </sheetViews>
  <sheetFormatPr defaultRowHeight="12"/>
  <cols>
    <col min="1" max="1" width="12.44140625" style="54" customWidth="1"/>
    <col min="2" max="2" width="62.33203125" style="64" customWidth="1"/>
    <col min="3" max="3" width="36.33203125" style="54" customWidth="1"/>
    <col min="4" max="4" width="9.109375" style="54" customWidth="1"/>
    <col min="5" max="5" width="15" style="54" customWidth="1"/>
    <col min="6" max="6" width="8.6640625" style="54" customWidth="1"/>
    <col min="7" max="7" width="12.109375" style="54" customWidth="1"/>
    <col min="8" max="8" width="18.109375" style="54" customWidth="1"/>
    <col min="9" max="9" width="8.88671875" style="54" customWidth="1"/>
    <col min="10" max="10" width="10.44140625" style="54" customWidth="1"/>
    <col min="11" max="11" width="14.33203125" style="54" customWidth="1"/>
    <col min="12" max="256" width="8.88671875" style="54"/>
    <col min="257" max="257" width="10.88671875" style="54" bestFit="1" customWidth="1"/>
    <col min="258" max="258" width="54.109375" style="54" customWidth="1"/>
    <col min="259" max="259" width="42.88671875" style="54" customWidth="1"/>
    <col min="260" max="260" width="7.44140625" style="54" customWidth="1"/>
    <col min="261" max="261" width="12.5546875" style="54" customWidth="1"/>
    <col min="262" max="262" width="7.44140625" style="54" customWidth="1"/>
    <col min="263" max="263" width="12.109375" style="54" customWidth="1"/>
    <col min="264" max="264" width="21.109375" style="54" customWidth="1"/>
    <col min="265" max="265" width="8.88671875" style="54" customWidth="1"/>
    <col min="266" max="512" width="8.88671875" style="54"/>
    <col min="513" max="513" width="10.88671875" style="54" bestFit="1" customWidth="1"/>
    <col min="514" max="514" width="54.109375" style="54" customWidth="1"/>
    <col min="515" max="515" width="42.88671875" style="54" customWidth="1"/>
    <col min="516" max="516" width="7.44140625" style="54" customWidth="1"/>
    <col min="517" max="517" width="12.5546875" style="54" customWidth="1"/>
    <col min="518" max="518" width="7.44140625" style="54" customWidth="1"/>
    <col min="519" max="519" width="12.109375" style="54" customWidth="1"/>
    <col min="520" max="520" width="21.109375" style="54" customWidth="1"/>
    <col min="521" max="521" width="8.88671875" style="54" customWidth="1"/>
    <col min="522" max="768" width="8.88671875" style="54"/>
    <col min="769" max="769" width="10.88671875" style="54" bestFit="1" customWidth="1"/>
    <col min="770" max="770" width="54.109375" style="54" customWidth="1"/>
    <col min="771" max="771" width="42.88671875" style="54" customWidth="1"/>
    <col min="772" max="772" width="7.44140625" style="54" customWidth="1"/>
    <col min="773" max="773" width="12.5546875" style="54" customWidth="1"/>
    <col min="774" max="774" width="7.44140625" style="54" customWidth="1"/>
    <col min="775" max="775" width="12.109375" style="54" customWidth="1"/>
    <col min="776" max="776" width="21.109375" style="54" customWidth="1"/>
    <col min="777" max="777" width="8.88671875" style="54" customWidth="1"/>
    <col min="778" max="1024" width="8.88671875" style="54"/>
    <col min="1025" max="1025" width="10.88671875" style="54" bestFit="1" customWidth="1"/>
    <col min="1026" max="1026" width="54.109375" style="54" customWidth="1"/>
    <col min="1027" max="1027" width="42.88671875" style="54" customWidth="1"/>
    <col min="1028" max="1028" width="7.44140625" style="54" customWidth="1"/>
    <col min="1029" max="1029" width="12.5546875" style="54" customWidth="1"/>
    <col min="1030" max="1030" width="7.44140625" style="54" customWidth="1"/>
    <col min="1031" max="1031" width="12.109375" style="54" customWidth="1"/>
    <col min="1032" max="1032" width="21.109375" style="54" customWidth="1"/>
    <col min="1033" max="1033" width="8.88671875" style="54" customWidth="1"/>
    <col min="1034" max="1280" width="8.88671875" style="54"/>
    <col min="1281" max="1281" width="10.88671875" style="54" bestFit="1" customWidth="1"/>
    <col min="1282" max="1282" width="54.109375" style="54" customWidth="1"/>
    <col min="1283" max="1283" width="42.88671875" style="54" customWidth="1"/>
    <col min="1284" max="1284" width="7.44140625" style="54" customWidth="1"/>
    <col min="1285" max="1285" width="12.5546875" style="54" customWidth="1"/>
    <col min="1286" max="1286" width="7.44140625" style="54" customWidth="1"/>
    <col min="1287" max="1287" width="12.109375" style="54" customWidth="1"/>
    <col min="1288" max="1288" width="21.109375" style="54" customWidth="1"/>
    <col min="1289" max="1289" width="8.88671875" style="54" customWidth="1"/>
    <col min="1290" max="1536" width="8.88671875" style="54"/>
    <col min="1537" max="1537" width="10.88671875" style="54" bestFit="1" customWidth="1"/>
    <col min="1538" max="1538" width="54.109375" style="54" customWidth="1"/>
    <col min="1539" max="1539" width="42.88671875" style="54" customWidth="1"/>
    <col min="1540" max="1540" width="7.44140625" style="54" customWidth="1"/>
    <col min="1541" max="1541" width="12.5546875" style="54" customWidth="1"/>
    <col min="1542" max="1542" width="7.44140625" style="54" customWidth="1"/>
    <col min="1543" max="1543" width="12.109375" style="54" customWidth="1"/>
    <col min="1544" max="1544" width="21.109375" style="54" customWidth="1"/>
    <col min="1545" max="1545" width="8.88671875" style="54" customWidth="1"/>
    <col min="1546" max="1792" width="8.88671875" style="54"/>
    <col min="1793" max="1793" width="10.88671875" style="54" bestFit="1" customWidth="1"/>
    <col min="1794" max="1794" width="54.109375" style="54" customWidth="1"/>
    <col min="1795" max="1795" width="42.88671875" style="54" customWidth="1"/>
    <col min="1796" max="1796" width="7.44140625" style="54" customWidth="1"/>
    <col min="1797" max="1797" width="12.5546875" style="54" customWidth="1"/>
    <col min="1798" max="1798" width="7.44140625" style="54" customWidth="1"/>
    <col min="1799" max="1799" width="12.109375" style="54" customWidth="1"/>
    <col min="1800" max="1800" width="21.109375" style="54" customWidth="1"/>
    <col min="1801" max="1801" width="8.88671875" style="54" customWidth="1"/>
    <col min="1802" max="2048" width="8.88671875" style="54"/>
    <col min="2049" max="2049" width="10.88671875" style="54" bestFit="1" customWidth="1"/>
    <col min="2050" max="2050" width="54.109375" style="54" customWidth="1"/>
    <col min="2051" max="2051" width="42.88671875" style="54" customWidth="1"/>
    <col min="2052" max="2052" width="7.44140625" style="54" customWidth="1"/>
    <col min="2053" max="2053" width="12.5546875" style="54" customWidth="1"/>
    <col min="2054" max="2054" width="7.44140625" style="54" customWidth="1"/>
    <col min="2055" max="2055" width="12.109375" style="54" customWidth="1"/>
    <col min="2056" max="2056" width="21.109375" style="54" customWidth="1"/>
    <col min="2057" max="2057" width="8.88671875" style="54" customWidth="1"/>
    <col min="2058" max="2304" width="8.88671875" style="54"/>
    <col min="2305" max="2305" width="10.88671875" style="54" bestFit="1" customWidth="1"/>
    <col min="2306" max="2306" width="54.109375" style="54" customWidth="1"/>
    <col min="2307" max="2307" width="42.88671875" style="54" customWidth="1"/>
    <col min="2308" max="2308" width="7.44140625" style="54" customWidth="1"/>
    <col min="2309" max="2309" width="12.5546875" style="54" customWidth="1"/>
    <col min="2310" max="2310" width="7.44140625" style="54" customWidth="1"/>
    <col min="2311" max="2311" width="12.109375" style="54" customWidth="1"/>
    <col min="2312" max="2312" width="21.109375" style="54" customWidth="1"/>
    <col min="2313" max="2313" width="8.88671875" style="54" customWidth="1"/>
    <col min="2314" max="2560" width="8.88671875" style="54"/>
    <col min="2561" max="2561" width="10.88671875" style="54" bestFit="1" customWidth="1"/>
    <col min="2562" max="2562" width="54.109375" style="54" customWidth="1"/>
    <col min="2563" max="2563" width="42.88671875" style="54" customWidth="1"/>
    <col min="2564" max="2564" width="7.44140625" style="54" customWidth="1"/>
    <col min="2565" max="2565" width="12.5546875" style="54" customWidth="1"/>
    <col min="2566" max="2566" width="7.44140625" style="54" customWidth="1"/>
    <col min="2567" max="2567" width="12.109375" style="54" customWidth="1"/>
    <col min="2568" max="2568" width="21.109375" style="54" customWidth="1"/>
    <col min="2569" max="2569" width="8.88671875" style="54" customWidth="1"/>
    <col min="2570" max="2816" width="8.88671875" style="54"/>
    <col min="2817" max="2817" width="10.88671875" style="54" bestFit="1" customWidth="1"/>
    <col min="2818" max="2818" width="54.109375" style="54" customWidth="1"/>
    <col min="2819" max="2819" width="42.88671875" style="54" customWidth="1"/>
    <col min="2820" max="2820" width="7.44140625" style="54" customWidth="1"/>
    <col min="2821" max="2821" width="12.5546875" style="54" customWidth="1"/>
    <col min="2822" max="2822" width="7.44140625" style="54" customWidth="1"/>
    <col min="2823" max="2823" width="12.109375" style="54" customWidth="1"/>
    <col min="2824" max="2824" width="21.109375" style="54" customWidth="1"/>
    <col min="2825" max="2825" width="8.88671875" style="54" customWidth="1"/>
    <col min="2826" max="3072" width="8.88671875" style="54"/>
    <col min="3073" max="3073" width="10.88671875" style="54" bestFit="1" customWidth="1"/>
    <col min="3074" max="3074" width="54.109375" style="54" customWidth="1"/>
    <col min="3075" max="3075" width="42.88671875" style="54" customWidth="1"/>
    <col min="3076" max="3076" width="7.44140625" style="54" customWidth="1"/>
    <col min="3077" max="3077" width="12.5546875" style="54" customWidth="1"/>
    <col min="3078" max="3078" width="7.44140625" style="54" customWidth="1"/>
    <col min="3079" max="3079" width="12.109375" style="54" customWidth="1"/>
    <col min="3080" max="3080" width="21.109375" style="54" customWidth="1"/>
    <col min="3081" max="3081" width="8.88671875" style="54" customWidth="1"/>
    <col min="3082" max="3328" width="8.88671875" style="54"/>
    <col min="3329" max="3329" width="10.88671875" style="54" bestFit="1" customWidth="1"/>
    <col min="3330" max="3330" width="54.109375" style="54" customWidth="1"/>
    <col min="3331" max="3331" width="42.88671875" style="54" customWidth="1"/>
    <col min="3332" max="3332" width="7.44140625" style="54" customWidth="1"/>
    <col min="3333" max="3333" width="12.5546875" style="54" customWidth="1"/>
    <col min="3334" max="3334" width="7.44140625" style="54" customWidth="1"/>
    <col min="3335" max="3335" width="12.109375" style="54" customWidth="1"/>
    <col min="3336" max="3336" width="21.109375" style="54" customWidth="1"/>
    <col min="3337" max="3337" width="8.88671875" style="54" customWidth="1"/>
    <col min="3338" max="3584" width="8.88671875" style="54"/>
    <col min="3585" max="3585" width="10.88671875" style="54" bestFit="1" customWidth="1"/>
    <col min="3586" max="3586" width="54.109375" style="54" customWidth="1"/>
    <col min="3587" max="3587" width="42.88671875" style="54" customWidth="1"/>
    <col min="3588" max="3588" width="7.44140625" style="54" customWidth="1"/>
    <col min="3589" max="3589" width="12.5546875" style="54" customWidth="1"/>
    <col min="3590" max="3590" width="7.44140625" style="54" customWidth="1"/>
    <col min="3591" max="3591" width="12.109375" style="54" customWidth="1"/>
    <col min="3592" max="3592" width="21.109375" style="54" customWidth="1"/>
    <col min="3593" max="3593" width="8.88671875" style="54" customWidth="1"/>
    <col min="3594" max="3840" width="8.88671875" style="54"/>
    <col min="3841" max="3841" width="10.88671875" style="54" bestFit="1" customWidth="1"/>
    <col min="3842" max="3842" width="54.109375" style="54" customWidth="1"/>
    <col min="3843" max="3843" width="42.88671875" style="54" customWidth="1"/>
    <col min="3844" max="3844" width="7.44140625" style="54" customWidth="1"/>
    <col min="3845" max="3845" width="12.5546875" style="54" customWidth="1"/>
    <col min="3846" max="3846" width="7.44140625" style="54" customWidth="1"/>
    <col min="3847" max="3847" width="12.109375" style="54" customWidth="1"/>
    <col min="3848" max="3848" width="21.109375" style="54" customWidth="1"/>
    <col min="3849" max="3849" width="8.88671875" style="54" customWidth="1"/>
    <col min="3850" max="4096" width="8.88671875" style="54"/>
    <col min="4097" max="4097" width="10.88671875" style="54" bestFit="1" customWidth="1"/>
    <col min="4098" max="4098" width="54.109375" style="54" customWidth="1"/>
    <col min="4099" max="4099" width="42.88671875" style="54" customWidth="1"/>
    <col min="4100" max="4100" width="7.44140625" style="54" customWidth="1"/>
    <col min="4101" max="4101" width="12.5546875" style="54" customWidth="1"/>
    <col min="4102" max="4102" width="7.44140625" style="54" customWidth="1"/>
    <col min="4103" max="4103" width="12.109375" style="54" customWidth="1"/>
    <col min="4104" max="4104" width="21.109375" style="54" customWidth="1"/>
    <col min="4105" max="4105" width="8.88671875" style="54" customWidth="1"/>
    <col min="4106" max="4352" width="8.88671875" style="54"/>
    <col min="4353" max="4353" width="10.88671875" style="54" bestFit="1" customWidth="1"/>
    <col min="4354" max="4354" width="54.109375" style="54" customWidth="1"/>
    <col min="4355" max="4355" width="42.88671875" style="54" customWidth="1"/>
    <col min="4356" max="4356" width="7.44140625" style="54" customWidth="1"/>
    <col min="4357" max="4357" width="12.5546875" style="54" customWidth="1"/>
    <col min="4358" max="4358" width="7.44140625" style="54" customWidth="1"/>
    <col min="4359" max="4359" width="12.109375" style="54" customWidth="1"/>
    <col min="4360" max="4360" width="21.109375" style="54" customWidth="1"/>
    <col min="4361" max="4361" width="8.88671875" style="54" customWidth="1"/>
    <col min="4362" max="4608" width="8.88671875" style="54"/>
    <col min="4609" max="4609" width="10.88671875" style="54" bestFit="1" customWidth="1"/>
    <col min="4610" max="4610" width="54.109375" style="54" customWidth="1"/>
    <col min="4611" max="4611" width="42.88671875" style="54" customWidth="1"/>
    <col min="4612" max="4612" width="7.44140625" style="54" customWidth="1"/>
    <col min="4613" max="4613" width="12.5546875" style="54" customWidth="1"/>
    <col min="4614" max="4614" width="7.44140625" style="54" customWidth="1"/>
    <col min="4615" max="4615" width="12.109375" style="54" customWidth="1"/>
    <col min="4616" max="4616" width="21.109375" style="54" customWidth="1"/>
    <col min="4617" max="4617" width="8.88671875" style="54" customWidth="1"/>
    <col min="4618" max="4864" width="8.88671875" style="54"/>
    <col min="4865" max="4865" width="10.88671875" style="54" bestFit="1" customWidth="1"/>
    <col min="4866" max="4866" width="54.109375" style="54" customWidth="1"/>
    <col min="4867" max="4867" width="42.88671875" style="54" customWidth="1"/>
    <col min="4868" max="4868" width="7.44140625" style="54" customWidth="1"/>
    <col min="4869" max="4869" width="12.5546875" style="54" customWidth="1"/>
    <col min="4870" max="4870" width="7.44140625" style="54" customWidth="1"/>
    <col min="4871" max="4871" width="12.109375" style="54" customWidth="1"/>
    <col min="4872" max="4872" width="21.109375" style="54" customWidth="1"/>
    <col min="4873" max="4873" width="8.88671875" style="54" customWidth="1"/>
    <col min="4874" max="5120" width="8.88671875" style="54"/>
    <col min="5121" max="5121" width="10.88671875" style="54" bestFit="1" customWidth="1"/>
    <col min="5122" max="5122" width="54.109375" style="54" customWidth="1"/>
    <col min="5123" max="5123" width="42.88671875" style="54" customWidth="1"/>
    <col min="5124" max="5124" width="7.44140625" style="54" customWidth="1"/>
    <col min="5125" max="5125" width="12.5546875" style="54" customWidth="1"/>
    <col min="5126" max="5126" width="7.44140625" style="54" customWidth="1"/>
    <col min="5127" max="5127" width="12.109375" style="54" customWidth="1"/>
    <col min="5128" max="5128" width="21.109375" style="54" customWidth="1"/>
    <col min="5129" max="5129" width="8.88671875" style="54" customWidth="1"/>
    <col min="5130" max="5376" width="8.88671875" style="54"/>
    <col min="5377" max="5377" width="10.88671875" style="54" bestFit="1" customWidth="1"/>
    <col min="5378" max="5378" width="54.109375" style="54" customWidth="1"/>
    <col min="5379" max="5379" width="42.88671875" style="54" customWidth="1"/>
    <col min="5380" max="5380" width="7.44140625" style="54" customWidth="1"/>
    <col min="5381" max="5381" width="12.5546875" style="54" customWidth="1"/>
    <col min="5382" max="5382" width="7.44140625" style="54" customWidth="1"/>
    <col min="5383" max="5383" width="12.109375" style="54" customWidth="1"/>
    <col min="5384" max="5384" width="21.109375" style="54" customWidth="1"/>
    <col min="5385" max="5385" width="8.88671875" style="54" customWidth="1"/>
    <col min="5386" max="5632" width="8.88671875" style="54"/>
    <col min="5633" max="5633" width="10.88671875" style="54" bestFit="1" customWidth="1"/>
    <col min="5634" max="5634" width="54.109375" style="54" customWidth="1"/>
    <col min="5635" max="5635" width="42.88671875" style="54" customWidth="1"/>
    <col min="5636" max="5636" width="7.44140625" style="54" customWidth="1"/>
    <col min="5637" max="5637" width="12.5546875" style="54" customWidth="1"/>
    <col min="5638" max="5638" width="7.44140625" style="54" customWidth="1"/>
    <col min="5639" max="5639" width="12.109375" style="54" customWidth="1"/>
    <col min="5640" max="5640" width="21.109375" style="54" customWidth="1"/>
    <col min="5641" max="5641" width="8.88671875" style="54" customWidth="1"/>
    <col min="5642" max="5888" width="8.88671875" style="54"/>
    <col min="5889" max="5889" width="10.88671875" style="54" bestFit="1" customWidth="1"/>
    <col min="5890" max="5890" width="54.109375" style="54" customWidth="1"/>
    <col min="5891" max="5891" width="42.88671875" style="54" customWidth="1"/>
    <col min="5892" max="5892" width="7.44140625" style="54" customWidth="1"/>
    <col min="5893" max="5893" width="12.5546875" style="54" customWidth="1"/>
    <col min="5894" max="5894" width="7.44140625" style="54" customWidth="1"/>
    <col min="5895" max="5895" width="12.109375" style="54" customWidth="1"/>
    <col min="5896" max="5896" width="21.109375" style="54" customWidth="1"/>
    <col min="5897" max="5897" width="8.88671875" style="54" customWidth="1"/>
    <col min="5898" max="6144" width="8.88671875" style="54"/>
    <col min="6145" max="6145" width="10.88671875" style="54" bestFit="1" customWidth="1"/>
    <col min="6146" max="6146" width="54.109375" style="54" customWidth="1"/>
    <col min="6147" max="6147" width="42.88671875" style="54" customWidth="1"/>
    <col min="6148" max="6148" width="7.44140625" style="54" customWidth="1"/>
    <col min="6149" max="6149" width="12.5546875" style="54" customWidth="1"/>
    <col min="6150" max="6150" width="7.44140625" style="54" customWidth="1"/>
    <col min="6151" max="6151" width="12.109375" style="54" customWidth="1"/>
    <col min="6152" max="6152" width="21.109375" style="54" customWidth="1"/>
    <col min="6153" max="6153" width="8.88671875" style="54" customWidth="1"/>
    <col min="6154" max="6400" width="8.88671875" style="54"/>
    <col min="6401" max="6401" width="10.88671875" style="54" bestFit="1" customWidth="1"/>
    <col min="6402" max="6402" width="54.109375" style="54" customWidth="1"/>
    <col min="6403" max="6403" width="42.88671875" style="54" customWidth="1"/>
    <col min="6404" max="6404" width="7.44140625" style="54" customWidth="1"/>
    <col min="6405" max="6405" width="12.5546875" style="54" customWidth="1"/>
    <col min="6406" max="6406" width="7.44140625" style="54" customWidth="1"/>
    <col min="6407" max="6407" width="12.109375" style="54" customWidth="1"/>
    <col min="6408" max="6408" width="21.109375" style="54" customWidth="1"/>
    <col min="6409" max="6409" width="8.88671875" style="54" customWidth="1"/>
    <col min="6410" max="6656" width="8.88671875" style="54"/>
    <col min="6657" max="6657" width="10.88671875" style="54" bestFit="1" customWidth="1"/>
    <col min="6658" max="6658" width="54.109375" style="54" customWidth="1"/>
    <col min="6659" max="6659" width="42.88671875" style="54" customWidth="1"/>
    <col min="6660" max="6660" width="7.44140625" style="54" customWidth="1"/>
    <col min="6661" max="6661" width="12.5546875" style="54" customWidth="1"/>
    <col min="6662" max="6662" width="7.44140625" style="54" customWidth="1"/>
    <col min="6663" max="6663" width="12.109375" style="54" customWidth="1"/>
    <col min="6664" max="6664" width="21.109375" style="54" customWidth="1"/>
    <col min="6665" max="6665" width="8.88671875" style="54" customWidth="1"/>
    <col min="6666" max="6912" width="8.88671875" style="54"/>
    <col min="6913" max="6913" width="10.88671875" style="54" bestFit="1" customWidth="1"/>
    <col min="6914" max="6914" width="54.109375" style="54" customWidth="1"/>
    <col min="6915" max="6915" width="42.88671875" style="54" customWidth="1"/>
    <col min="6916" max="6916" width="7.44140625" style="54" customWidth="1"/>
    <col min="6917" max="6917" width="12.5546875" style="54" customWidth="1"/>
    <col min="6918" max="6918" width="7.44140625" style="54" customWidth="1"/>
    <col min="6919" max="6919" width="12.109375" style="54" customWidth="1"/>
    <col min="6920" max="6920" width="21.109375" style="54" customWidth="1"/>
    <col min="6921" max="6921" width="8.88671875" style="54" customWidth="1"/>
    <col min="6922" max="7168" width="8.88671875" style="54"/>
    <col min="7169" max="7169" width="10.88671875" style="54" bestFit="1" customWidth="1"/>
    <col min="7170" max="7170" width="54.109375" style="54" customWidth="1"/>
    <col min="7171" max="7171" width="42.88671875" style="54" customWidth="1"/>
    <col min="7172" max="7172" width="7.44140625" style="54" customWidth="1"/>
    <col min="7173" max="7173" width="12.5546875" style="54" customWidth="1"/>
    <col min="7174" max="7174" width="7.44140625" style="54" customWidth="1"/>
    <col min="7175" max="7175" width="12.109375" style="54" customWidth="1"/>
    <col min="7176" max="7176" width="21.109375" style="54" customWidth="1"/>
    <col min="7177" max="7177" width="8.88671875" style="54" customWidth="1"/>
    <col min="7178" max="7424" width="8.88671875" style="54"/>
    <col min="7425" max="7425" width="10.88671875" style="54" bestFit="1" customWidth="1"/>
    <col min="7426" max="7426" width="54.109375" style="54" customWidth="1"/>
    <col min="7427" max="7427" width="42.88671875" style="54" customWidth="1"/>
    <col min="7428" max="7428" width="7.44140625" style="54" customWidth="1"/>
    <col min="7429" max="7429" width="12.5546875" style="54" customWidth="1"/>
    <col min="7430" max="7430" width="7.44140625" style="54" customWidth="1"/>
    <col min="7431" max="7431" width="12.109375" style="54" customWidth="1"/>
    <col min="7432" max="7432" width="21.109375" style="54" customWidth="1"/>
    <col min="7433" max="7433" width="8.88671875" style="54" customWidth="1"/>
    <col min="7434" max="7680" width="8.88671875" style="54"/>
    <col min="7681" max="7681" width="10.88671875" style="54" bestFit="1" customWidth="1"/>
    <col min="7682" max="7682" width="54.109375" style="54" customWidth="1"/>
    <col min="7683" max="7683" width="42.88671875" style="54" customWidth="1"/>
    <col min="7684" max="7684" width="7.44140625" style="54" customWidth="1"/>
    <col min="7685" max="7685" width="12.5546875" style="54" customWidth="1"/>
    <col min="7686" max="7686" width="7.44140625" style="54" customWidth="1"/>
    <col min="7687" max="7687" width="12.109375" style="54" customWidth="1"/>
    <col min="7688" max="7688" width="21.109375" style="54" customWidth="1"/>
    <col min="7689" max="7689" width="8.88671875" style="54" customWidth="1"/>
    <col min="7690" max="7936" width="8.88671875" style="54"/>
    <col min="7937" max="7937" width="10.88671875" style="54" bestFit="1" customWidth="1"/>
    <col min="7938" max="7938" width="54.109375" style="54" customWidth="1"/>
    <col min="7939" max="7939" width="42.88671875" style="54" customWidth="1"/>
    <col min="7940" max="7940" width="7.44140625" style="54" customWidth="1"/>
    <col min="7941" max="7941" width="12.5546875" style="54" customWidth="1"/>
    <col min="7942" max="7942" width="7.44140625" style="54" customWidth="1"/>
    <col min="7943" max="7943" width="12.109375" style="54" customWidth="1"/>
    <col min="7944" max="7944" width="21.109375" style="54" customWidth="1"/>
    <col min="7945" max="7945" width="8.88671875" style="54" customWidth="1"/>
    <col min="7946" max="8192" width="8.88671875" style="54"/>
    <col min="8193" max="8193" width="10.88671875" style="54" bestFit="1" customWidth="1"/>
    <col min="8194" max="8194" width="54.109375" style="54" customWidth="1"/>
    <col min="8195" max="8195" width="42.88671875" style="54" customWidth="1"/>
    <col min="8196" max="8196" width="7.44140625" style="54" customWidth="1"/>
    <col min="8197" max="8197" width="12.5546875" style="54" customWidth="1"/>
    <col min="8198" max="8198" width="7.44140625" style="54" customWidth="1"/>
    <col min="8199" max="8199" width="12.109375" style="54" customWidth="1"/>
    <col min="8200" max="8200" width="21.109375" style="54" customWidth="1"/>
    <col min="8201" max="8201" width="8.88671875" style="54" customWidth="1"/>
    <col min="8202" max="8448" width="8.88671875" style="54"/>
    <col min="8449" max="8449" width="10.88671875" style="54" bestFit="1" customWidth="1"/>
    <col min="8450" max="8450" width="54.109375" style="54" customWidth="1"/>
    <col min="8451" max="8451" width="42.88671875" style="54" customWidth="1"/>
    <col min="8452" max="8452" width="7.44140625" style="54" customWidth="1"/>
    <col min="8453" max="8453" width="12.5546875" style="54" customWidth="1"/>
    <col min="8454" max="8454" width="7.44140625" style="54" customWidth="1"/>
    <col min="8455" max="8455" width="12.109375" style="54" customWidth="1"/>
    <col min="8456" max="8456" width="21.109375" style="54" customWidth="1"/>
    <col min="8457" max="8457" width="8.88671875" style="54" customWidth="1"/>
    <col min="8458" max="8704" width="8.88671875" style="54"/>
    <col min="8705" max="8705" width="10.88671875" style="54" bestFit="1" customWidth="1"/>
    <col min="8706" max="8706" width="54.109375" style="54" customWidth="1"/>
    <col min="8707" max="8707" width="42.88671875" style="54" customWidth="1"/>
    <col min="8708" max="8708" width="7.44140625" style="54" customWidth="1"/>
    <col min="8709" max="8709" width="12.5546875" style="54" customWidth="1"/>
    <col min="8710" max="8710" width="7.44140625" style="54" customWidth="1"/>
    <col min="8711" max="8711" width="12.109375" style="54" customWidth="1"/>
    <col min="8712" max="8712" width="21.109375" style="54" customWidth="1"/>
    <col min="8713" max="8713" width="8.88671875" style="54" customWidth="1"/>
    <col min="8714" max="8960" width="8.88671875" style="54"/>
    <col min="8961" max="8961" width="10.88671875" style="54" bestFit="1" customWidth="1"/>
    <col min="8962" max="8962" width="54.109375" style="54" customWidth="1"/>
    <col min="8963" max="8963" width="42.88671875" style="54" customWidth="1"/>
    <col min="8964" max="8964" width="7.44140625" style="54" customWidth="1"/>
    <col min="8965" max="8965" width="12.5546875" style="54" customWidth="1"/>
    <col min="8966" max="8966" width="7.44140625" style="54" customWidth="1"/>
    <col min="8967" max="8967" width="12.109375" style="54" customWidth="1"/>
    <col min="8968" max="8968" width="21.109375" style="54" customWidth="1"/>
    <col min="8969" max="8969" width="8.88671875" style="54" customWidth="1"/>
    <col min="8970" max="9216" width="8.88671875" style="54"/>
    <col min="9217" max="9217" width="10.88671875" style="54" bestFit="1" customWidth="1"/>
    <col min="9218" max="9218" width="54.109375" style="54" customWidth="1"/>
    <col min="9219" max="9219" width="42.88671875" style="54" customWidth="1"/>
    <col min="9220" max="9220" width="7.44140625" style="54" customWidth="1"/>
    <col min="9221" max="9221" width="12.5546875" style="54" customWidth="1"/>
    <col min="9222" max="9222" width="7.44140625" style="54" customWidth="1"/>
    <col min="9223" max="9223" width="12.109375" style="54" customWidth="1"/>
    <col min="9224" max="9224" width="21.109375" style="54" customWidth="1"/>
    <col min="9225" max="9225" width="8.88671875" style="54" customWidth="1"/>
    <col min="9226" max="9472" width="8.88671875" style="54"/>
    <col min="9473" max="9473" width="10.88671875" style="54" bestFit="1" customWidth="1"/>
    <col min="9474" max="9474" width="54.109375" style="54" customWidth="1"/>
    <col min="9475" max="9475" width="42.88671875" style="54" customWidth="1"/>
    <col min="9476" max="9476" width="7.44140625" style="54" customWidth="1"/>
    <col min="9477" max="9477" width="12.5546875" style="54" customWidth="1"/>
    <col min="9478" max="9478" width="7.44140625" style="54" customWidth="1"/>
    <col min="9479" max="9479" width="12.109375" style="54" customWidth="1"/>
    <col min="9480" max="9480" width="21.109375" style="54" customWidth="1"/>
    <col min="9481" max="9481" width="8.88671875" style="54" customWidth="1"/>
    <col min="9482" max="9728" width="8.88671875" style="54"/>
    <col min="9729" max="9729" width="10.88671875" style="54" bestFit="1" customWidth="1"/>
    <col min="9730" max="9730" width="54.109375" style="54" customWidth="1"/>
    <col min="9731" max="9731" width="42.88671875" style="54" customWidth="1"/>
    <col min="9732" max="9732" width="7.44140625" style="54" customWidth="1"/>
    <col min="9733" max="9733" width="12.5546875" style="54" customWidth="1"/>
    <col min="9734" max="9734" width="7.44140625" style="54" customWidth="1"/>
    <col min="9735" max="9735" width="12.109375" style="54" customWidth="1"/>
    <col min="9736" max="9736" width="21.109375" style="54" customWidth="1"/>
    <col min="9737" max="9737" width="8.88671875" style="54" customWidth="1"/>
    <col min="9738" max="9984" width="8.88671875" style="54"/>
    <col min="9985" max="9985" width="10.88671875" style="54" bestFit="1" customWidth="1"/>
    <col min="9986" max="9986" width="54.109375" style="54" customWidth="1"/>
    <col min="9987" max="9987" width="42.88671875" style="54" customWidth="1"/>
    <col min="9988" max="9988" width="7.44140625" style="54" customWidth="1"/>
    <col min="9989" max="9989" width="12.5546875" style="54" customWidth="1"/>
    <col min="9990" max="9990" width="7.44140625" style="54" customWidth="1"/>
    <col min="9991" max="9991" width="12.109375" style="54" customWidth="1"/>
    <col min="9992" max="9992" width="21.109375" style="54" customWidth="1"/>
    <col min="9993" max="9993" width="8.88671875" style="54" customWidth="1"/>
    <col min="9994" max="10240" width="8.88671875" style="54"/>
    <col min="10241" max="10241" width="10.88671875" style="54" bestFit="1" customWidth="1"/>
    <col min="10242" max="10242" width="54.109375" style="54" customWidth="1"/>
    <col min="10243" max="10243" width="42.88671875" style="54" customWidth="1"/>
    <col min="10244" max="10244" width="7.44140625" style="54" customWidth="1"/>
    <col min="10245" max="10245" width="12.5546875" style="54" customWidth="1"/>
    <col min="10246" max="10246" width="7.44140625" style="54" customWidth="1"/>
    <col min="10247" max="10247" width="12.109375" style="54" customWidth="1"/>
    <col min="10248" max="10248" width="21.109375" style="54" customWidth="1"/>
    <col min="10249" max="10249" width="8.88671875" style="54" customWidth="1"/>
    <col min="10250" max="10496" width="8.88671875" style="54"/>
    <col min="10497" max="10497" width="10.88671875" style="54" bestFit="1" customWidth="1"/>
    <col min="10498" max="10498" width="54.109375" style="54" customWidth="1"/>
    <col min="10499" max="10499" width="42.88671875" style="54" customWidth="1"/>
    <col min="10500" max="10500" width="7.44140625" style="54" customWidth="1"/>
    <col min="10501" max="10501" width="12.5546875" style="54" customWidth="1"/>
    <col min="10502" max="10502" width="7.44140625" style="54" customWidth="1"/>
    <col min="10503" max="10503" width="12.109375" style="54" customWidth="1"/>
    <col min="10504" max="10504" width="21.109375" style="54" customWidth="1"/>
    <col min="10505" max="10505" width="8.88671875" style="54" customWidth="1"/>
    <col min="10506" max="10752" width="8.88671875" style="54"/>
    <col min="10753" max="10753" width="10.88671875" style="54" bestFit="1" customWidth="1"/>
    <col min="10754" max="10754" width="54.109375" style="54" customWidth="1"/>
    <col min="10755" max="10755" width="42.88671875" style="54" customWidth="1"/>
    <col min="10756" max="10756" width="7.44140625" style="54" customWidth="1"/>
    <col min="10757" max="10757" width="12.5546875" style="54" customWidth="1"/>
    <col min="10758" max="10758" width="7.44140625" style="54" customWidth="1"/>
    <col min="10759" max="10759" width="12.109375" style="54" customWidth="1"/>
    <col min="10760" max="10760" width="21.109375" style="54" customWidth="1"/>
    <col min="10761" max="10761" width="8.88671875" style="54" customWidth="1"/>
    <col min="10762" max="11008" width="8.88671875" style="54"/>
    <col min="11009" max="11009" width="10.88671875" style="54" bestFit="1" customWidth="1"/>
    <col min="11010" max="11010" width="54.109375" style="54" customWidth="1"/>
    <col min="11011" max="11011" width="42.88671875" style="54" customWidth="1"/>
    <col min="11012" max="11012" width="7.44140625" style="54" customWidth="1"/>
    <col min="11013" max="11013" width="12.5546875" style="54" customWidth="1"/>
    <col min="11014" max="11014" width="7.44140625" style="54" customWidth="1"/>
    <col min="11015" max="11015" width="12.109375" style="54" customWidth="1"/>
    <col min="11016" max="11016" width="21.109375" style="54" customWidth="1"/>
    <col min="11017" max="11017" width="8.88671875" style="54" customWidth="1"/>
    <col min="11018" max="11264" width="8.88671875" style="54"/>
    <col min="11265" max="11265" width="10.88671875" style="54" bestFit="1" customWidth="1"/>
    <col min="11266" max="11266" width="54.109375" style="54" customWidth="1"/>
    <col min="11267" max="11267" width="42.88671875" style="54" customWidth="1"/>
    <col min="11268" max="11268" width="7.44140625" style="54" customWidth="1"/>
    <col min="11269" max="11269" width="12.5546875" style="54" customWidth="1"/>
    <col min="11270" max="11270" width="7.44140625" style="54" customWidth="1"/>
    <col min="11271" max="11271" width="12.109375" style="54" customWidth="1"/>
    <col min="11272" max="11272" width="21.109375" style="54" customWidth="1"/>
    <col min="11273" max="11273" width="8.88671875" style="54" customWidth="1"/>
    <col min="11274" max="11520" width="8.88671875" style="54"/>
    <col min="11521" max="11521" width="10.88671875" style="54" bestFit="1" customWidth="1"/>
    <col min="11522" max="11522" width="54.109375" style="54" customWidth="1"/>
    <col min="11523" max="11523" width="42.88671875" style="54" customWidth="1"/>
    <col min="11524" max="11524" width="7.44140625" style="54" customWidth="1"/>
    <col min="11525" max="11525" width="12.5546875" style="54" customWidth="1"/>
    <col min="11526" max="11526" width="7.44140625" style="54" customWidth="1"/>
    <col min="11527" max="11527" width="12.109375" style="54" customWidth="1"/>
    <col min="11528" max="11528" width="21.109375" style="54" customWidth="1"/>
    <col min="11529" max="11529" width="8.88671875" style="54" customWidth="1"/>
    <col min="11530" max="11776" width="8.88671875" style="54"/>
    <col min="11777" max="11777" width="10.88671875" style="54" bestFit="1" customWidth="1"/>
    <col min="11778" max="11778" width="54.109375" style="54" customWidth="1"/>
    <col min="11779" max="11779" width="42.88671875" style="54" customWidth="1"/>
    <col min="11780" max="11780" width="7.44140625" style="54" customWidth="1"/>
    <col min="11781" max="11781" width="12.5546875" style="54" customWidth="1"/>
    <col min="11782" max="11782" width="7.44140625" style="54" customWidth="1"/>
    <col min="11783" max="11783" width="12.109375" style="54" customWidth="1"/>
    <col min="11784" max="11784" width="21.109375" style="54" customWidth="1"/>
    <col min="11785" max="11785" width="8.88671875" style="54" customWidth="1"/>
    <col min="11786" max="12032" width="8.88671875" style="54"/>
    <col min="12033" max="12033" width="10.88671875" style="54" bestFit="1" customWidth="1"/>
    <col min="12034" max="12034" width="54.109375" style="54" customWidth="1"/>
    <col min="12035" max="12035" width="42.88671875" style="54" customWidth="1"/>
    <col min="12036" max="12036" width="7.44140625" style="54" customWidth="1"/>
    <col min="12037" max="12037" width="12.5546875" style="54" customWidth="1"/>
    <col min="12038" max="12038" width="7.44140625" style="54" customWidth="1"/>
    <col min="12039" max="12039" width="12.109375" style="54" customWidth="1"/>
    <col min="12040" max="12040" width="21.109375" style="54" customWidth="1"/>
    <col min="12041" max="12041" width="8.88671875" style="54" customWidth="1"/>
    <col min="12042" max="12288" width="8.88671875" style="54"/>
    <col min="12289" max="12289" width="10.88671875" style="54" bestFit="1" customWidth="1"/>
    <col min="12290" max="12290" width="54.109375" style="54" customWidth="1"/>
    <col min="12291" max="12291" width="42.88671875" style="54" customWidth="1"/>
    <col min="12292" max="12292" width="7.44140625" style="54" customWidth="1"/>
    <col min="12293" max="12293" width="12.5546875" style="54" customWidth="1"/>
    <col min="12294" max="12294" width="7.44140625" style="54" customWidth="1"/>
    <col min="12295" max="12295" width="12.109375" style="54" customWidth="1"/>
    <col min="12296" max="12296" width="21.109375" style="54" customWidth="1"/>
    <col min="12297" max="12297" width="8.88671875" style="54" customWidth="1"/>
    <col min="12298" max="12544" width="8.88671875" style="54"/>
    <col min="12545" max="12545" width="10.88671875" style="54" bestFit="1" customWidth="1"/>
    <col min="12546" max="12546" width="54.109375" style="54" customWidth="1"/>
    <col min="12547" max="12547" width="42.88671875" style="54" customWidth="1"/>
    <col min="12548" max="12548" width="7.44140625" style="54" customWidth="1"/>
    <col min="12549" max="12549" width="12.5546875" style="54" customWidth="1"/>
    <col min="12550" max="12550" width="7.44140625" style="54" customWidth="1"/>
    <col min="12551" max="12551" width="12.109375" style="54" customWidth="1"/>
    <col min="12552" max="12552" width="21.109375" style="54" customWidth="1"/>
    <col min="12553" max="12553" width="8.88671875" style="54" customWidth="1"/>
    <col min="12554" max="12800" width="8.88671875" style="54"/>
    <col min="12801" max="12801" width="10.88671875" style="54" bestFit="1" customWidth="1"/>
    <col min="12802" max="12802" width="54.109375" style="54" customWidth="1"/>
    <col min="12803" max="12803" width="42.88671875" style="54" customWidth="1"/>
    <col min="12804" max="12804" width="7.44140625" style="54" customWidth="1"/>
    <col min="12805" max="12805" width="12.5546875" style="54" customWidth="1"/>
    <col min="12806" max="12806" width="7.44140625" style="54" customWidth="1"/>
    <col min="12807" max="12807" width="12.109375" style="54" customWidth="1"/>
    <col min="12808" max="12808" width="21.109375" style="54" customWidth="1"/>
    <col min="12809" max="12809" width="8.88671875" style="54" customWidth="1"/>
    <col min="12810" max="13056" width="8.88671875" style="54"/>
    <col min="13057" max="13057" width="10.88671875" style="54" bestFit="1" customWidth="1"/>
    <col min="13058" max="13058" width="54.109375" style="54" customWidth="1"/>
    <col min="13059" max="13059" width="42.88671875" style="54" customWidth="1"/>
    <col min="13060" max="13060" width="7.44140625" style="54" customWidth="1"/>
    <col min="13061" max="13061" width="12.5546875" style="54" customWidth="1"/>
    <col min="13062" max="13062" width="7.44140625" style="54" customWidth="1"/>
    <col min="13063" max="13063" width="12.109375" style="54" customWidth="1"/>
    <col min="13064" max="13064" width="21.109375" style="54" customWidth="1"/>
    <col min="13065" max="13065" width="8.88671875" style="54" customWidth="1"/>
    <col min="13066" max="13312" width="8.88671875" style="54"/>
    <col min="13313" max="13313" width="10.88671875" style="54" bestFit="1" customWidth="1"/>
    <col min="13314" max="13314" width="54.109375" style="54" customWidth="1"/>
    <col min="13315" max="13315" width="42.88671875" style="54" customWidth="1"/>
    <col min="13316" max="13316" width="7.44140625" style="54" customWidth="1"/>
    <col min="13317" max="13317" width="12.5546875" style="54" customWidth="1"/>
    <col min="13318" max="13318" width="7.44140625" style="54" customWidth="1"/>
    <col min="13319" max="13319" width="12.109375" style="54" customWidth="1"/>
    <col min="13320" max="13320" width="21.109375" style="54" customWidth="1"/>
    <col min="13321" max="13321" width="8.88671875" style="54" customWidth="1"/>
    <col min="13322" max="13568" width="8.88671875" style="54"/>
    <col min="13569" max="13569" width="10.88671875" style="54" bestFit="1" customWidth="1"/>
    <col min="13570" max="13570" width="54.109375" style="54" customWidth="1"/>
    <col min="13571" max="13571" width="42.88671875" style="54" customWidth="1"/>
    <col min="13572" max="13572" width="7.44140625" style="54" customWidth="1"/>
    <col min="13573" max="13573" width="12.5546875" style="54" customWidth="1"/>
    <col min="13574" max="13574" width="7.44140625" style="54" customWidth="1"/>
    <col min="13575" max="13575" width="12.109375" style="54" customWidth="1"/>
    <col min="13576" max="13576" width="21.109375" style="54" customWidth="1"/>
    <col min="13577" max="13577" width="8.88671875" style="54" customWidth="1"/>
    <col min="13578" max="13824" width="8.88671875" style="54"/>
    <col min="13825" max="13825" width="10.88671875" style="54" bestFit="1" customWidth="1"/>
    <col min="13826" max="13826" width="54.109375" style="54" customWidth="1"/>
    <col min="13827" max="13827" width="42.88671875" style="54" customWidth="1"/>
    <col min="13828" max="13828" width="7.44140625" style="54" customWidth="1"/>
    <col min="13829" max="13829" width="12.5546875" style="54" customWidth="1"/>
    <col min="13830" max="13830" width="7.44140625" style="54" customWidth="1"/>
    <col min="13831" max="13831" width="12.109375" style="54" customWidth="1"/>
    <col min="13832" max="13832" width="21.109375" style="54" customWidth="1"/>
    <col min="13833" max="13833" width="8.88671875" style="54" customWidth="1"/>
    <col min="13834" max="14080" width="8.88671875" style="54"/>
    <col min="14081" max="14081" width="10.88671875" style="54" bestFit="1" customWidth="1"/>
    <col min="14082" max="14082" width="54.109375" style="54" customWidth="1"/>
    <col min="14083" max="14083" width="42.88671875" style="54" customWidth="1"/>
    <col min="14084" max="14084" width="7.44140625" style="54" customWidth="1"/>
    <col min="14085" max="14085" width="12.5546875" style="54" customWidth="1"/>
    <col min="14086" max="14086" width="7.44140625" style="54" customWidth="1"/>
    <col min="14087" max="14087" width="12.109375" style="54" customWidth="1"/>
    <col min="14088" max="14088" width="21.109375" style="54" customWidth="1"/>
    <col min="14089" max="14089" width="8.88671875" style="54" customWidth="1"/>
    <col min="14090" max="14336" width="8.88671875" style="54"/>
    <col min="14337" max="14337" width="10.88671875" style="54" bestFit="1" customWidth="1"/>
    <col min="14338" max="14338" width="54.109375" style="54" customWidth="1"/>
    <col min="14339" max="14339" width="42.88671875" style="54" customWidth="1"/>
    <col min="14340" max="14340" width="7.44140625" style="54" customWidth="1"/>
    <col min="14341" max="14341" width="12.5546875" style="54" customWidth="1"/>
    <col min="14342" max="14342" width="7.44140625" style="54" customWidth="1"/>
    <col min="14343" max="14343" width="12.109375" style="54" customWidth="1"/>
    <col min="14344" max="14344" width="21.109375" style="54" customWidth="1"/>
    <col min="14345" max="14345" width="8.88671875" style="54" customWidth="1"/>
    <col min="14346" max="14592" width="8.88671875" style="54"/>
    <col min="14593" max="14593" width="10.88671875" style="54" bestFit="1" customWidth="1"/>
    <col min="14594" max="14594" width="54.109375" style="54" customWidth="1"/>
    <col min="14595" max="14595" width="42.88671875" style="54" customWidth="1"/>
    <col min="14596" max="14596" width="7.44140625" style="54" customWidth="1"/>
    <col min="14597" max="14597" width="12.5546875" style="54" customWidth="1"/>
    <col min="14598" max="14598" width="7.44140625" style="54" customWidth="1"/>
    <col min="14599" max="14599" width="12.109375" style="54" customWidth="1"/>
    <col min="14600" max="14600" width="21.109375" style="54" customWidth="1"/>
    <col min="14601" max="14601" width="8.88671875" style="54" customWidth="1"/>
    <col min="14602" max="14848" width="8.88671875" style="54"/>
    <col min="14849" max="14849" width="10.88671875" style="54" bestFit="1" customWidth="1"/>
    <col min="14850" max="14850" width="54.109375" style="54" customWidth="1"/>
    <col min="14851" max="14851" width="42.88671875" style="54" customWidth="1"/>
    <col min="14852" max="14852" width="7.44140625" style="54" customWidth="1"/>
    <col min="14853" max="14853" width="12.5546875" style="54" customWidth="1"/>
    <col min="14854" max="14854" width="7.44140625" style="54" customWidth="1"/>
    <col min="14855" max="14855" width="12.109375" style="54" customWidth="1"/>
    <col min="14856" max="14856" width="21.109375" style="54" customWidth="1"/>
    <col min="14857" max="14857" width="8.88671875" style="54" customWidth="1"/>
    <col min="14858" max="15104" width="8.88671875" style="54"/>
    <col min="15105" max="15105" width="10.88671875" style="54" bestFit="1" customWidth="1"/>
    <col min="15106" max="15106" width="54.109375" style="54" customWidth="1"/>
    <col min="15107" max="15107" width="42.88671875" style="54" customWidth="1"/>
    <col min="15108" max="15108" width="7.44140625" style="54" customWidth="1"/>
    <col min="15109" max="15109" width="12.5546875" style="54" customWidth="1"/>
    <col min="15110" max="15110" width="7.44140625" style="54" customWidth="1"/>
    <col min="15111" max="15111" width="12.109375" style="54" customWidth="1"/>
    <col min="15112" max="15112" width="21.109375" style="54" customWidth="1"/>
    <col min="15113" max="15113" width="8.88671875" style="54" customWidth="1"/>
    <col min="15114" max="15360" width="8.88671875" style="54"/>
    <col min="15361" max="15361" width="10.88671875" style="54" bestFit="1" customWidth="1"/>
    <col min="15362" max="15362" width="54.109375" style="54" customWidth="1"/>
    <col min="15363" max="15363" width="42.88671875" style="54" customWidth="1"/>
    <col min="15364" max="15364" width="7.44140625" style="54" customWidth="1"/>
    <col min="15365" max="15365" width="12.5546875" style="54" customWidth="1"/>
    <col min="15366" max="15366" width="7.44140625" style="54" customWidth="1"/>
    <col min="15367" max="15367" width="12.109375" style="54" customWidth="1"/>
    <col min="15368" max="15368" width="21.109375" style="54" customWidth="1"/>
    <col min="15369" max="15369" width="8.88671875" style="54" customWidth="1"/>
    <col min="15370" max="15616" width="8.88671875" style="54"/>
    <col min="15617" max="15617" width="10.88671875" style="54" bestFit="1" customWidth="1"/>
    <col min="15618" max="15618" width="54.109375" style="54" customWidth="1"/>
    <col min="15619" max="15619" width="42.88671875" style="54" customWidth="1"/>
    <col min="15620" max="15620" width="7.44140625" style="54" customWidth="1"/>
    <col min="15621" max="15621" width="12.5546875" style="54" customWidth="1"/>
    <col min="15622" max="15622" width="7.44140625" style="54" customWidth="1"/>
    <col min="15623" max="15623" width="12.109375" style="54" customWidth="1"/>
    <col min="15624" max="15624" width="21.109375" style="54" customWidth="1"/>
    <col min="15625" max="15625" width="8.88671875" style="54" customWidth="1"/>
    <col min="15626" max="15872" width="8.88671875" style="54"/>
    <col min="15873" max="15873" width="10.88671875" style="54" bestFit="1" customWidth="1"/>
    <col min="15874" max="15874" width="54.109375" style="54" customWidth="1"/>
    <col min="15875" max="15875" width="42.88671875" style="54" customWidth="1"/>
    <col min="15876" max="15876" width="7.44140625" style="54" customWidth="1"/>
    <col min="15877" max="15877" width="12.5546875" style="54" customWidth="1"/>
    <col min="15878" max="15878" width="7.44140625" style="54" customWidth="1"/>
    <col min="15879" max="15879" width="12.109375" style="54" customWidth="1"/>
    <col min="15880" max="15880" width="21.109375" style="54" customWidth="1"/>
    <col min="15881" max="15881" width="8.88671875" style="54" customWidth="1"/>
    <col min="15882" max="16128" width="8.88671875" style="54"/>
    <col min="16129" max="16129" width="10.88671875" style="54" bestFit="1" customWidth="1"/>
    <col min="16130" max="16130" width="54.109375" style="54" customWidth="1"/>
    <col min="16131" max="16131" width="42.88671875" style="54" customWidth="1"/>
    <col min="16132" max="16132" width="7.44140625" style="54" customWidth="1"/>
    <col min="16133" max="16133" width="12.5546875" style="54" customWidth="1"/>
    <col min="16134" max="16134" width="7.44140625" style="54" customWidth="1"/>
    <col min="16135" max="16135" width="12.109375" style="54" customWidth="1"/>
    <col min="16136" max="16136" width="21.109375" style="54" customWidth="1"/>
    <col min="16137" max="16137" width="8.88671875" style="54" customWidth="1"/>
    <col min="16138" max="16384" width="8.88671875" style="54"/>
  </cols>
  <sheetData>
    <row r="1" spans="1:11">
      <c r="A1" s="895" t="s">
        <v>368</v>
      </c>
      <c r="B1" s="896"/>
      <c r="C1" s="896"/>
      <c r="D1" s="896"/>
      <c r="E1" s="896"/>
      <c r="F1" s="896"/>
      <c r="G1" s="896"/>
      <c r="H1" s="896"/>
      <c r="I1" s="896"/>
      <c r="J1" s="896"/>
      <c r="K1" s="896"/>
    </row>
    <row r="2" spans="1:11">
      <c r="A2" s="896"/>
      <c r="B2" s="896"/>
      <c r="C2" s="896"/>
      <c r="D2" s="896"/>
      <c r="E2" s="896"/>
      <c r="F2" s="896"/>
      <c r="G2" s="896"/>
      <c r="H2" s="896"/>
      <c r="I2" s="896"/>
      <c r="J2" s="896"/>
      <c r="K2" s="896"/>
    </row>
    <row r="3" spans="1:11">
      <c r="A3" s="896"/>
      <c r="B3" s="896"/>
      <c r="C3" s="896"/>
      <c r="D3" s="896"/>
      <c r="E3" s="896"/>
      <c r="F3" s="896"/>
      <c r="G3" s="896"/>
      <c r="H3" s="896"/>
      <c r="I3" s="896"/>
      <c r="J3" s="896"/>
      <c r="K3" s="896"/>
    </row>
    <row r="4" spans="1:11" ht="30" customHeight="1">
      <c r="A4" s="896"/>
      <c r="B4" s="896"/>
      <c r="C4" s="896"/>
      <c r="D4" s="896"/>
      <c r="E4" s="896"/>
      <c r="F4" s="896"/>
      <c r="G4" s="896"/>
      <c r="H4" s="896"/>
      <c r="I4" s="896"/>
      <c r="J4" s="896"/>
      <c r="K4" s="896"/>
    </row>
    <row r="5" spans="1:11" ht="25.5" customHeight="1" thickBot="1">
      <c r="A5" s="903" t="s">
        <v>159</v>
      </c>
      <c r="B5" s="898"/>
      <c r="C5" s="897"/>
      <c r="D5" s="897"/>
      <c r="E5" s="897"/>
      <c r="F5" s="897"/>
      <c r="G5" s="897"/>
      <c r="H5" s="897"/>
      <c r="I5" s="897"/>
      <c r="J5" s="897"/>
      <c r="K5" s="897"/>
    </row>
    <row r="6" spans="1:11" ht="28.2" customHeight="1" thickBot="1">
      <c r="A6" s="903"/>
      <c r="B6" s="899"/>
      <c r="D6" s="900"/>
      <c r="E6" s="901"/>
      <c r="F6" s="901"/>
      <c r="G6" s="901"/>
      <c r="H6" s="901"/>
      <c r="I6" s="902"/>
      <c r="J6" s="55" t="s">
        <v>10</v>
      </c>
      <c r="K6" s="104"/>
    </row>
    <row r="7" spans="1:11" s="58" customFormat="1" ht="16.5" customHeight="1" thickBot="1">
      <c r="A7" s="56" t="s">
        <v>160</v>
      </c>
      <c r="B7" s="57"/>
      <c r="D7" s="882" t="s">
        <v>161</v>
      </c>
      <c r="E7" s="882" t="s">
        <v>205</v>
      </c>
      <c r="F7" s="882" t="s">
        <v>203</v>
      </c>
      <c r="G7" s="59" t="s">
        <v>162</v>
      </c>
      <c r="H7" s="885" t="s">
        <v>163</v>
      </c>
      <c r="I7" s="882" t="s">
        <v>164</v>
      </c>
      <c r="J7" s="882" t="s">
        <v>165</v>
      </c>
      <c r="K7" s="882" t="s">
        <v>166</v>
      </c>
    </row>
    <row r="8" spans="1:11" s="58" customFormat="1" ht="15.6" thickBot="1">
      <c r="A8" s="889" t="s">
        <v>10</v>
      </c>
      <c r="B8" s="891" t="s">
        <v>347</v>
      </c>
      <c r="C8" s="893" t="s">
        <v>167</v>
      </c>
      <c r="D8" s="883"/>
      <c r="E8" s="883"/>
      <c r="F8" s="883"/>
      <c r="G8" s="904" t="str">
        <f>IF('ETERV Form'!AH8="x",0,IF('ETERV Form'!AH7="x",0.246,IF('ETERV Form'!AH6="x",0.7,IF('ETERV Form'!AH5="x",0.7,"0"))))</f>
        <v>0</v>
      </c>
      <c r="H8" s="885"/>
      <c r="I8" s="887"/>
      <c r="J8" s="887"/>
      <c r="K8" s="887"/>
    </row>
    <row r="9" spans="1:11" ht="28.95" customHeight="1" thickBot="1">
      <c r="A9" s="890"/>
      <c r="B9" s="892"/>
      <c r="C9" s="894"/>
      <c r="D9" s="884"/>
      <c r="E9" s="884"/>
      <c r="F9" s="884"/>
      <c r="G9" s="905"/>
      <c r="H9" s="886"/>
      <c r="I9" s="888"/>
      <c r="J9" s="888"/>
      <c r="K9" s="888"/>
    </row>
    <row r="10" spans="1:11" ht="24.75" customHeight="1">
      <c r="A10" s="86"/>
      <c r="B10" s="87"/>
      <c r="C10" s="87"/>
      <c r="D10" s="87"/>
      <c r="E10" s="87"/>
      <c r="F10" s="105">
        <f>D10-E10</f>
        <v>0</v>
      </c>
      <c r="G10" s="60">
        <f t="shared" ref="G10:G37" si="0">F10*G$8</f>
        <v>0</v>
      </c>
      <c r="H10" s="90"/>
      <c r="I10" s="90"/>
      <c r="J10" s="90"/>
      <c r="K10" s="90"/>
    </row>
    <row r="11" spans="1:11" ht="24.75" customHeight="1">
      <c r="A11" s="88"/>
      <c r="B11" s="89"/>
      <c r="C11" s="89"/>
      <c r="D11" s="87"/>
      <c r="E11" s="87"/>
      <c r="F11" s="105">
        <f t="shared" ref="F11:F38" si="1">D11-E11</f>
        <v>0</v>
      </c>
      <c r="G11" s="60">
        <f t="shared" si="0"/>
        <v>0</v>
      </c>
      <c r="H11" s="90"/>
      <c r="I11" s="90"/>
      <c r="J11" s="90"/>
      <c r="K11" s="90"/>
    </row>
    <row r="12" spans="1:11" ht="24.75" customHeight="1">
      <c r="A12" s="88"/>
      <c r="B12" s="89"/>
      <c r="C12" s="89"/>
      <c r="D12" s="87"/>
      <c r="E12" s="87"/>
      <c r="F12" s="105">
        <f t="shared" si="1"/>
        <v>0</v>
      </c>
      <c r="G12" s="60">
        <f t="shared" si="0"/>
        <v>0</v>
      </c>
      <c r="H12" s="90"/>
      <c r="I12" s="90"/>
      <c r="J12" s="90"/>
      <c r="K12" s="90"/>
    </row>
    <row r="13" spans="1:11" ht="24.75" customHeight="1">
      <c r="A13" s="88"/>
      <c r="B13" s="89"/>
      <c r="C13" s="89"/>
      <c r="D13" s="87"/>
      <c r="E13" s="87"/>
      <c r="F13" s="105">
        <f t="shared" si="1"/>
        <v>0</v>
      </c>
      <c r="G13" s="60">
        <f t="shared" si="0"/>
        <v>0</v>
      </c>
      <c r="H13" s="90"/>
      <c r="I13" s="90"/>
      <c r="J13" s="90"/>
      <c r="K13" s="90"/>
    </row>
    <row r="14" spans="1:11" ht="24.75" customHeight="1">
      <c r="A14" s="88"/>
      <c r="B14" s="89"/>
      <c r="C14" s="89"/>
      <c r="D14" s="87"/>
      <c r="E14" s="87"/>
      <c r="F14" s="105">
        <f t="shared" si="1"/>
        <v>0</v>
      </c>
      <c r="G14" s="60">
        <f t="shared" si="0"/>
        <v>0</v>
      </c>
      <c r="H14" s="90"/>
      <c r="I14" s="90"/>
      <c r="J14" s="90"/>
      <c r="K14" s="90"/>
    </row>
    <row r="15" spans="1:11" ht="24.75" customHeight="1">
      <c r="A15" s="88"/>
      <c r="B15" s="89"/>
      <c r="C15" s="89"/>
      <c r="D15" s="87"/>
      <c r="E15" s="87"/>
      <c r="F15" s="105">
        <f t="shared" si="1"/>
        <v>0</v>
      </c>
      <c r="G15" s="60">
        <f t="shared" si="0"/>
        <v>0</v>
      </c>
      <c r="H15" s="90"/>
      <c r="I15" s="127"/>
      <c r="J15" s="90"/>
      <c r="K15" s="90"/>
    </row>
    <row r="16" spans="1:11" ht="24.75" customHeight="1">
      <c r="A16" s="88"/>
      <c r="B16" s="89"/>
      <c r="C16" s="89"/>
      <c r="D16" s="87"/>
      <c r="E16" s="87"/>
      <c r="F16" s="105">
        <f t="shared" si="1"/>
        <v>0</v>
      </c>
      <c r="G16" s="60">
        <f t="shared" si="0"/>
        <v>0</v>
      </c>
      <c r="H16" s="90"/>
      <c r="I16" s="90"/>
      <c r="J16" s="90"/>
      <c r="K16" s="90"/>
    </row>
    <row r="17" spans="1:11" ht="24.75" customHeight="1">
      <c r="A17" s="88"/>
      <c r="B17" s="89"/>
      <c r="C17" s="89"/>
      <c r="D17" s="87"/>
      <c r="E17" s="87"/>
      <c r="F17" s="105">
        <f t="shared" si="1"/>
        <v>0</v>
      </c>
      <c r="G17" s="60">
        <f t="shared" si="0"/>
        <v>0</v>
      </c>
      <c r="H17" s="90"/>
      <c r="I17" s="90"/>
      <c r="J17" s="90"/>
      <c r="K17" s="90"/>
    </row>
    <row r="18" spans="1:11" ht="24.75" customHeight="1">
      <c r="A18" s="88"/>
      <c r="B18" s="89"/>
      <c r="C18" s="89"/>
      <c r="D18" s="87"/>
      <c r="E18" s="87"/>
      <c r="F18" s="105">
        <f t="shared" si="1"/>
        <v>0</v>
      </c>
      <c r="G18" s="60">
        <f t="shared" si="0"/>
        <v>0</v>
      </c>
      <c r="H18" s="90"/>
      <c r="I18" s="90"/>
      <c r="J18" s="90"/>
      <c r="K18" s="90"/>
    </row>
    <row r="19" spans="1:11" ht="24.75" customHeight="1">
      <c r="A19" s="88"/>
      <c r="B19" s="89"/>
      <c r="C19" s="89"/>
      <c r="D19" s="87"/>
      <c r="E19" s="87"/>
      <c r="F19" s="105">
        <f t="shared" si="1"/>
        <v>0</v>
      </c>
      <c r="G19" s="60">
        <f t="shared" si="0"/>
        <v>0</v>
      </c>
      <c r="H19" s="90"/>
      <c r="I19" s="90"/>
      <c r="J19" s="90"/>
      <c r="K19" s="90"/>
    </row>
    <row r="20" spans="1:11" ht="24.75" customHeight="1">
      <c r="A20" s="88"/>
      <c r="B20" s="89"/>
      <c r="C20" s="89"/>
      <c r="D20" s="87"/>
      <c r="E20" s="87"/>
      <c r="F20" s="105">
        <f t="shared" si="1"/>
        <v>0</v>
      </c>
      <c r="G20" s="60">
        <f t="shared" si="0"/>
        <v>0</v>
      </c>
      <c r="H20" s="90"/>
      <c r="I20" s="90"/>
      <c r="J20" s="90"/>
      <c r="K20" s="90"/>
    </row>
    <row r="21" spans="1:11" ht="24.75" customHeight="1">
      <c r="A21" s="88"/>
      <c r="B21" s="89"/>
      <c r="C21" s="89"/>
      <c r="D21" s="87"/>
      <c r="E21" s="87"/>
      <c r="F21" s="105">
        <f t="shared" si="1"/>
        <v>0</v>
      </c>
      <c r="G21" s="60">
        <f t="shared" si="0"/>
        <v>0</v>
      </c>
      <c r="H21" s="90"/>
      <c r="I21" s="90"/>
      <c r="J21" s="90"/>
      <c r="K21" s="90"/>
    </row>
    <row r="22" spans="1:11" ht="24.75" customHeight="1">
      <c r="A22" s="88"/>
      <c r="B22" s="89"/>
      <c r="C22" s="89"/>
      <c r="D22" s="87"/>
      <c r="E22" s="87"/>
      <c r="F22" s="105">
        <f t="shared" si="1"/>
        <v>0</v>
      </c>
      <c r="G22" s="60">
        <f t="shared" si="0"/>
        <v>0</v>
      </c>
      <c r="H22" s="90"/>
      <c r="I22" s="90"/>
      <c r="J22" s="90"/>
      <c r="K22" s="90"/>
    </row>
    <row r="23" spans="1:11" ht="24.75" customHeight="1">
      <c r="A23" s="88"/>
      <c r="B23" s="89"/>
      <c r="C23" s="89"/>
      <c r="D23" s="87"/>
      <c r="E23" s="87"/>
      <c r="F23" s="105">
        <f t="shared" si="1"/>
        <v>0</v>
      </c>
      <c r="G23" s="60">
        <f t="shared" si="0"/>
        <v>0</v>
      </c>
      <c r="H23" s="90"/>
      <c r="I23" s="90"/>
      <c r="J23" s="90"/>
      <c r="K23" s="90"/>
    </row>
    <row r="24" spans="1:11" ht="24.75" customHeight="1">
      <c r="A24" s="88"/>
      <c r="B24" s="89"/>
      <c r="C24" s="89"/>
      <c r="D24" s="87"/>
      <c r="E24" s="87"/>
      <c r="F24" s="105">
        <f t="shared" si="1"/>
        <v>0</v>
      </c>
      <c r="G24" s="60">
        <f t="shared" si="0"/>
        <v>0</v>
      </c>
      <c r="H24" s="90"/>
      <c r="I24" s="90"/>
      <c r="J24" s="90"/>
      <c r="K24" s="90"/>
    </row>
    <row r="25" spans="1:11" ht="24.75" customHeight="1">
      <c r="A25" s="88"/>
      <c r="B25" s="89"/>
      <c r="C25" s="89"/>
      <c r="D25" s="87"/>
      <c r="E25" s="87"/>
      <c r="F25" s="105">
        <f t="shared" si="1"/>
        <v>0</v>
      </c>
      <c r="G25" s="60">
        <f t="shared" si="0"/>
        <v>0</v>
      </c>
      <c r="H25" s="90"/>
      <c r="I25" s="90"/>
      <c r="J25" s="90"/>
      <c r="K25" s="90"/>
    </row>
    <row r="26" spans="1:11" ht="24.75" customHeight="1">
      <c r="A26" s="88"/>
      <c r="B26" s="89"/>
      <c r="C26" s="89"/>
      <c r="D26" s="87"/>
      <c r="E26" s="87"/>
      <c r="F26" s="105">
        <f t="shared" si="1"/>
        <v>0</v>
      </c>
      <c r="G26" s="60">
        <f t="shared" si="0"/>
        <v>0</v>
      </c>
      <c r="H26" s="90"/>
      <c r="I26" s="90"/>
      <c r="J26" s="90"/>
      <c r="K26" s="90"/>
    </row>
    <row r="27" spans="1:11" ht="24.75" customHeight="1">
      <c r="A27" s="88"/>
      <c r="B27" s="89"/>
      <c r="C27" s="89"/>
      <c r="D27" s="87"/>
      <c r="E27" s="87"/>
      <c r="F27" s="105">
        <f t="shared" si="1"/>
        <v>0</v>
      </c>
      <c r="G27" s="60">
        <f t="shared" si="0"/>
        <v>0</v>
      </c>
      <c r="H27" s="90"/>
      <c r="I27" s="90"/>
      <c r="J27" s="90"/>
      <c r="K27" s="90"/>
    </row>
    <row r="28" spans="1:11" ht="24.75" customHeight="1">
      <c r="A28" s="88"/>
      <c r="B28" s="89"/>
      <c r="C28" s="89"/>
      <c r="D28" s="87"/>
      <c r="E28" s="87"/>
      <c r="F28" s="105">
        <f t="shared" si="1"/>
        <v>0</v>
      </c>
      <c r="G28" s="60">
        <f t="shared" si="0"/>
        <v>0</v>
      </c>
      <c r="H28" s="90"/>
      <c r="I28" s="90"/>
      <c r="J28" s="90"/>
      <c r="K28" s="90"/>
    </row>
    <row r="29" spans="1:11" ht="24.75" customHeight="1">
      <c r="A29" s="88"/>
      <c r="B29" s="89"/>
      <c r="C29" s="89"/>
      <c r="D29" s="87"/>
      <c r="E29" s="87"/>
      <c r="F29" s="105">
        <f t="shared" si="1"/>
        <v>0</v>
      </c>
      <c r="G29" s="60">
        <f t="shared" si="0"/>
        <v>0</v>
      </c>
      <c r="H29" s="90"/>
      <c r="I29" s="90"/>
      <c r="J29" s="90"/>
      <c r="K29" s="90"/>
    </row>
    <row r="30" spans="1:11" ht="24.75" customHeight="1">
      <c r="A30" s="88"/>
      <c r="B30" s="89"/>
      <c r="C30" s="89"/>
      <c r="D30" s="87"/>
      <c r="E30" s="87"/>
      <c r="F30" s="105">
        <f t="shared" si="1"/>
        <v>0</v>
      </c>
      <c r="G30" s="60">
        <f t="shared" si="0"/>
        <v>0</v>
      </c>
      <c r="H30" s="90"/>
      <c r="I30" s="90"/>
      <c r="J30" s="90"/>
      <c r="K30" s="90"/>
    </row>
    <row r="31" spans="1:11" ht="24.75" customHeight="1">
      <c r="A31" s="88"/>
      <c r="B31" s="89"/>
      <c r="C31" s="89"/>
      <c r="D31" s="87"/>
      <c r="E31" s="87"/>
      <c r="F31" s="105">
        <f t="shared" si="1"/>
        <v>0</v>
      </c>
      <c r="G31" s="60">
        <f t="shared" si="0"/>
        <v>0</v>
      </c>
      <c r="H31" s="90"/>
      <c r="I31" s="90"/>
      <c r="J31" s="90"/>
      <c r="K31" s="90"/>
    </row>
    <row r="32" spans="1:11" ht="24.75" customHeight="1">
      <c r="A32" s="88"/>
      <c r="B32" s="89"/>
      <c r="C32" s="89"/>
      <c r="D32" s="87"/>
      <c r="E32" s="87"/>
      <c r="F32" s="105">
        <f t="shared" si="1"/>
        <v>0</v>
      </c>
      <c r="G32" s="60">
        <f t="shared" si="0"/>
        <v>0</v>
      </c>
      <c r="H32" s="90"/>
      <c r="I32" s="90"/>
      <c r="J32" s="90"/>
      <c r="K32" s="90"/>
    </row>
    <row r="33" spans="1:23" ht="24.75" customHeight="1">
      <c r="A33" s="88"/>
      <c r="B33" s="89"/>
      <c r="C33" s="89"/>
      <c r="D33" s="87"/>
      <c r="E33" s="87"/>
      <c r="F33" s="105">
        <f t="shared" si="1"/>
        <v>0</v>
      </c>
      <c r="G33" s="60">
        <f t="shared" si="0"/>
        <v>0</v>
      </c>
      <c r="H33" s="90"/>
      <c r="I33" s="90"/>
      <c r="J33" s="90"/>
      <c r="K33" s="90"/>
    </row>
    <row r="34" spans="1:23" ht="24.75" customHeight="1">
      <c r="A34" s="88"/>
      <c r="B34" s="89"/>
      <c r="C34" s="89"/>
      <c r="D34" s="87"/>
      <c r="E34" s="87"/>
      <c r="F34" s="105">
        <f t="shared" si="1"/>
        <v>0</v>
      </c>
      <c r="G34" s="60">
        <f t="shared" si="0"/>
        <v>0</v>
      </c>
      <c r="H34" s="90"/>
      <c r="I34" s="90"/>
      <c r="J34" s="90"/>
      <c r="K34" s="90"/>
    </row>
    <row r="35" spans="1:23" ht="24.75" customHeight="1">
      <c r="A35" s="88"/>
      <c r="B35" s="89"/>
      <c r="C35" s="89"/>
      <c r="D35" s="87"/>
      <c r="E35" s="87"/>
      <c r="F35" s="105">
        <f t="shared" si="1"/>
        <v>0</v>
      </c>
      <c r="G35" s="60">
        <f t="shared" si="0"/>
        <v>0</v>
      </c>
      <c r="H35" s="90"/>
      <c r="I35" s="90"/>
      <c r="J35" s="90"/>
      <c r="K35" s="90"/>
    </row>
    <row r="36" spans="1:23" ht="24.75" customHeight="1">
      <c r="A36" s="88"/>
      <c r="B36" s="89"/>
      <c r="C36" s="89"/>
      <c r="D36" s="87"/>
      <c r="E36" s="87"/>
      <c r="F36" s="105">
        <f t="shared" si="1"/>
        <v>0</v>
      </c>
      <c r="G36" s="60">
        <f t="shared" si="0"/>
        <v>0</v>
      </c>
      <c r="H36" s="90"/>
      <c r="I36" s="90"/>
      <c r="J36" s="90"/>
      <c r="K36" s="90"/>
    </row>
    <row r="37" spans="1:23" ht="24.75" customHeight="1">
      <c r="A37" s="88"/>
      <c r="B37" s="89"/>
      <c r="C37" s="89"/>
      <c r="D37" s="87"/>
      <c r="E37" s="87"/>
      <c r="F37" s="105">
        <f t="shared" si="1"/>
        <v>0</v>
      </c>
      <c r="G37" s="60">
        <f t="shared" si="0"/>
        <v>0</v>
      </c>
      <c r="H37" s="90"/>
      <c r="I37" s="90"/>
      <c r="J37" s="90"/>
      <c r="K37" s="90"/>
    </row>
    <row r="38" spans="1:23" ht="24.75" customHeight="1">
      <c r="A38" s="88"/>
      <c r="B38" s="89"/>
      <c r="C38" s="89"/>
      <c r="D38" s="87"/>
      <c r="E38" s="87"/>
      <c r="F38" s="105">
        <f t="shared" si="1"/>
        <v>0</v>
      </c>
      <c r="G38" s="60">
        <f>F38*G$8</f>
        <v>0</v>
      </c>
      <c r="H38" s="90"/>
      <c r="I38" s="90"/>
      <c r="J38" s="90"/>
      <c r="K38" s="90"/>
    </row>
    <row r="39" spans="1:23" ht="15">
      <c r="A39" s="58"/>
      <c r="B39" s="57"/>
      <c r="C39" s="58" t="s">
        <v>168</v>
      </c>
      <c r="D39" s="131">
        <f t="shared" ref="D39:K39" si="2">SUM(D10:D38)</f>
        <v>0</v>
      </c>
      <c r="E39" s="61">
        <f t="shared" si="2"/>
        <v>0</v>
      </c>
      <c r="F39" s="61">
        <f t="shared" si="2"/>
        <v>0</v>
      </c>
      <c r="G39" s="62">
        <f t="shared" si="2"/>
        <v>0</v>
      </c>
      <c r="H39" s="62">
        <f t="shared" si="2"/>
        <v>0</v>
      </c>
      <c r="I39" s="62">
        <f t="shared" si="2"/>
        <v>0</v>
      </c>
      <c r="J39" s="62">
        <f t="shared" si="2"/>
        <v>0</v>
      </c>
      <c r="K39" s="62">
        <f t="shared" si="2"/>
        <v>0</v>
      </c>
    </row>
    <row r="40" spans="1:23" ht="15">
      <c r="A40" s="58"/>
      <c r="B40" s="57"/>
      <c r="C40" s="58"/>
      <c r="D40" s="58"/>
      <c r="E40" s="58"/>
      <c r="F40" s="58"/>
      <c r="G40" s="58"/>
      <c r="H40" s="58"/>
      <c r="I40" s="56"/>
    </row>
    <row r="41" spans="1:23" ht="16.5" customHeight="1">
      <c r="A41" s="880" t="s">
        <v>169</v>
      </c>
      <c r="B41" s="880"/>
      <c r="C41" s="63" t="s">
        <v>170</v>
      </c>
      <c r="D41" s="58"/>
      <c r="E41" s="58"/>
      <c r="F41" s="58"/>
      <c r="G41" s="58" t="s">
        <v>171</v>
      </c>
      <c r="I41" s="881">
        <f>SUM(G39:K39)</f>
        <v>0</v>
      </c>
      <c r="J41" s="881"/>
    </row>
    <row r="42" spans="1:23">
      <c r="I42" s="65"/>
    </row>
    <row r="43" spans="1:23">
      <c r="I43" s="66"/>
    </row>
    <row r="44" spans="1:23" ht="16.5" customHeight="1">
      <c r="A44" s="219" t="s">
        <v>362</v>
      </c>
      <c r="B44" s="126"/>
      <c r="C44" s="126"/>
      <c r="D44" s="126"/>
      <c r="E44" s="126"/>
      <c r="F44" s="126"/>
      <c r="G44" s="126"/>
      <c r="H44" s="126"/>
      <c r="I44" s="126"/>
      <c r="J44" s="126"/>
      <c r="K44" s="126"/>
      <c r="L44" s="126"/>
      <c r="M44" s="126"/>
      <c r="N44" s="126"/>
      <c r="O44" s="126"/>
      <c r="P44" s="126"/>
      <c r="Q44" s="126"/>
      <c r="R44" s="126"/>
      <c r="S44" s="126"/>
      <c r="T44" s="126"/>
      <c r="U44" s="126"/>
      <c r="V44" s="126"/>
      <c r="W44" s="126"/>
    </row>
    <row r="45" spans="1:23" ht="18.600000000000001" customHeight="1">
      <c r="A45" s="880"/>
      <c r="B45" s="880"/>
      <c r="I45" s="66"/>
    </row>
  </sheetData>
  <sheetProtection algorithmName="SHA-512" hashValue="u2ZVGYiMIrvaqRmMcdYO3nTG976QMhvU4DYv32XHRL0lYHowY1X0GVyLGWkybcBtZvfxpzwhE9F4OqBcQlocCA==" saltValue="EBBl2fY+qoeqC44oMIDu9g==" spinCount="100000" sheet="1" formatRows="0" selectLockedCells="1"/>
  <protectedRanges>
    <protectedRange sqref="B6" name="Range1"/>
    <protectedRange sqref="A10:C38" name="Range2"/>
    <protectedRange sqref="H10:K38" name="Range3"/>
  </protectedRanges>
  <mergeCells count="19">
    <mergeCell ref="K7:K9"/>
    <mergeCell ref="A8:A9"/>
    <mergeCell ref="B8:B9"/>
    <mergeCell ref="C8:C9"/>
    <mergeCell ref="A1:K4"/>
    <mergeCell ref="C5:K5"/>
    <mergeCell ref="B5:B6"/>
    <mergeCell ref="D6:I6"/>
    <mergeCell ref="A5:A6"/>
    <mergeCell ref="G8:G9"/>
    <mergeCell ref="E7:E9"/>
    <mergeCell ref="F7:F9"/>
    <mergeCell ref="A45:B45"/>
    <mergeCell ref="I41:J41"/>
    <mergeCell ref="A41:B41"/>
    <mergeCell ref="D7:D9"/>
    <mergeCell ref="H7:H9"/>
    <mergeCell ref="I7:I9"/>
    <mergeCell ref="J7:J9"/>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6F1B8-0E37-4AE5-9B9D-D7599BC32EB7}">
  <sheetPr>
    <tabColor theme="5" tint="0.79998168889431442"/>
    <pageSetUpPr fitToPage="1"/>
  </sheetPr>
  <dimension ref="A1:K45"/>
  <sheetViews>
    <sheetView topLeftCell="A17" zoomScale="90" zoomScaleNormal="90" workbookViewId="0">
      <selection activeCell="E36" sqref="E36"/>
    </sheetView>
  </sheetViews>
  <sheetFormatPr defaultRowHeight="12"/>
  <cols>
    <col min="1" max="1" width="12.44140625" style="54" customWidth="1"/>
    <col min="2" max="2" width="58.33203125" style="64" customWidth="1"/>
    <col min="3" max="3" width="37.33203125" style="54" customWidth="1"/>
    <col min="4" max="4" width="9.109375" style="54" customWidth="1"/>
    <col min="5" max="5" width="15" style="54" customWidth="1"/>
    <col min="6" max="6" width="8.6640625" style="54" customWidth="1"/>
    <col min="7" max="7" width="12.109375" style="54" customWidth="1"/>
    <col min="8" max="8" width="21.109375" style="54" customWidth="1"/>
    <col min="9" max="9" width="8.88671875" style="54" customWidth="1"/>
    <col min="10" max="10" width="10.44140625" style="54" customWidth="1"/>
    <col min="11" max="11" width="13.33203125" style="54" customWidth="1"/>
    <col min="12" max="256" width="8.6640625" style="54" bestFit="1"/>
    <col min="257" max="257" width="10.88671875" style="54" bestFit="1" customWidth="1"/>
    <col min="258" max="258" width="54.109375" style="54" customWidth="1"/>
    <col min="259" max="259" width="42.88671875" style="54" customWidth="1"/>
    <col min="260" max="260" width="7.44140625" style="54" customWidth="1"/>
    <col min="261" max="261" width="12.5546875" style="54" customWidth="1"/>
    <col min="262" max="262" width="7.44140625" style="54" customWidth="1"/>
    <col min="263" max="263" width="12.109375" style="54" customWidth="1"/>
    <col min="264" max="264" width="21.109375" style="54" customWidth="1"/>
    <col min="265" max="265" width="8.88671875" style="54" customWidth="1"/>
    <col min="266" max="512" width="8.6640625" style="54" bestFit="1"/>
    <col min="513" max="513" width="10.88671875" style="54" bestFit="1" customWidth="1"/>
    <col min="514" max="514" width="54.109375" style="54" customWidth="1"/>
    <col min="515" max="515" width="42.88671875" style="54" customWidth="1"/>
    <col min="516" max="516" width="7.44140625" style="54" customWidth="1"/>
    <col min="517" max="517" width="12.5546875" style="54" customWidth="1"/>
    <col min="518" max="518" width="7.44140625" style="54" customWidth="1"/>
    <col min="519" max="519" width="12.109375" style="54" customWidth="1"/>
    <col min="520" max="520" width="21.109375" style="54" customWidth="1"/>
    <col min="521" max="521" width="8.88671875" style="54" customWidth="1"/>
    <col min="522" max="768" width="8.6640625" style="54" bestFit="1"/>
    <col min="769" max="769" width="10.88671875" style="54" bestFit="1" customWidth="1"/>
    <col min="770" max="770" width="54.109375" style="54" customWidth="1"/>
    <col min="771" max="771" width="42.88671875" style="54" customWidth="1"/>
    <col min="772" max="772" width="7.44140625" style="54" customWidth="1"/>
    <col min="773" max="773" width="12.5546875" style="54" customWidth="1"/>
    <col min="774" max="774" width="7.44140625" style="54" customWidth="1"/>
    <col min="775" max="775" width="12.109375" style="54" customWidth="1"/>
    <col min="776" max="776" width="21.109375" style="54" customWidth="1"/>
    <col min="777" max="777" width="8.88671875" style="54" customWidth="1"/>
    <col min="778" max="1024" width="8.6640625" style="54" bestFit="1"/>
    <col min="1025" max="1025" width="10.88671875" style="54" bestFit="1" customWidth="1"/>
    <col min="1026" max="1026" width="54.109375" style="54" customWidth="1"/>
    <col min="1027" max="1027" width="42.88671875" style="54" customWidth="1"/>
    <col min="1028" max="1028" width="7.44140625" style="54" customWidth="1"/>
    <col min="1029" max="1029" width="12.5546875" style="54" customWidth="1"/>
    <col min="1030" max="1030" width="7.44140625" style="54" customWidth="1"/>
    <col min="1031" max="1031" width="12.109375" style="54" customWidth="1"/>
    <col min="1032" max="1032" width="21.109375" style="54" customWidth="1"/>
    <col min="1033" max="1033" width="8.88671875" style="54" customWidth="1"/>
    <col min="1034" max="1280" width="8.6640625" style="54" bestFit="1"/>
    <col min="1281" max="1281" width="10.88671875" style="54" bestFit="1" customWidth="1"/>
    <col min="1282" max="1282" width="54.109375" style="54" customWidth="1"/>
    <col min="1283" max="1283" width="42.88671875" style="54" customWidth="1"/>
    <col min="1284" max="1284" width="7.44140625" style="54" customWidth="1"/>
    <col min="1285" max="1285" width="12.5546875" style="54" customWidth="1"/>
    <col min="1286" max="1286" width="7.44140625" style="54" customWidth="1"/>
    <col min="1287" max="1287" width="12.109375" style="54" customWidth="1"/>
    <col min="1288" max="1288" width="21.109375" style="54" customWidth="1"/>
    <col min="1289" max="1289" width="8.88671875" style="54" customWidth="1"/>
    <col min="1290" max="1536" width="8.6640625" style="54" bestFit="1"/>
    <col min="1537" max="1537" width="10.88671875" style="54" bestFit="1" customWidth="1"/>
    <col min="1538" max="1538" width="54.109375" style="54" customWidth="1"/>
    <col min="1539" max="1539" width="42.88671875" style="54" customWidth="1"/>
    <col min="1540" max="1540" width="7.44140625" style="54" customWidth="1"/>
    <col min="1541" max="1541" width="12.5546875" style="54" customWidth="1"/>
    <col min="1542" max="1542" width="7.44140625" style="54" customWidth="1"/>
    <col min="1543" max="1543" width="12.109375" style="54" customWidth="1"/>
    <col min="1544" max="1544" width="21.109375" style="54" customWidth="1"/>
    <col min="1545" max="1545" width="8.88671875" style="54" customWidth="1"/>
    <col min="1546" max="1792" width="8.6640625" style="54" bestFit="1"/>
    <col min="1793" max="1793" width="10.88671875" style="54" bestFit="1" customWidth="1"/>
    <col min="1794" max="1794" width="54.109375" style="54" customWidth="1"/>
    <col min="1795" max="1795" width="42.88671875" style="54" customWidth="1"/>
    <col min="1796" max="1796" width="7.44140625" style="54" customWidth="1"/>
    <col min="1797" max="1797" width="12.5546875" style="54" customWidth="1"/>
    <col min="1798" max="1798" width="7.44140625" style="54" customWidth="1"/>
    <col min="1799" max="1799" width="12.109375" style="54" customWidth="1"/>
    <col min="1800" max="1800" width="21.109375" style="54" customWidth="1"/>
    <col min="1801" max="1801" width="8.88671875" style="54" customWidth="1"/>
    <col min="1802" max="2048" width="8.6640625" style="54" bestFit="1"/>
    <col min="2049" max="2049" width="10.88671875" style="54" bestFit="1" customWidth="1"/>
    <col min="2050" max="2050" width="54.109375" style="54" customWidth="1"/>
    <col min="2051" max="2051" width="42.88671875" style="54" customWidth="1"/>
    <col min="2052" max="2052" width="7.44140625" style="54" customWidth="1"/>
    <col min="2053" max="2053" width="12.5546875" style="54" customWidth="1"/>
    <col min="2054" max="2054" width="7.44140625" style="54" customWidth="1"/>
    <col min="2055" max="2055" width="12.109375" style="54" customWidth="1"/>
    <col min="2056" max="2056" width="21.109375" style="54" customWidth="1"/>
    <col min="2057" max="2057" width="8.88671875" style="54" customWidth="1"/>
    <col min="2058" max="2304" width="8.6640625" style="54" bestFit="1"/>
    <col min="2305" max="2305" width="10.88671875" style="54" bestFit="1" customWidth="1"/>
    <col min="2306" max="2306" width="54.109375" style="54" customWidth="1"/>
    <col min="2307" max="2307" width="42.88671875" style="54" customWidth="1"/>
    <col min="2308" max="2308" width="7.44140625" style="54" customWidth="1"/>
    <col min="2309" max="2309" width="12.5546875" style="54" customWidth="1"/>
    <col min="2310" max="2310" width="7.44140625" style="54" customWidth="1"/>
    <col min="2311" max="2311" width="12.109375" style="54" customWidth="1"/>
    <col min="2312" max="2312" width="21.109375" style="54" customWidth="1"/>
    <col min="2313" max="2313" width="8.88671875" style="54" customWidth="1"/>
    <col min="2314" max="2560" width="8.6640625" style="54" bestFit="1"/>
    <col min="2561" max="2561" width="10.88671875" style="54" bestFit="1" customWidth="1"/>
    <col min="2562" max="2562" width="54.109375" style="54" customWidth="1"/>
    <col min="2563" max="2563" width="42.88671875" style="54" customWidth="1"/>
    <col min="2564" max="2564" width="7.44140625" style="54" customWidth="1"/>
    <col min="2565" max="2565" width="12.5546875" style="54" customWidth="1"/>
    <col min="2566" max="2566" width="7.44140625" style="54" customWidth="1"/>
    <col min="2567" max="2567" width="12.109375" style="54" customWidth="1"/>
    <col min="2568" max="2568" width="21.109375" style="54" customWidth="1"/>
    <col min="2569" max="2569" width="8.88671875" style="54" customWidth="1"/>
    <col min="2570" max="2816" width="8.6640625" style="54" bestFit="1"/>
    <col min="2817" max="2817" width="10.88671875" style="54" bestFit="1" customWidth="1"/>
    <col min="2818" max="2818" width="54.109375" style="54" customWidth="1"/>
    <col min="2819" max="2819" width="42.88671875" style="54" customWidth="1"/>
    <col min="2820" max="2820" width="7.44140625" style="54" customWidth="1"/>
    <col min="2821" max="2821" width="12.5546875" style="54" customWidth="1"/>
    <col min="2822" max="2822" width="7.44140625" style="54" customWidth="1"/>
    <col min="2823" max="2823" width="12.109375" style="54" customWidth="1"/>
    <col min="2824" max="2824" width="21.109375" style="54" customWidth="1"/>
    <col min="2825" max="2825" width="8.88671875" style="54" customWidth="1"/>
    <col min="2826" max="3072" width="8.6640625" style="54" bestFit="1"/>
    <col min="3073" max="3073" width="10.88671875" style="54" bestFit="1" customWidth="1"/>
    <col min="3074" max="3074" width="54.109375" style="54" customWidth="1"/>
    <col min="3075" max="3075" width="42.88671875" style="54" customWidth="1"/>
    <col min="3076" max="3076" width="7.44140625" style="54" customWidth="1"/>
    <col min="3077" max="3077" width="12.5546875" style="54" customWidth="1"/>
    <col min="3078" max="3078" width="7.44140625" style="54" customWidth="1"/>
    <col min="3079" max="3079" width="12.109375" style="54" customWidth="1"/>
    <col min="3080" max="3080" width="21.109375" style="54" customWidth="1"/>
    <col min="3081" max="3081" width="8.88671875" style="54" customWidth="1"/>
    <col min="3082" max="3328" width="8.6640625" style="54" bestFit="1"/>
    <col min="3329" max="3329" width="10.88671875" style="54" bestFit="1" customWidth="1"/>
    <col min="3330" max="3330" width="54.109375" style="54" customWidth="1"/>
    <col min="3331" max="3331" width="42.88671875" style="54" customWidth="1"/>
    <col min="3332" max="3332" width="7.44140625" style="54" customWidth="1"/>
    <col min="3333" max="3333" width="12.5546875" style="54" customWidth="1"/>
    <col min="3334" max="3334" width="7.44140625" style="54" customWidth="1"/>
    <col min="3335" max="3335" width="12.109375" style="54" customWidth="1"/>
    <col min="3336" max="3336" width="21.109375" style="54" customWidth="1"/>
    <col min="3337" max="3337" width="8.88671875" style="54" customWidth="1"/>
    <col min="3338" max="3584" width="8.6640625" style="54" bestFit="1"/>
    <col min="3585" max="3585" width="10.88671875" style="54" bestFit="1" customWidth="1"/>
    <col min="3586" max="3586" width="54.109375" style="54" customWidth="1"/>
    <col min="3587" max="3587" width="42.88671875" style="54" customWidth="1"/>
    <col min="3588" max="3588" width="7.44140625" style="54" customWidth="1"/>
    <col min="3589" max="3589" width="12.5546875" style="54" customWidth="1"/>
    <col min="3590" max="3590" width="7.44140625" style="54" customWidth="1"/>
    <col min="3591" max="3591" width="12.109375" style="54" customWidth="1"/>
    <col min="3592" max="3592" width="21.109375" style="54" customWidth="1"/>
    <col min="3593" max="3593" width="8.88671875" style="54" customWidth="1"/>
    <col min="3594" max="3840" width="8.6640625" style="54" bestFit="1"/>
    <col min="3841" max="3841" width="10.88671875" style="54" bestFit="1" customWidth="1"/>
    <col min="3842" max="3842" width="54.109375" style="54" customWidth="1"/>
    <col min="3843" max="3843" width="42.88671875" style="54" customWidth="1"/>
    <col min="3844" max="3844" width="7.44140625" style="54" customWidth="1"/>
    <col min="3845" max="3845" width="12.5546875" style="54" customWidth="1"/>
    <col min="3846" max="3846" width="7.44140625" style="54" customWidth="1"/>
    <col min="3847" max="3847" width="12.109375" style="54" customWidth="1"/>
    <col min="3848" max="3848" width="21.109375" style="54" customWidth="1"/>
    <col min="3849" max="3849" width="8.88671875" style="54" customWidth="1"/>
    <col min="3850" max="4096" width="8.6640625" style="54" bestFit="1"/>
    <col min="4097" max="4097" width="10.88671875" style="54" bestFit="1" customWidth="1"/>
    <col min="4098" max="4098" width="54.109375" style="54" customWidth="1"/>
    <col min="4099" max="4099" width="42.88671875" style="54" customWidth="1"/>
    <col min="4100" max="4100" width="7.44140625" style="54" customWidth="1"/>
    <col min="4101" max="4101" width="12.5546875" style="54" customWidth="1"/>
    <col min="4102" max="4102" width="7.44140625" style="54" customWidth="1"/>
    <col min="4103" max="4103" width="12.109375" style="54" customWidth="1"/>
    <col min="4104" max="4104" width="21.109375" style="54" customWidth="1"/>
    <col min="4105" max="4105" width="8.88671875" style="54" customWidth="1"/>
    <col min="4106" max="4352" width="8.6640625" style="54" bestFit="1"/>
    <col min="4353" max="4353" width="10.88671875" style="54" bestFit="1" customWidth="1"/>
    <col min="4354" max="4354" width="54.109375" style="54" customWidth="1"/>
    <col min="4355" max="4355" width="42.88671875" style="54" customWidth="1"/>
    <col min="4356" max="4356" width="7.44140625" style="54" customWidth="1"/>
    <col min="4357" max="4357" width="12.5546875" style="54" customWidth="1"/>
    <col min="4358" max="4358" width="7.44140625" style="54" customWidth="1"/>
    <col min="4359" max="4359" width="12.109375" style="54" customWidth="1"/>
    <col min="4360" max="4360" width="21.109375" style="54" customWidth="1"/>
    <col min="4361" max="4361" width="8.88671875" style="54" customWidth="1"/>
    <col min="4362" max="4608" width="8.6640625" style="54" bestFit="1"/>
    <col min="4609" max="4609" width="10.88671875" style="54" bestFit="1" customWidth="1"/>
    <col min="4610" max="4610" width="54.109375" style="54" customWidth="1"/>
    <col min="4611" max="4611" width="42.88671875" style="54" customWidth="1"/>
    <col min="4612" max="4612" width="7.44140625" style="54" customWidth="1"/>
    <col min="4613" max="4613" width="12.5546875" style="54" customWidth="1"/>
    <col min="4614" max="4614" width="7.44140625" style="54" customWidth="1"/>
    <col min="4615" max="4615" width="12.109375" style="54" customWidth="1"/>
    <col min="4616" max="4616" width="21.109375" style="54" customWidth="1"/>
    <col min="4617" max="4617" width="8.88671875" style="54" customWidth="1"/>
    <col min="4618" max="4864" width="8.6640625" style="54" bestFit="1"/>
    <col min="4865" max="4865" width="10.88671875" style="54" bestFit="1" customWidth="1"/>
    <col min="4866" max="4866" width="54.109375" style="54" customWidth="1"/>
    <col min="4867" max="4867" width="42.88671875" style="54" customWidth="1"/>
    <col min="4868" max="4868" width="7.44140625" style="54" customWidth="1"/>
    <col min="4869" max="4869" width="12.5546875" style="54" customWidth="1"/>
    <col min="4870" max="4870" width="7.44140625" style="54" customWidth="1"/>
    <col min="4871" max="4871" width="12.109375" style="54" customWidth="1"/>
    <col min="4872" max="4872" width="21.109375" style="54" customWidth="1"/>
    <col min="4873" max="4873" width="8.88671875" style="54" customWidth="1"/>
    <col min="4874" max="5120" width="8.6640625" style="54" bestFit="1"/>
    <col min="5121" max="5121" width="10.88671875" style="54" bestFit="1" customWidth="1"/>
    <col min="5122" max="5122" width="54.109375" style="54" customWidth="1"/>
    <col min="5123" max="5123" width="42.88671875" style="54" customWidth="1"/>
    <col min="5124" max="5124" width="7.44140625" style="54" customWidth="1"/>
    <col min="5125" max="5125" width="12.5546875" style="54" customWidth="1"/>
    <col min="5126" max="5126" width="7.44140625" style="54" customWidth="1"/>
    <col min="5127" max="5127" width="12.109375" style="54" customWidth="1"/>
    <col min="5128" max="5128" width="21.109375" style="54" customWidth="1"/>
    <col min="5129" max="5129" width="8.88671875" style="54" customWidth="1"/>
    <col min="5130" max="5376" width="8.6640625" style="54" bestFit="1"/>
    <col min="5377" max="5377" width="10.88671875" style="54" bestFit="1" customWidth="1"/>
    <col min="5378" max="5378" width="54.109375" style="54" customWidth="1"/>
    <col min="5379" max="5379" width="42.88671875" style="54" customWidth="1"/>
    <col min="5380" max="5380" width="7.44140625" style="54" customWidth="1"/>
    <col min="5381" max="5381" width="12.5546875" style="54" customWidth="1"/>
    <col min="5382" max="5382" width="7.44140625" style="54" customWidth="1"/>
    <col min="5383" max="5383" width="12.109375" style="54" customWidth="1"/>
    <col min="5384" max="5384" width="21.109375" style="54" customWidth="1"/>
    <col min="5385" max="5385" width="8.88671875" style="54" customWidth="1"/>
    <col min="5386" max="5632" width="8.6640625" style="54" bestFit="1"/>
    <col min="5633" max="5633" width="10.88671875" style="54" bestFit="1" customWidth="1"/>
    <col min="5634" max="5634" width="54.109375" style="54" customWidth="1"/>
    <col min="5635" max="5635" width="42.88671875" style="54" customWidth="1"/>
    <col min="5636" max="5636" width="7.44140625" style="54" customWidth="1"/>
    <col min="5637" max="5637" width="12.5546875" style="54" customWidth="1"/>
    <col min="5638" max="5638" width="7.44140625" style="54" customWidth="1"/>
    <col min="5639" max="5639" width="12.109375" style="54" customWidth="1"/>
    <col min="5640" max="5640" width="21.109375" style="54" customWidth="1"/>
    <col min="5641" max="5641" width="8.88671875" style="54" customWidth="1"/>
    <col min="5642" max="5888" width="8.6640625" style="54" bestFit="1"/>
    <col min="5889" max="5889" width="10.88671875" style="54" bestFit="1" customWidth="1"/>
    <col min="5890" max="5890" width="54.109375" style="54" customWidth="1"/>
    <col min="5891" max="5891" width="42.88671875" style="54" customWidth="1"/>
    <col min="5892" max="5892" width="7.44140625" style="54" customWidth="1"/>
    <col min="5893" max="5893" width="12.5546875" style="54" customWidth="1"/>
    <col min="5894" max="5894" width="7.44140625" style="54" customWidth="1"/>
    <col min="5895" max="5895" width="12.109375" style="54" customWidth="1"/>
    <col min="5896" max="5896" width="21.109375" style="54" customWidth="1"/>
    <col min="5897" max="5897" width="8.88671875" style="54" customWidth="1"/>
    <col min="5898" max="6144" width="8.6640625" style="54" bestFit="1"/>
    <col min="6145" max="6145" width="10.88671875" style="54" bestFit="1" customWidth="1"/>
    <col min="6146" max="6146" width="54.109375" style="54" customWidth="1"/>
    <col min="6147" max="6147" width="42.88671875" style="54" customWidth="1"/>
    <col min="6148" max="6148" width="7.44140625" style="54" customWidth="1"/>
    <col min="6149" max="6149" width="12.5546875" style="54" customWidth="1"/>
    <col min="6150" max="6150" width="7.44140625" style="54" customWidth="1"/>
    <col min="6151" max="6151" width="12.109375" style="54" customWidth="1"/>
    <col min="6152" max="6152" width="21.109375" style="54" customWidth="1"/>
    <col min="6153" max="6153" width="8.88671875" style="54" customWidth="1"/>
    <col min="6154" max="6400" width="8.6640625" style="54" bestFit="1"/>
    <col min="6401" max="6401" width="10.88671875" style="54" bestFit="1" customWidth="1"/>
    <col min="6402" max="6402" width="54.109375" style="54" customWidth="1"/>
    <col min="6403" max="6403" width="42.88671875" style="54" customWidth="1"/>
    <col min="6404" max="6404" width="7.44140625" style="54" customWidth="1"/>
    <col min="6405" max="6405" width="12.5546875" style="54" customWidth="1"/>
    <col min="6406" max="6406" width="7.44140625" style="54" customWidth="1"/>
    <col min="6407" max="6407" width="12.109375" style="54" customWidth="1"/>
    <col min="6408" max="6408" width="21.109375" style="54" customWidth="1"/>
    <col min="6409" max="6409" width="8.88671875" style="54" customWidth="1"/>
    <col min="6410" max="6656" width="8.6640625" style="54" bestFit="1"/>
    <col min="6657" max="6657" width="10.88671875" style="54" bestFit="1" customWidth="1"/>
    <col min="6658" max="6658" width="54.109375" style="54" customWidth="1"/>
    <col min="6659" max="6659" width="42.88671875" style="54" customWidth="1"/>
    <col min="6660" max="6660" width="7.44140625" style="54" customWidth="1"/>
    <col min="6661" max="6661" width="12.5546875" style="54" customWidth="1"/>
    <col min="6662" max="6662" width="7.44140625" style="54" customWidth="1"/>
    <col min="6663" max="6663" width="12.109375" style="54" customWidth="1"/>
    <col min="6664" max="6664" width="21.109375" style="54" customWidth="1"/>
    <col min="6665" max="6665" width="8.88671875" style="54" customWidth="1"/>
    <col min="6666" max="6912" width="8.6640625" style="54" bestFit="1"/>
    <col min="6913" max="6913" width="10.88671875" style="54" bestFit="1" customWidth="1"/>
    <col min="6914" max="6914" width="54.109375" style="54" customWidth="1"/>
    <col min="6915" max="6915" width="42.88671875" style="54" customWidth="1"/>
    <col min="6916" max="6916" width="7.44140625" style="54" customWidth="1"/>
    <col min="6917" max="6917" width="12.5546875" style="54" customWidth="1"/>
    <col min="6918" max="6918" width="7.44140625" style="54" customWidth="1"/>
    <col min="6919" max="6919" width="12.109375" style="54" customWidth="1"/>
    <col min="6920" max="6920" width="21.109375" style="54" customWidth="1"/>
    <col min="6921" max="6921" width="8.88671875" style="54" customWidth="1"/>
    <col min="6922" max="7168" width="8.6640625" style="54" bestFit="1"/>
    <col min="7169" max="7169" width="10.88671875" style="54" bestFit="1" customWidth="1"/>
    <col min="7170" max="7170" width="54.109375" style="54" customWidth="1"/>
    <col min="7171" max="7171" width="42.88671875" style="54" customWidth="1"/>
    <col min="7172" max="7172" width="7.44140625" style="54" customWidth="1"/>
    <col min="7173" max="7173" width="12.5546875" style="54" customWidth="1"/>
    <col min="7174" max="7174" width="7.44140625" style="54" customWidth="1"/>
    <col min="7175" max="7175" width="12.109375" style="54" customWidth="1"/>
    <col min="7176" max="7176" width="21.109375" style="54" customWidth="1"/>
    <col min="7177" max="7177" width="8.88671875" style="54" customWidth="1"/>
    <col min="7178" max="7424" width="8.6640625" style="54" bestFit="1"/>
    <col min="7425" max="7425" width="10.88671875" style="54" bestFit="1" customWidth="1"/>
    <col min="7426" max="7426" width="54.109375" style="54" customWidth="1"/>
    <col min="7427" max="7427" width="42.88671875" style="54" customWidth="1"/>
    <col min="7428" max="7428" width="7.44140625" style="54" customWidth="1"/>
    <col min="7429" max="7429" width="12.5546875" style="54" customWidth="1"/>
    <col min="7430" max="7430" width="7.44140625" style="54" customWidth="1"/>
    <col min="7431" max="7431" width="12.109375" style="54" customWidth="1"/>
    <col min="7432" max="7432" width="21.109375" style="54" customWidth="1"/>
    <col min="7433" max="7433" width="8.88671875" style="54" customWidth="1"/>
    <col min="7434" max="7680" width="8.6640625" style="54" bestFit="1"/>
    <col min="7681" max="7681" width="10.88671875" style="54" bestFit="1" customWidth="1"/>
    <col min="7682" max="7682" width="54.109375" style="54" customWidth="1"/>
    <col min="7683" max="7683" width="42.88671875" style="54" customWidth="1"/>
    <col min="7684" max="7684" width="7.44140625" style="54" customWidth="1"/>
    <col min="7685" max="7685" width="12.5546875" style="54" customWidth="1"/>
    <col min="7686" max="7686" width="7.44140625" style="54" customWidth="1"/>
    <col min="7687" max="7687" width="12.109375" style="54" customWidth="1"/>
    <col min="7688" max="7688" width="21.109375" style="54" customWidth="1"/>
    <col min="7689" max="7689" width="8.88671875" style="54" customWidth="1"/>
    <col min="7690" max="7936" width="8.6640625" style="54" bestFit="1"/>
    <col min="7937" max="7937" width="10.88671875" style="54" bestFit="1" customWidth="1"/>
    <col min="7938" max="7938" width="54.109375" style="54" customWidth="1"/>
    <col min="7939" max="7939" width="42.88671875" style="54" customWidth="1"/>
    <col min="7940" max="7940" width="7.44140625" style="54" customWidth="1"/>
    <col min="7941" max="7941" width="12.5546875" style="54" customWidth="1"/>
    <col min="7942" max="7942" width="7.44140625" style="54" customWidth="1"/>
    <col min="7943" max="7943" width="12.109375" style="54" customWidth="1"/>
    <col min="7944" max="7944" width="21.109375" style="54" customWidth="1"/>
    <col min="7945" max="7945" width="8.88671875" style="54" customWidth="1"/>
    <col min="7946" max="8192" width="8.6640625" style="54" bestFit="1"/>
    <col min="8193" max="8193" width="10.88671875" style="54" bestFit="1" customWidth="1"/>
    <col min="8194" max="8194" width="54.109375" style="54" customWidth="1"/>
    <col min="8195" max="8195" width="42.88671875" style="54" customWidth="1"/>
    <col min="8196" max="8196" width="7.44140625" style="54" customWidth="1"/>
    <col min="8197" max="8197" width="12.5546875" style="54" customWidth="1"/>
    <col min="8198" max="8198" width="7.44140625" style="54" customWidth="1"/>
    <col min="8199" max="8199" width="12.109375" style="54" customWidth="1"/>
    <col min="8200" max="8200" width="21.109375" style="54" customWidth="1"/>
    <col min="8201" max="8201" width="8.88671875" style="54" customWidth="1"/>
    <col min="8202" max="8448" width="8.6640625" style="54" bestFit="1"/>
    <col min="8449" max="8449" width="10.88671875" style="54" bestFit="1" customWidth="1"/>
    <col min="8450" max="8450" width="54.109375" style="54" customWidth="1"/>
    <col min="8451" max="8451" width="42.88671875" style="54" customWidth="1"/>
    <col min="8452" max="8452" width="7.44140625" style="54" customWidth="1"/>
    <col min="8453" max="8453" width="12.5546875" style="54" customWidth="1"/>
    <col min="8454" max="8454" width="7.44140625" style="54" customWidth="1"/>
    <col min="8455" max="8455" width="12.109375" style="54" customWidth="1"/>
    <col min="8456" max="8456" width="21.109375" style="54" customWidth="1"/>
    <col min="8457" max="8457" width="8.88671875" style="54" customWidth="1"/>
    <col min="8458" max="8704" width="8.6640625" style="54" bestFit="1"/>
    <col min="8705" max="8705" width="10.88671875" style="54" bestFit="1" customWidth="1"/>
    <col min="8706" max="8706" width="54.109375" style="54" customWidth="1"/>
    <col min="8707" max="8707" width="42.88671875" style="54" customWidth="1"/>
    <col min="8708" max="8708" width="7.44140625" style="54" customWidth="1"/>
    <col min="8709" max="8709" width="12.5546875" style="54" customWidth="1"/>
    <col min="8710" max="8710" width="7.44140625" style="54" customWidth="1"/>
    <col min="8711" max="8711" width="12.109375" style="54" customWidth="1"/>
    <col min="8712" max="8712" width="21.109375" style="54" customWidth="1"/>
    <col min="8713" max="8713" width="8.88671875" style="54" customWidth="1"/>
    <col min="8714" max="8960" width="8.6640625" style="54" bestFit="1"/>
    <col min="8961" max="8961" width="10.88671875" style="54" bestFit="1" customWidth="1"/>
    <col min="8962" max="8962" width="54.109375" style="54" customWidth="1"/>
    <col min="8963" max="8963" width="42.88671875" style="54" customWidth="1"/>
    <col min="8964" max="8964" width="7.44140625" style="54" customWidth="1"/>
    <col min="8965" max="8965" width="12.5546875" style="54" customWidth="1"/>
    <col min="8966" max="8966" width="7.44140625" style="54" customWidth="1"/>
    <col min="8967" max="8967" width="12.109375" style="54" customWidth="1"/>
    <col min="8968" max="8968" width="21.109375" style="54" customWidth="1"/>
    <col min="8969" max="8969" width="8.88671875" style="54" customWidth="1"/>
    <col min="8970" max="9216" width="8.6640625" style="54" bestFit="1"/>
    <col min="9217" max="9217" width="10.88671875" style="54" bestFit="1" customWidth="1"/>
    <col min="9218" max="9218" width="54.109375" style="54" customWidth="1"/>
    <col min="9219" max="9219" width="42.88671875" style="54" customWidth="1"/>
    <col min="9220" max="9220" width="7.44140625" style="54" customWidth="1"/>
    <col min="9221" max="9221" width="12.5546875" style="54" customWidth="1"/>
    <col min="9222" max="9222" width="7.44140625" style="54" customWidth="1"/>
    <col min="9223" max="9223" width="12.109375" style="54" customWidth="1"/>
    <col min="9224" max="9224" width="21.109375" style="54" customWidth="1"/>
    <col min="9225" max="9225" width="8.88671875" style="54" customWidth="1"/>
    <col min="9226" max="9472" width="8.6640625" style="54" bestFit="1"/>
    <col min="9473" max="9473" width="10.88671875" style="54" bestFit="1" customWidth="1"/>
    <col min="9474" max="9474" width="54.109375" style="54" customWidth="1"/>
    <col min="9475" max="9475" width="42.88671875" style="54" customWidth="1"/>
    <col min="9476" max="9476" width="7.44140625" style="54" customWidth="1"/>
    <col min="9477" max="9477" width="12.5546875" style="54" customWidth="1"/>
    <col min="9478" max="9478" width="7.44140625" style="54" customWidth="1"/>
    <col min="9479" max="9479" width="12.109375" style="54" customWidth="1"/>
    <col min="9480" max="9480" width="21.109375" style="54" customWidth="1"/>
    <col min="9481" max="9481" width="8.88671875" style="54" customWidth="1"/>
    <col min="9482" max="9728" width="8.6640625" style="54" bestFit="1"/>
    <col min="9729" max="9729" width="10.88671875" style="54" bestFit="1" customWidth="1"/>
    <col min="9730" max="9730" width="54.109375" style="54" customWidth="1"/>
    <col min="9731" max="9731" width="42.88671875" style="54" customWidth="1"/>
    <col min="9732" max="9732" width="7.44140625" style="54" customWidth="1"/>
    <col min="9733" max="9733" width="12.5546875" style="54" customWidth="1"/>
    <col min="9734" max="9734" width="7.44140625" style="54" customWidth="1"/>
    <col min="9735" max="9735" width="12.109375" style="54" customWidth="1"/>
    <col min="9736" max="9736" width="21.109375" style="54" customWidth="1"/>
    <col min="9737" max="9737" width="8.88671875" style="54" customWidth="1"/>
    <col min="9738" max="9984" width="8.6640625" style="54" bestFit="1"/>
    <col min="9985" max="9985" width="10.88671875" style="54" bestFit="1" customWidth="1"/>
    <col min="9986" max="9986" width="54.109375" style="54" customWidth="1"/>
    <col min="9987" max="9987" width="42.88671875" style="54" customWidth="1"/>
    <col min="9988" max="9988" width="7.44140625" style="54" customWidth="1"/>
    <col min="9989" max="9989" width="12.5546875" style="54" customWidth="1"/>
    <col min="9990" max="9990" width="7.44140625" style="54" customWidth="1"/>
    <col min="9991" max="9991" width="12.109375" style="54" customWidth="1"/>
    <col min="9992" max="9992" width="21.109375" style="54" customWidth="1"/>
    <col min="9993" max="9993" width="8.88671875" style="54" customWidth="1"/>
    <col min="9994" max="10240" width="8.6640625" style="54" bestFit="1"/>
    <col min="10241" max="10241" width="10.88671875" style="54" bestFit="1" customWidth="1"/>
    <col min="10242" max="10242" width="54.109375" style="54" customWidth="1"/>
    <col min="10243" max="10243" width="42.88671875" style="54" customWidth="1"/>
    <col min="10244" max="10244" width="7.44140625" style="54" customWidth="1"/>
    <col min="10245" max="10245" width="12.5546875" style="54" customWidth="1"/>
    <col min="10246" max="10246" width="7.44140625" style="54" customWidth="1"/>
    <col min="10247" max="10247" width="12.109375" style="54" customWidth="1"/>
    <col min="10248" max="10248" width="21.109375" style="54" customWidth="1"/>
    <col min="10249" max="10249" width="8.88671875" style="54" customWidth="1"/>
    <col min="10250" max="10496" width="8.6640625" style="54" bestFit="1"/>
    <col min="10497" max="10497" width="10.88671875" style="54" bestFit="1" customWidth="1"/>
    <col min="10498" max="10498" width="54.109375" style="54" customWidth="1"/>
    <col min="10499" max="10499" width="42.88671875" style="54" customWidth="1"/>
    <col min="10500" max="10500" width="7.44140625" style="54" customWidth="1"/>
    <col min="10501" max="10501" width="12.5546875" style="54" customWidth="1"/>
    <col min="10502" max="10502" width="7.44140625" style="54" customWidth="1"/>
    <col min="10503" max="10503" width="12.109375" style="54" customWidth="1"/>
    <col min="10504" max="10504" width="21.109375" style="54" customWidth="1"/>
    <col min="10505" max="10505" width="8.88671875" style="54" customWidth="1"/>
    <col min="10506" max="10752" width="8.6640625" style="54" bestFit="1"/>
    <col min="10753" max="10753" width="10.88671875" style="54" bestFit="1" customWidth="1"/>
    <col min="10754" max="10754" width="54.109375" style="54" customWidth="1"/>
    <col min="10755" max="10755" width="42.88671875" style="54" customWidth="1"/>
    <col min="10756" max="10756" width="7.44140625" style="54" customWidth="1"/>
    <col min="10757" max="10757" width="12.5546875" style="54" customWidth="1"/>
    <col min="10758" max="10758" width="7.44140625" style="54" customWidth="1"/>
    <col min="10759" max="10759" width="12.109375" style="54" customWidth="1"/>
    <col min="10760" max="10760" width="21.109375" style="54" customWidth="1"/>
    <col min="10761" max="10761" width="8.88671875" style="54" customWidth="1"/>
    <col min="10762" max="11008" width="8.6640625" style="54" bestFit="1"/>
    <col min="11009" max="11009" width="10.88671875" style="54" bestFit="1" customWidth="1"/>
    <col min="11010" max="11010" width="54.109375" style="54" customWidth="1"/>
    <col min="11011" max="11011" width="42.88671875" style="54" customWidth="1"/>
    <col min="11012" max="11012" width="7.44140625" style="54" customWidth="1"/>
    <col min="11013" max="11013" width="12.5546875" style="54" customWidth="1"/>
    <col min="11014" max="11014" width="7.44140625" style="54" customWidth="1"/>
    <col min="11015" max="11015" width="12.109375" style="54" customWidth="1"/>
    <col min="11016" max="11016" width="21.109375" style="54" customWidth="1"/>
    <col min="11017" max="11017" width="8.88671875" style="54" customWidth="1"/>
    <col min="11018" max="11264" width="8.6640625" style="54" bestFit="1"/>
    <col min="11265" max="11265" width="10.88671875" style="54" bestFit="1" customWidth="1"/>
    <col min="11266" max="11266" width="54.109375" style="54" customWidth="1"/>
    <col min="11267" max="11267" width="42.88671875" style="54" customWidth="1"/>
    <col min="11268" max="11268" width="7.44140625" style="54" customWidth="1"/>
    <col min="11269" max="11269" width="12.5546875" style="54" customWidth="1"/>
    <col min="11270" max="11270" width="7.44140625" style="54" customWidth="1"/>
    <col min="11271" max="11271" width="12.109375" style="54" customWidth="1"/>
    <col min="11272" max="11272" width="21.109375" style="54" customWidth="1"/>
    <col min="11273" max="11273" width="8.88671875" style="54" customWidth="1"/>
    <col min="11274" max="11520" width="8.6640625" style="54" bestFit="1"/>
    <col min="11521" max="11521" width="10.88671875" style="54" bestFit="1" customWidth="1"/>
    <col min="11522" max="11522" width="54.109375" style="54" customWidth="1"/>
    <col min="11523" max="11523" width="42.88671875" style="54" customWidth="1"/>
    <col min="11524" max="11524" width="7.44140625" style="54" customWidth="1"/>
    <col min="11525" max="11525" width="12.5546875" style="54" customWidth="1"/>
    <col min="11526" max="11526" width="7.44140625" style="54" customWidth="1"/>
    <col min="11527" max="11527" width="12.109375" style="54" customWidth="1"/>
    <col min="11528" max="11528" width="21.109375" style="54" customWidth="1"/>
    <col min="11529" max="11529" width="8.88671875" style="54" customWidth="1"/>
    <col min="11530" max="11776" width="8.6640625" style="54" bestFit="1"/>
    <col min="11777" max="11777" width="10.88671875" style="54" bestFit="1" customWidth="1"/>
    <col min="11778" max="11778" width="54.109375" style="54" customWidth="1"/>
    <col min="11779" max="11779" width="42.88671875" style="54" customWidth="1"/>
    <col min="11780" max="11780" width="7.44140625" style="54" customWidth="1"/>
    <col min="11781" max="11781" width="12.5546875" style="54" customWidth="1"/>
    <col min="11782" max="11782" width="7.44140625" style="54" customWidth="1"/>
    <col min="11783" max="11783" width="12.109375" style="54" customWidth="1"/>
    <col min="11784" max="11784" width="21.109375" style="54" customWidth="1"/>
    <col min="11785" max="11785" width="8.88671875" style="54" customWidth="1"/>
    <col min="11786" max="12032" width="8.6640625" style="54" bestFit="1"/>
    <col min="12033" max="12033" width="10.88671875" style="54" bestFit="1" customWidth="1"/>
    <col min="12034" max="12034" width="54.109375" style="54" customWidth="1"/>
    <col min="12035" max="12035" width="42.88671875" style="54" customWidth="1"/>
    <col min="12036" max="12036" width="7.44140625" style="54" customWidth="1"/>
    <col min="12037" max="12037" width="12.5546875" style="54" customWidth="1"/>
    <col min="12038" max="12038" width="7.44140625" style="54" customWidth="1"/>
    <col min="12039" max="12039" width="12.109375" style="54" customWidth="1"/>
    <col min="12040" max="12040" width="21.109375" style="54" customWidth="1"/>
    <col min="12041" max="12041" width="8.88671875" style="54" customWidth="1"/>
    <col min="12042" max="12288" width="8.6640625" style="54" bestFit="1"/>
    <col min="12289" max="12289" width="10.88671875" style="54" bestFit="1" customWidth="1"/>
    <col min="12290" max="12290" width="54.109375" style="54" customWidth="1"/>
    <col min="12291" max="12291" width="42.88671875" style="54" customWidth="1"/>
    <col min="12292" max="12292" width="7.44140625" style="54" customWidth="1"/>
    <col min="12293" max="12293" width="12.5546875" style="54" customWidth="1"/>
    <col min="12294" max="12294" width="7.44140625" style="54" customWidth="1"/>
    <col min="12295" max="12295" width="12.109375" style="54" customWidth="1"/>
    <col min="12296" max="12296" width="21.109375" style="54" customWidth="1"/>
    <col min="12297" max="12297" width="8.88671875" style="54" customWidth="1"/>
    <col min="12298" max="12544" width="8.6640625" style="54" bestFit="1"/>
    <col min="12545" max="12545" width="10.88671875" style="54" bestFit="1" customWidth="1"/>
    <col min="12546" max="12546" width="54.109375" style="54" customWidth="1"/>
    <col min="12547" max="12547" width="42.88671875" style="54" customWidth="1"/>
    <col min="12548" max="12548" width="7.44140625" style="54" customWidth="1"/>
    <col min="12549" max="12549" width="12.5546875" style="54" customWidth="1"/>
    <col min="12550" max="12550" width="7.44140625" style="54" customWidth="1"/>
    <col min="12551" max="12551" width="12.109375" style="54" customWidth="1"/>
    <col min="12552" max="12552" width="21.109375" style="54" customWidth="1"/>
    <col min="12553" max="12553" width="8.88671875" style="54" customWidth="1"/>
    <col min="12554" max="12800" width="8.6640625" style="54" bestFit="1"/>
    <col min="12801" max="12801" width="10.88671875" style="54" bestFit="1" customWidth="1"/>
    <col min="12802" max="12802" width="54.109375" style="54" customWidth="1"/>
    <col min="12803" max="12803" width="42.88671875" style="54" customWidth="1"/>
    <col min="12804" max="12804" width="7.44140625" style="54" customWidth="1"/>
    <col min="12805" max="12805" width="12.5546875" style="54" customWidth="1"/>
    <col min="12806" max="12806" width="7.44140625" style="54" customWidth="1"/>
    <col min="12807" max="12807" width="12.109375" style="54" customWidth="1"/>
    <col min="12808" max="12808" width="21.109375" style="54" customWidth="1"/>
    <col min="12809" max="12809" width="8.88671875" style="54" customWidth="1"/>
    <col min="12810" max="13056" width="8.6640625" style="54" bestFit="1"/>
    <col min="13057" max="13057" width="10.88671875" style="54" bestFit="1" customWidth="1"/>
    <col min="13058" max="13058" width="54.109375" style="54" customWidth="1"/>
    <col min="13059" max="13059" width="42.88671875" style="54" customWidth="1"/>
    <col min="13060" max="13060" width="7.44140625" style="54" customWidth="1"/>
    <col min="13061" max="13061" width="12.5546875" style="54" customWidth="1"/>
    <col min="13062" max="13062" width="7.44140625" style="54" customWidth="1"/>
    <col min="13063" max="13063" width="12.109375" style="54" customWidth="1"/>
    <col min="13064" max="13064" width="21.109375" style="54" customWidth="1"/>
    <col min="13065" max="13065" width="8.88671875" style="54" customWidth="1"/>
    <col min="13066" max="13312" width="8.6640625" style="54" bestFit="1"/>
    <col min="13313" max="13313" width="10.88671875" style="54" bestFit="1" customWidth="1"/>
    <col min="13314" max="13314" width="54.109375" style="54" customWidth="1"/>
    <col min="13315" max="13315" width="42.88671875" style="54" customWidth="1"/>
    <col min="13316" max="13316" width="7.44140625" style="54" customWidth="1"/>
    <col min="13317" max="13317" width="12.5546875" style="54" customWidth="1"/>
    <col min="13318" max="13318" width="7.44140625" style="54" customWidth="1"/>
    <col min="13319" max="13319" width="12.109375" style="54" customWidth="1"/>
    <col min="13320" max="13320" width="21.109375" style="54" customWidth="1"/>
    <col min="13321" max="13321" width="8.88671875" style="54" customWidth="1"/>
    <col min="13322" max="13568" width="8.6640625" style="54" bestFit="1"/>
    <col min="13569" max="13569" width="10.88671875" style="54" bestFit="1" customWidth="1"/>
    <col min="13570" max="13570" width="54.109375" style="54" customWidth="1"/>
    <col min="13571" max="13571" width="42.88671875" style="54" customWidth="1"/>
    <col min="13572" max="13572" width="7.44140625" style="54" customWidth="1"/>
    <col min="13573" max="13573" width="12.5546875" style="54" customWidth="1"/>
    <col min="13574" max="13574" width="7.44140625" style="54" customWidth="1"/>
    <col min="13575" max="13575" width="12.109375" style="54" customWidth="1"/>
    <col min="13576" max="13576" width="21.109375" style="54" customWidth="1"/>
    <col min="13577" max="13577" width="8.88671875" style="54" customWidth="1"/>
    <col min="13578" max="13824" width="8.6640625" style="54" bestFit="1"/>
    <col min="13825" max="13825" width="10.88671875" style="54" bestFit="1" customWidth="1"/>
    <col min="13826" max="13826" width="54.109375" style="54" customWidth="1"/>
    <col min="13827" max="13827" width="42.88671875" style="54" customWidth="1"/>
    <col min="13828" max="13828" width="7.44140625" style="54" customWidth="1"/>
    <col min="13829" max="13829" width="12.5546875" style="54" customWidth="1"/>
    <col min="13830" max="13830" width="7.44140625" style="54" customWidth="1"/>
    <col min="13831" max="13831" width="12.109375" style="54" customWidth="1"/>
    <col min="13832" max="13832" width="21.109375" style="54" customWidth="1"/>
    <col min="13833" max="13833" width="8.88671875" style="54" customWidth="1"/>
    <col min="13834" max="14080" width="8.6640625" style="54" bestFit="1"/>
    <col min="14081" max="14081" width="10.88671875" style="54" bestFit="1" customWidth="1"/>
    <col min="14082" max="14082" width="54.109375" style="54" customWidth="1"/>
    <col min="14083" max="14083" width="42.88671875" style="54" customWidth="1"/>
    <col min="14084" max="14084" width="7.44140625" style="54" customWidth="1"/>
    <col min="14085" max="14085" width="12.5546875" style="54" customWidth="1"/>
    <col min="14086" max="14086" width="7.44140625" style="54" customWidth="1"/>
    <col min="14087" max="14087" width="12.109375" style="54" customWidth="1"/>
    <col min="14088" max="14088" width="21.109375" style="54" customWidth="1"/>
    <col min="14089" max="14089" width="8.88671875" style="54" customWidth="1"/>
    <col min="14090" max="14336" width="8.6640625" style="54" bestFit="1"/>
    <col min="14337" max="14337" width="10.88671875" style="54" bestFit="1" customWidth="1"/>
    <col min="14338" max="14338" width="54.109375" style="54" customWidth="1"/>
    <col min="14339" max="14339" width="42.88671875" style="54" customWidth="1"/>
    <col min="14340" max="14340" width="7.44140625" style="54" customWidth="1"/>
    <col min="14341" max="14341" width="12.5546875" style="54" customWidth="1"/>
    <col min="14342" max="14342" width="7.44140625" style="54" customWidth="1"/>
    <col min="14343" max="14343" width="12.109375" style="54" customWidth="1"/>
    <col min="14344" max="14344" width="21.109375" style="54" customWidth="1"/>
    <col min="14345" max="14345" width="8.88671875" style="54" customWidth="1"/>
    <col min="14346" max="14592" width="8.6640625" style="54" bestFit="1"/>
    <col min="14593" max="14593" width="10.88671875" style="54" bestFit="1" customWidth="1"/>
    <col min="14594" max="14594" width="54.109375" style="54" customWidth="1"/>
    <col min="14595" max="14595" width="42.88671875" style="54" customWidth="1"/>
    <col min="14596" max="14596" width="7.44140625" style="54" customWidth="1"/>
    <col min="14597" max="14597" width="12.5546875" style="54" customWidth="1"/>
    <col min="14598" max="14598" width="7.44140625" style="54" customWidth="1"/>
    <col min="14599" max="14599" width="12.109375" style="54" customWidth="1"/>
    <col min="14600" max="14600" width="21.109375" style="54" customWidth="1"/>
    <col min="14601" max="14601" width="8.88671875" style="54" customWidth="1"/>
    <col min="14602" max="14848" width="8.6640625" style="54" bestFit="1"/>
    <col min="14849" max="14849" width="10.88671875" style="54" bestFit="1" customWidth="1"/>
    <col min="14850" max="14850" width="54.109375" style="54" customWidth="1"/>
    <col min="14851" max="14851" width="42.88671875" style="54" customWidth="1"/>
    <col min="14852" max="14852" width="7.44140625" style="54" customWidth="1"/>
    <col min="14853" max="14853" width="12.5546875" style="54" customWidth="1"/>
    <col min="14854" max="14854" width="7.44140625" style="54" customWidth="1"/>
    <col min="14855" max="14855" width="12.109375" style="54" customWidth="1"/>
    <col min="14856" max="14856" width="21.109375" style="54" customWidth="1"/>
    <col min="14857" max="14857" width="8.88671875" style="54" customWidth="1"/>
    <col min="14858" max="15104" width="8.6640625" style="54" bestFit="1"/>
    <col min="15105" max="15105" width="10.88671875" style="54" bestFit="1" customWidth="1"/>
    <col min="15106" max="15106" width="54.109375" style="54" customWidth="1"/>
    <col min="15107" max="15107" width="42.88671875" style="54" customWidth="1"/>
    <col min="15108" max="15108" width="7.44140625" style="54" customWidth="1"/>
    <col min="15109" max="15109" width="12.5546875" style="54" customWidth="1"/>
    <col min="15110" max="15110" width="7.44140625" style="54" customWidth="1"/>
    <col min="15111" max="15111" width="12.109375" style="54" customWidth="1"/>
    <col min="15112" max="15112" width="21.109375" style="54" customWidth="1"/>
    <col min="15113" max="15113" width="8.88671875" style="54" customWidth="1"/>
    <col min="15114" max="15360" width="8.6640625" style="54" bestFit="1"/>
    <col min="15361" max="15361" width="10.88671875" style="54" bestFit="1" customWidth="1"/>
    <col min="15362" max="15362" width="54.109375" style="54" customWidth="1"/>
    <col min="15363" max="15363" width="42.88671875" style="54" customWidth="1"/>
    <col min="15364" max="15364" width="7.44140625" style="54" customWidth="1"/>
    <col min="15365" max="15365" width="12.5546875" style="54" customWidth="1"/>
    <col min="15366" max="15366" width="7.44140625" style="54" customWidth="1"/>
    <col min="15367" max="15367" width="12.109375" style="54" customWidth="1"/>
    <col min="15368" max="15368" width="21.109375" style="54" customWidth="1"/>
    <col min="15369" max="15369" width="8.88671875" style="54" customWidth="1"/>
    <col min="15370" max="15616" width="8.6640625" style="54" bestFit="1"/>
    <col min="15617" max="15617" width="10.88671875" style="54" bestFit="1" customWidth="1"/>
    <col min="15618" max="15618" width="54.109375" style="54" customWidth="1"/>
    <col min="15619" max="15619" width="42.88671875" style="54" customWidth="1"/>
    <col min="15620" max="15620" width="7.44140625" style="54" customWidth="1"/>
    <col min="15621" max="15621" width="12.5546875" style="54" customWidth="1"/>
    <col min="15622" max="15622" width="7.44140625" style="54" customWidth="1"/>
    <col min="15623" max="15623" width="12.109375" style="54" customWidth="1"/>
    <col min="15624" max="15624" width="21.109375" style="54" customWidth="1"/>
    <col min="15625" max="15625" width="8.88671875" style="54" customWidth="1"/>
    <col min="15626" max="15872" width="8.6640625" style="54" bestFit="1"/>
    <col min="15873" max="15873" width="10.88671875" style="54" bestFit="1" customWidth="1"/>
    <col min="15874" max="15874" width="54.109375" style="54" customWidth="1"/>
    <col min="15875" max="15875" width="42.88671875" style="54" customWidth="1"/>
    <col min="15876" max="15876" width="7.44140625" style="54" customWidth="1"/>
    <col min="15877" max="15877" width="12.5546875" style="54" customWidth="1"/>
    <col min="15878" max="15878" width="7.44140625" style="54" customWidth="1"/>
    <col min="15879" max="15879" width="12.109375" style="54" customWidth="1"/>
    <col min="15880" max="15880" width="21.109375" style="54" customWidth="1"/>
    <col min="15881" max="15881" width="8.88671875" style="54" customWidth="1"/>
    <col min="15882" max="16128" width="8.6640625" style="54" bestFit="1"/>
    <col min="16129" max="16129" width="10.88671875" style="54" bestFit="1" customWidth="1"/>
    <col min="16130" max="16130" width="54.109375" style="54" customWidth="1"/>
    <col min="16131" max="16131" width="42.88671875" style="54" customWidth="1"/>
    <col min="16132" max="16132" width="7.44140625" style="54" customWidth="1"/>
    <col min="16133" max="16133" width="12.5546875" style="54" customWidth="1"/>
    <col min="16134" max="16134" width="7.44140625" style="54" customWidth="1"/>
    <col min="16135" max="16135" width="12.109375" style="54" customWidth="1"/>
    <col min="16136" max="16136" width="21.109375" style="54" customWidth="1"/>
    <col min="16137" max="16137" width="8.88671875" style="54" customWidth="1"/>
    <col min="16138" max="16384" width="8.6640625" style="54" bestFit="1"/>
  </cols>
  <sheetData>
    <row r="1" spans="1:11">
      <c r="A1" s="895" t="s">
        <v>369</v>
      </c>
      <c r="B1" s="896"/>
      <c r="C1" s="896"/>
      <c r="D1" s="896"/>
      <c r="E1" s="896"/>
      <c r="F1" s="896"/>
      <c r="G1" s="896"/>
      <c r="H1" s="896"/>
      <c r="I1" s="896"/>
      <c r="J1" s="896"/>
      <c r="K1" s="896"/>
    </row>
    <row r="2" spans="1:11">
      <c r="A2" s="896"/>
      <c r="B2" s="896"/>
      <c r="C2" s="896"/>
      <c r="D2" s="896"/>
      <c r="E2" s="896"/>
      <c r="F2" s="896"/>
      <c r="G2" s="896"/>
      <c r="H2" s="896"/>
      <c r="I2" s="896"/>
      <c r="J2" s="896"/>
      <c r="K2" s="896"/>
    </row>
    <row r="3" spans="1:11">
      <c r="A3" s="896"/>
      <c r="B3" s="896"/>
      <c r="C3" s="896"/>
      <c r="D3" s="896"/>
      <c r="E3" s="896"/>
      <c r="F3" s="896"/>
      <c r="G3" s="896"/>
      <c r="H3" s="896"/>
      <c r="I3" s="896"/>
      <c r="J3" s="896"/>
      <c r="K3" s="896"/>
    </row>
    <row r="4" spans="1:11" ht="37.5" customHeight="1">
      <c r="A4" s="896"/>
      <c r="B4" s="896"/>
      <c r="C4" s="896"/>
      <c r="D4" s="896"/>
      <c r="E4" s="896"/>
      <c r="F4" s="896"/>
      <c r="G4" s="896"/>
      <c r="H4" s="896"/>
      <c r="I4" s="896"/>
      <c r="J4" s="896"/>
      <c r="K4" s="896"/>
    </row>
    <row r="5" spans="1:11" ht="21" customHeight="1" thickBot="1">
      <c r="A5" s="903" t="s">
        <v>159</v>
      </c>
      <c r="B5" s="898"/>
      <c r="C5" s="897"/>
      <c r="D5" s="897"/>
      <c r="E5" s="897"/>
      <c r="F5" s="897"/>
      <c r="G5" s="897"/>
      <c r="H5" s="897"/>
      <c r="I5" s="897"/>
      <c r="J5" s="897"/>
      <c r="K5" s="897"/>
    </row>
    <row r="6" spans="1:11" ht="21.45" customHeight="1" thickBot="1">
      <c r="A6" s="903"/>
      <c r="B6" s="899"/>
      <c r="D6" s="900"/>
      <c r="E6" s="901"/>
      <c r="F6" s="901"/>
      <c r="G6" s="901"/>
      <c r="H6" s="902"/>
      <c r="I6" s="70"/>
      <c r="J6" s="55" t="s">
        <v>10</v>
      </c>
      <c r="K6" s="104"/>
    </row>
    <row r="7" spans="1:11" s="58" customFormat="1" ht="16.5" customHeight="1" thickBot="1">
      <c r="A7" s="56" t="s">
        <v>160</v>
      </c>
      <c r="B7" s="57"/>
      <c r="D7" s="882" t="s">
        <v>161</v>
      </c>
      <c r="E7" s="882" t="s">
        <v>205</v>
      </c>
      <c r="F7" s="882" t="s">
        <v>203</v>
      </c>
      <c r="G7" s="59" t="s">
        <v>162</v>
      </c>
      <c r="H7" s="885" t="s">
        <v>163</v>
      </c>
      <c r="I7" s="882" t="s">
        <v>164</v>
      </c>
      <c r="J7" s="882" t="s">
        <v>165</v>
      </c>
      <c r="K7" s="882" t="s">
        <v>166</v>
      </c>
    </row>
    <row r="8" spans="1:11" s="58" customFormat="1" ht="15.6" customHeight="1" thickBot="1">
      <c r="A8" s="889" t="s">
        <v>10</v>
      </c>
      <c r="B8" s="891" t="s">
        <v>347</v>
      </c>
      <c r="C8" s="893" t="s">
        <v>167</v>
      </c>
      <c r="D8" s="883"/>
      <c r="E8" s="883"/>
      <c r="F8" s="883"/>
      <c r="G8" s="904" t="str">
        <f>IF('ETERV Form'!AH8="x",0,IF('ETERV Form'!AH7="x",0.246,IF('ETERV Form'!AH6="x",0.7,IF('ETERV Form'!AH5="x",0.7,"0"))))</f>
        <v>0</v>
      </c>
      <c r="H8" s="885"/>
      <c r="I8" s="887"/>
      <c r="J8" s="887"/>
      <c r="K8" s="887"/>
    </row>
    <row r="9" spans="1:11" ht="28.95" customHeight="1" thickBot="1">
      <c r="A9" s="890"/>
      <c r="B9" s="892"/>
      <c r="C9" s="894"/>
      <c r="D9" s="884"/>
      <c r="E9" s="884"/>
      <c r="F9" s="884"/>
      <c r="G9" s="905"/>
      <c r="H9" s="886"/>
      <c r="I9" s="888"/>
      <c r="J9" s="888"/>
      <c r="K9" s="888"/>
    </row>
    <row r="10" spans="1:11" ht="24.75" customHeight="1">
      <c r="A10" s="86"/>
      <c r="B10" s="87"/>
      <c r="C10" s="87"/>
      <c r="D10" s="87"/>
      <c r="E10" s="87"/>
      <c r="F10" s="105">
        <f>D10-E10</f>
        <v>0</v>
      </c>
      <c r="G10" s="60">
        <f t="shared" ref="G10:G38" si="0">F10*G$8</f>
        <v>0</v>
      </c>
      <c r="H10" s="90"/>
      <c r="I10" s="90"/>
      <c r="J10" s="90"/>
      <c r="K10" s="90"/>
    </row>
    <row r="11" spans="1:11" ht="24.75" customHeight="1">
      <c r="A11" s="88"/>
      <c r="B11" s="89"/>
      <c r="C11" s="89"/>
      <c r="D11" s="87"/>
      <c r="E11" s="87"/>
      <c r="F11" s="105">
        <f t="shared" ref="F11:F38" si="1">D11-E11</f>
        <v>0</v>
      </c>
      <c r="G11" s="60">
        <f t="shared" si="0"/>
        <v>0</v>
      </c>
      <c r="H11" s="90"/>
      <c r="I11" s="90"/>
      <c r="J11" s="90"/>
      <c r="K11" s="90"/>
    </row>
    <row r="12" spans="1:11" ht="24.75" customHeight="1">
      <c r="A12" s="88"/>
      <c r="B12" s="89"/>
      <c r="C12" s="89"/>
      <c r="D12" s="87"/>
      <c r="E12" s="87"/>
      <c r="F12" s="105">
        <f t="shared" si="1"/>
        <v>0</v>
      </c>
      <c r="G12" s="60">
        <f t="shared" si="0"/>
        <v>0</v>
      </c>
      <c r="H12" s="90"/>
      <c r="I12" s="90"/>
      <c r="J12" s="90"/>
      <c r="K12" s="90"/>
    </row>
    <row r="13" spans="1:11" ht="24.75" customHeight="1">
      <c r="A13" s="88"/>
      <c r="B13" s="89"/>
      <c r="C13" s="89"/>
      <c r="D13" s="87"/>
      <c r="E13" s="87"/>
      <c r="F13" s="105">
        <f t="shared" si="1"/>
        <v>0</v>
      </c>
      <c r="G13" s="60">
        <f t="shared" si="0"/>
        <v>0</v>
      </c>
      <c r="H13" s="90"/>
      <c r="I13" s="90"/>
      <c r="J13" s="90"/>
      <c r="K13" s="90"/>
    </row>
    <row r="14" spans="1:11" ht="24.75" customHeight="1">
      <c r="A14" s="88"/>
      <c r="B14" s="89"/>
      <c r="C14" s="89"/>
      <c r="D14" s="87"/>
      <c r="E14" s="87"/>
      <c r="F14" s="105">
        <f t="shared" si="1"/>
        <v>0</v>
      </c>
      <c r="G14" s="60">
        <f t="shared" si="0"/>
        <v>0</v>
      </c>
      <c r="H14" s="90"/>
      <c r="I14" s="90"/>
      <c r="J14" s="90"/>
      <c r="K14" s="90"/>
    </row>
    <row r="15" spans="1:11" ht="24.75" customHeight="1">
      <c r="A15" s="88"/>
      <c r="B15" s="89"/>
      <c r="C15" s="89"/>
      <c r="D15" s="87"/>
      <c r="E15" s="87"/>
      <c r="F15" s="105">
        <f t="shared" si="1"/>
        <v>0</v>
      </c>
      <c r="G15" s="60">
        <f t="shared" si="0"/>
        <v>0</v>
      </c>
      <c r="H15" s="90"/>
      <c r="I15" s="90"/>
      <c r="J15" s="90"/>
      <c r="K15" s="90"/>
    </row>
    <row r="16" spans="1:11" ht="24.75" customHeight="1">
      <c r="A16" s="88"/>
      <c r="B16" s="89"/>
      <c r="C16" s="89"/>
      <c r="D16" s="87"/>
      <c r="E16" s="87"/>
      <c r="F16" s="105">
        <f t="shared" si="1"/>
        <v>0</v>
      </c>
      <c r="G16" s="60">
        <f t="shared" si="0"/>
        <v>0</v>
      </c>
      <c r="H16" s="90"/>
      <c r="I16" s="90"/>
      <c r="J16" s="90"/>
      <c r="K16" s="90"/>
    </row>
    <row r="17" spans="1:11" ht="24.75" customHeight="1">
      <c r="A17" s="88"/>
      <c r="B17" s="89"/>
      <c r="C17" s="89"/>
      <c r="D17" s="87"/>
      <c r="E17" s="87"/>
      <c r="F17" s="105">
        <f t="shared" si="1"/>
        <v>0</v>
      </c>
      <c r="G17" s="60">
        <f t="shared" si="0"/>
        <v>0</v>
      </c>
      <c r="H17" s="90"/>
      <c r="I17" s="90"/>
      <c r="J17" s="90"/>
      <c r="K17" s="90"/>
    </row>
    <row r="18" spans="1:11" ht="24.75" customHeight="1">
      <c r="A18" s="88"/>
      <c r="B18" s="89"/>
      <c r="C18" s="89"/>
      <c r="D18" s="87"/>
      <c r="E18" s="87"/>
      <c r="F18" s="105">
        <f t="shared" si="1"/>
        <v>0</v>
      </c>
      <c r="G18" s="60">
        <f t="shared" si="0"/>
        <v>0</v>
      </c>
      <c r="H18" s="90"/>
      <c r="I18" s="90"/>
      <c r="J18" s="90"/>
      <c r="K18" s="90"/>
    </row>
    <row r="19" spans="1:11" ht="24.75" customHeight="1">
      <c r="A19" s="88"/>
      <c r="B19" s="89"/>
      <c r="C19" s="89"/>
      <c r="D19" s="87"/>
      <c r="E19" s="87"/>
      <c r="F19" s="105">
        <f t="shared" si="1"/>
        <v>0</v>
      </c>
      <c r="G19" s="60">
        <f t="shared" si="0"/>
        <v>0</v>
      </c>
      <c r="H19" s="90"/>
      <c r="I19" s="90"/>
      <c r="J19" s="90"/>
      <c r="K19" s="90"/>
    </row>
    <row r="20" spans="1:11" ht="24.75" customHeight="1">
      <c r="A20" s="88"/>
      <c r="B20" s="89"/>
      <c r="C20" s="89"/>
      <c r="D20" s="87"/>
      <c r="E20" s="87"/>
      <c r="F20" s="105">
        <f t="shared" si="1"/>
        <v>0</v>
      </c>
      <c r="G20" s="60">
        <f t="shared" si="0"/>
        <v>0</v>
      </c>
      <c r="H20" s="90"/>
      <c r="I20" s="90"/>
      <c r="J20" s="90"/>
      <c r="K20" s="90"/>
    </row>
    <row r="21" spans="1:11" ht="24.75" customHeight="1">
      <c r="A21" s="88"/>
      <c r="B21" s="89"/>
      <c r="C21" s="89"/>
      <c r="D21" s="87"/>
      <c r="E21" s="87"/>
      <c r="F21" s="105">
        <f t="shared" si="1"/>
        <v>0</v>
      </c>
      <c r="G21" s="60">
        <f t="shared" si="0"/>
        <v>0</v>
      </c>
      <c r="H21" s="90"/>
      <c r="I21" s="90"/>
      <c r="J21" s="90"/>
      <c r="K21" s="90"/>
    </row>
    <row r="22" spans="1:11" ht="24.75" customHeight="1">
      <c r="A22" s="88"/>
      <c r="B22" s="89"/>
      <c r="C22" s="89"/>
      <c r="D22" s="87"/>
      <c r="E22" s="87"/>
      <c r="F22" s="105">
        <f t="shared" si="1"/>
        <v>0</v>
      </c>
      <c r="G22" s="60">
        <f t="shared" si="0"/>
        <v>0</v>
      </c>
      <c r="H22" s="90"/>
      <c r="I22" s="90"/>
      <c r="J22" s="90"/>
      <c r="K22" s="90"/>
    </row>
    <row r="23" spans="1:11" ht="24.75" customHeight="1">
      <c r="A23" s="88"/>
      <c r="B23" s="89"/>
      <c r="C23" s="89"/>
      <c r="D23" s="87"/>
      <c r="E23" s="87"/>
      <c r="F23" s="105">
        <f t="shared" si="1"/>
        <v>0</v>
      </c>
      <c r="G23" s="60">
        <f t="shared" si="0"/>
        <v>0</v>
      </c>
      <c r="H23" s="90"/>
      <c r="I23" s="90"/>
      <c r="J23" s="90"/>
      <c r="K23" s="90"/>
    </row>
    <row r="24" spans="1:11" ht="24.75" customHeight="1">
      <c r="A24" s="88"/>
      <c r="B24" s="89"/>
      <c r="C24" s="89"/>
      <c r="D24" s="87"/>
      <c r="E24" s="87"/>
      <c r="F24" s="105">
        <f t="shared" si="1"/>
        <v>0</v>
      </c>
      <c r="G24" s="60">
        <f t="shared" si="0"/>
        <v>0</v>
      </c>
      <c r="H24" s="90"/>
      <c r="I24" s="90"/>
      <c r="J24" s="90"/>
      <c r="K24" s="90"/>
    </row>
    <row r="25" spans="1:11" ht="24.75" customHeight="1">
      <c r="A25" s="88"/>
      <c r="B25" s="89"/>
      <c r="C25" s="89"/>
      <c r="D25" s="87"/>
      <c r="E25" s="87"/>
      <c r="F25" s="105">
        <f t="shared" si="1"/>
        <v>0</v>
      </c>
      <c r="G25" s="60">
        <f t="shared" si="0"/>
        <v>0</v>
      </c>
      <c r="H25" s="90"/>
      <c r="I25" s="90"/>
      <c r="J25" s="90"/>
      <c r="K25" s="90"/>
    </row>
    <row r="26" spans="1:11" ht="24.75" customHeight="1">
      <c r="A26" s="88"/>
      <c r="B26" s="89"/>
      <c r="C26" s="89"/>
      <c r="D26" s="87"/>
      <c r="E26" s="87"/>
      <c r="F26" s="105">
        <f t="shared" si="1"/>
        <v>0</v>
      </c>
      <c r="G26" s="60">
        <f t="shared" si="0"/>
        <v>0</v>
      </c>
      <c r="H26" s="90"/>
      <c r="I26" s="90"/>
      <c r="J26" s="90"/>
      <c r="K26" s="90"/>
    </row>
    <row r="27" spans="1:11" ht="24.75" customHeight="1">
      <c r="A27" s="88"/>
      <c r="B27" s="89"/>
      <c r="C27" s="89"/>
      <c r="D27" s="87"/>
      <c r="E27" s="87"/>
      <c r="F27" s="105">
        <f t="shared" si="1"/>
        <v>0</v>
      </c>
      <c r="G27" s="60">
        <f t="shared" si="0"/>
        <v>0</v>
      </c>
      <c r="H27" s="90"/>
      <c r="I27" s="90"/>
      <c r="J27" s="90"/>
      <c r="K27" s="90"/>
    </row>
    <row r="28" spans="1:11" ht="24.75" customHeight="1">
      <c r="A28" s="88"/>
      <c r="B28" s="89"/>
      <c r="C28" s="89"/>
      <c r="D28" s="87"/>
      <c r="E28" s="87"/>
      <c r="F28" s="105">
        <f t="shared" si="1"/>
        <v>0</v>
      </c>
      <c r="G28" s="60">
        <f t="shared" si="0"/>
        <v>0</v>
      </c>
      <c r="H28" s="90"/>
      <c r="I28" s="90"/>
      <c r="J28" s="90"/>
      <c r="K28" s="90"/>
    </row>
    <row r="29" spans="1:11" ht="24.75" customHeight="1">
      <c r="A29" s="88"/>
      <c r="B29" s="89"/>
      <c r="C29" s="89"/>
      <c r="D29" s="87"/>
      <c r="E29" s="87"/>
      <c r="F29" s="105">
        <f t="shared" si="1"/>
        <v>0</v>
      </c>
      <c r="G29" s="60">
        <f t="shared" si="0"/>
        <v>0</v>
      </c>
      <c r="H29" s="90"/>
      <c r="I29" s="90"/>
      <c r="J29" s="90"/>
      <c r="K29" s="90"/>
    </row>
    <row r="30" spans="1:11" ht="24.75" customHeight="1">
      <c r="A30" s="88"/>
      <c r="B30" s="89"/>
      <c r="C30" s="89"/>
      <c r="D30" s="87"/>
      <c r="E30" s="87"/>
      <c r="F30" s="105">
        <f t="shared" si="1"/>
        <v>0</v>
      </c>
      <c r="G30" s="60">
        <f t="shared" si="0"/>
        <v>0</v>
      </c>
      <c r="H30" s="90"/>
      <c r="I30" s="90"/>
      <c r="J30" s="90"/>
      <c r="K30" s="90"/>
    </row>
    <row r="31" spans="1:11" ht="24.75" customHeight="1">
      <c r="A31" s="88"/>
      <c r="B31" s="89"/>
      <c r="C31" s="89"/>
      <c r="D31" s="87"/>
      <c r="E31" s="87"/>
      <c r="F31" s="105">
        <f t="shared" si="1"/>
        <v>0</v>
      </c>
      <c r="G31" s="60">
        <f t="shared" si="0"/>
        <v>0</v>
      </c>
      <c r="H31" s="90"/>
      <c r="I31" s="90"/>
      <c r="J31" s="90"/>
      <c r="K31" s="90"/>
    </row>
    <row r="32" spans="1:11" ht="24.75" customHeight="1">
      <c r="A32" s="88"/>
      <c r="B32" s="89"/>
      <c r="C32" s="89"/>
      <c r="D32" s="87"/>
      <c r="E32" s="87"/>
      <c r="F32" s="105">
        <f t="shared" si="1"/>
        <v>0</v>
      </c>
      <c r="G32" s="60">
        <f t="shared" si="0"/>
        <v>0</v>
      </c>
      <c r="H32" s="90"/>
      <c r="I32" s="90"/>
      <c r="J32" s="90"/>
      <c r="K32" s="90"/>
    </row>
    <row r="33" spans="1:11" ht="24.75" customHeight="1">
      <c r="A33" s="88"/>
      <c r="B33" s="89"/>
      <c r="C33" s="89"/>
      <c r="D33" s="87"/>
      <c r="E33" s="87"/>
      <c r="F33" s="105">
        <f t="shared" si="1"/>
        <v>0</v>
      </c>
      <c r="G33" s="60">
        <f t="shared" si="0"/>
        <v>0</v>
      </c>
      <c r="H33" s="90"/>
      <c r="I33" s="90"/>
      <c r="J33" s="90"/>
      <c r="K33" s="90"/>
    </row>
    <row r="34" spans="1:11" ht="24.75" customHeight="1">
      <c r="A34" s="88"/>
      <c r="B34" s="89"/>
      <c r="C34" s="89"/>
      <c r="D34" s="87"/>
      <c r="E34" s="87"/>
      <c r="F34" s="105">
        <f t="shared" si="1"/>
        <v>0</v>
      </c>
      <c r="G34" s="60">
        <f t="shared" si="0"/>
        <v>0</v>
      </c>
      <c r="H34" s="90"/>
      <c r="I34" s="90"/>
      <c r="J34" s="90"/>
      <c r="K34" s="90"/>
    </row>
    <row r="35" spans="1:11" ht="24.75" customHeight="1">
      <c r="A35" s="88"/>
      <c r="B35" s="89"/>
      <c r="C35" s="89"/>
      <c r="D35" s="87"/>
      <c r="E35" s="87"/>
      <c r="F35" s="105">
        <f t="shared" si="1"/>
        <v>0</v>
      </c>
      <c r="G35" s="60">
        <f t="shared" si="0"/>
        <v>0</v>
      </c>
      <c r="H35" s="90"/>
      <c r="I35" s="90"/>
      <c r="J35" s="90"/>
      <c r="K35" s="90"/>
    </row>
    <row r="36" spans="1:11" ht="24.75" customHeight="1">
      <c r="A36" s="88"/>
      <c r="B36" s="89"/>
      <c r="C36" s="89"/>
      <c r="D36" s="87"/>
      <c r="E36" s="87"/>
      <c r="F36" s="105">
        <f t="shared" si="1"/>
        <v>0</v>
      </c>
      <c r="G36" s="60">
        <f t="shared" si="0"/>
        <v>0</v>
      </c>
      <c r="H36" s="90"/>
      <c r="I36" s="90"/>
      <c r="J36" s="90"/>
      <c r="K36" s="90"/>
    </row>
    <row r="37" spans="1:11" ht="24.75" customHeight="1">
      <c r="A37" s="88"/>
      <c r="B37" s="89"/>
      <c r="C37" s="89"/>
      <c r="D37" s="87"/>
      <c r="E37" s="87"/>
      <c r="F37" s="105">
        <f t="shared" si="1"/>
        <v>0</v>
      </c>
      <c r="G37" s="60">
        <f t="shared" si="0"/>
        <v>0</v>
      </c>
      <c r="H37" s="90"/>
      <c r="I37" s="90"/>
      <c r="J37" s="90"/>
      <c r="K37" s="90"/>
    </row>
    <row r="38" spans="1:11" ht="24.75" customHeight="1">
      <c r="A38" s="88"/>
      <c r="B38" s="89"/>
      <c r="C38" s="89"/>
      <c r="D38" s="87"/>
      <c r="E38" s="87"/>
      <c r="F38" s="105">
        <f t="shared" si="1"/>
        <v>0</v>
      </c>
      <c r="G38" s="60">
        <f t="shared" si="0"/>
        <v>0</v>
      </c>
      <c r="H38" s="90"/>
      <c r="I38" s="90"/>
      <c r="J38" s="90"/>
      <c r="K38" s="90"/>
    </row>
    <row r="39" spans="1:11" ht="15">
      <c r="A39" s="58"/>
      <c r="B39" s="57"/>
      <c r="C39" s="58" t="s">
        <v>168</v>
      </c>
      <c r="D39" s="61">
        <f>SUM(D10:D38)</f>
        <v>0</v>
      </c>
      <c r="E39" s="61">
        <f>SUM(E10:E38)</f>
        <v>0</v>
      </c>
      <c r="F39" s="61">
        <f t="shared" ref="F39:K39" si="2">SUM(F10:F38)</f>
        <v>0</v>
      </c>
      <c r="G39" s="62">
        <f t="shared" si="2"/>
        <v>0</v>
      </c>
      <c r="H39" s="62">
        <f t="shared" si="2"/>
        <v>0</v>
      </c>
      <c r="I39" s="62">
        <f t="shared" si="2"/>
        <v>0</v>
      </c>
      <c r="J39" s="62">
        <f t="shared" si="2"/>
        <v>0</v>
      </c>
      <c r="K39" s="62">
        <f t="shared" si="2"/>
        <v>0</v>
      </c>
    </row>
    <row r="40" spans="1:11" ht="15">
      <c r="A40" s="58"/>
      <c r="B40" s="57"/>
      <c r="C40" s="58"/>
      <c r="D40" s="58"/>
      <c r="E40" s="58"/>
      <c r="F40" s="58"/>
      <c r="G40" s="58"/>
      <c r="H40" s="58"/>
      <c r="I40" s="56"/>
    </row>
    <row r="41" spans="1:11" ht="16.5" customHeight="1">
      <c r="A41" s="880" t="s">
        <v>169</v>
      </c>
      <c r="B41" s="880"/>
      <c r="C41" s="63" t="s">
        <v>170</v>
      </c>
      <c r="D41" s="58"/>
      <c r="E41" s="58"/>
      <c r="F41" s="58"/>
      <c r="G41" s="58" t="s">
        <v>171</v>
      </c>
      <c r="I41" s="881">
        <f>SUM(G39:K39)</f>
        <v>0</v>
      </c>
      <c r="J41" s="881"/>
    </row>
    <row r="42" spans="1:11">
      <c r="I42" s="65"/>
    </row>
    <row r="43" spans="1:11">
      <c r="I43" s="66"/>
    </row>
    <row r="44" spans="1:11" ht="16.5" customHeight="1">
      <c r="A44" s="906" t="s">
        <v>363</v>
      </c>
      <c r="B44" s="906"/>
      <c r="C44" s="63"/>
      <c r="D44" s="58"/>
      <c r="E44" s="58"/>
      <c r="F44" s="58"/>
      <c r="G44" s="58"/>
      <c r="I44" s="881"/>
      <c r="J44" s="881"/>
    </row>
    <row r="45" spans="1:11" ht="18.600000000000001" customHeight="1">
      <c r="A45" s="880"/>
      <c r="B45" s="880"/>
      <c r="I45" s="66"/>
    </row>
  </sheetData>
  <sheetProtection algorithmName="SHA-512" hashValue="fhA3T+E/Dqk8n5AAvKfRfYFb29MdMcj1apKuCZeymq4ltejCLf1scF8DzBMIgMFWfnmZExSjX/hvwvn8s0lVkg==" saltValue="cOZ4sYPQtD3F28DCFEtAAA==" spinCount="100000" sheet="1" formatRows="0" selectLockedCells="1"/>
  <protectedRanges>
    <protectedRange sqref="B6" name="Range1"/>
    <protectedRange sqref="A10:C38" name="Range2"/>
    <protectedRange sqref="H10:K38" name="Range3"/>
  </protectedRanges>
  <mergeCells count="21">
    <mergeCell ref="A1:K4"/>
    <mergeCell ref="C5:K5"/>
    <mergeCell ref="B5:B6"/>
    <mergeCell ref="A45:B45"/>
    <mergeCell ref="B8:B9"/>
    <mergeCell ref="C8:C9"/>
    <mergeCell ref="G8:G9"/>
    <mergeCell ref="A41:B41"/>
    <mergeCell ref="I41:J41"/>
    <mergeCell ref="A44:B44"/>
    <mergeCell ref="I44:J44"/>
    <mergeCell ref="A5:A6"/>
    <mergeCell ref="D7:D9"/>
    <mergeCell ref="E7:E9"/>
    <mergeCell ref="F7:F9"/>
    <mergeCell ref="H7:H9"/>
    <mergeCell ref="I7:I9"/>
    <mergeCell ref="J7:J9"/>
    <mergeCell ref="K7:K9"/>
    <mergeCell ref="A8:A9"/>
    <mergeCell ref="D6:H6"/>
  </mergeCells>
  <printOptions horizontalCentered="1"/>
  <pageMargins left="0" right="0" top="0" bottom="0" header="0" footer="0"/>
  <pageSetup scale="65" fitToWidth="0" orientation="landscape" r:id="rId1"/>
  <headerFooter>
    <oddFooter>&amp;R&amp;"Arial,Regular"&amp;8OFM ETERV 01/01/2023</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E952C-9BD3-4A01-8F19-91A9535E6721}">
  <sheetPr>
    <tabColor theme="5" tint="0.79998168889431442"/>
    <pageSetUpPr fitToPage="1"/>
  </sheetPr>
  <dimension ref="A1:K45"/>
  <sheetViews>
    <sheetView zoomScale="80" zoomScaleNormal="80" workbookViewId="0">
      <selection activeCell="G37" sqref="G37:G38"/>
    </sheetView>
  </sheetViews>
  <sheetFormatPr defaultRowHeight="12"/>
  <cols>
    <col min="1" max="1" width="12.44140625" style="54" customWidth="1"/>
    <col min="2" max="2" width="59" style="64" customWidth="1"/>
    <col min="3" max="3" width="36.44140625" style="54" customWidth="1"/>
    <col min="4" max="4" width="9.109375" style="54" customWidth="1"/>
    <col min="5" max="5" width="15" style="54" customWidth="1"/>
    <col min="6" max="6" width="8.6640625" style="54" customWidth="1"/>
    <col min="7" max="7" width="12.109375" style="54" customWidth="1"/>
    <col min="8" max="8" width="21.109375" style="54" customWidth="1"/>
    <col min="9" max="9" width="8.88671875" style="54"/>
    <col min="10" max="10" width="10.44140625" style="54" customWidth="1"/>
    <col min="11" max="11" width="13.109375" style="54" customWidth="1"/>
    <col min="12" max="256" width="8.6640625" style="54" bestFit="1" customWidth="1"/>
    <col min="257" max="257" width="10.88671875" style="54" bestFit="1" customWidth="1"/>
    <col min="258" max="258" width="54.109375" style="54" customWidth="1"/>
    <col min="259" max="259" width="42.88671875" style="54" customWidth="1"/>
    <col min="260" max="260" width="7.44140625" style="54" customWidth="1"/>
    <col min="261" max="261" width="12.5546875" style="54" customWidth="1"/>
    <col min="262" max="262" width="7.44140625" style="54" customWidth="1"/>
    <col min="263" max="263" width="12.109375" style="54" customWidth="1"/>
    <col min="264" max="264" width="21.109375" style="54" customWidth="1"/>
    <col min="265" max="265" width="8.88671875" style="54"/>
    <col min="266" max="512" width="8.6640625" style="54" bestFit="1" customWidth="1"/>
    <col min="513" max="513" width="10.88671875" style="54" bestFit="1" customWidth="1"/>
    <col min="514" max="514" width="54.109375" style="54" customWidth="1"/>
    <col min="515" max="515" width="42.88671875" style="54" customWidth="1"/>
    <col min="516" max="516" width="7.44140625" style="54" customWidth="1"/>
    <col min="517" max="517" width="12.5546875" style="54" customWidth="1"/>
    <col min="518" max="518" width="7.44140625" style="54" customWidth="1"/>
    <col min="519" max="519" width="12.109375" style="54" customWidth="1"/>
    <col min="520" max="520" width="21.109375" style="54" customWidth="1"/>
    <col min="521" max="521" width="8.88671875" style="54"/>
    <col min="522" max="768" width="8.6640625" style="54" bestFit="1" customWidth="1"/>
    <col min="769" max="769" width="10.88671875" style="54" bestFit="1" customWidth="1"/>
    <col min="770" max="770" width="54.109375" style="54" customWidth="1"/>
    <col min="771" max="771" width="42.88671875" style="54" customWidth="1"/>
    <col min="772" max="772" width="7.44140625" style="54" customWidth="1"/>
    <col min="773" max="773" width="12.5546875" style="54" customWidth="1"/>
    <col min="774" max="774" width="7.44140625" style="54" customWidth="1"/>
    <col min="775" max="775" width="12.109375" style="54" customWidth="1"/>
    <col min="776" max="776" width="21.109375" style="54" customWidth="1"/>
    <col min="777" max="777" width="8.88671875" style="54"/>
    <col min="778" max="1024" width="8.6640625" style="54" bestFit="1" customWidth="1"/>
    <col min="1025" max="1025" width="10.88671875" style="54" bestFit="1" customWidth="1"/>
    <col min="1026" max="1026" width="54.109375" style="54" customWidth="1"/>
    <col min="1027" max="1027" width="42.88671875" style="54" customWidth="1"/>
    <col min="1028" max="1028" width="7.44140625" style="54" customWidth="1"/>
    <col min="1029" max="1029" width="12.5546875" style="54" customWidth="1"/>
    <col min="1030" max="1030" width="7.44140625" style="54" customWidth="1"/>
    <col min="1031" max="1031" width="12.109375" style="54" customWidth="1"/>
    <col min="1032" max="1032" width="21.109375" style="54" customWidth="1"/>
    <col min="1033" max="1033" width="8.88671875" style="54"/>
    <col min="1034" max="1280" width="8.6640625" style="54" bestFit="1" customWidth="1"/>
    <col min="1281" max="1281" width="10.88671875" style="54" bestFit="1" customWidth="1"/>
    <col min="1282" max="1282" width="54.109375" style="54" customWidth="1"/>
    <col min="1283" max="1283" width="42.88671875" style="54" customWidth="1"/>
    <col min="1284" max="1284" width="7.44140625" style="54" customWidth="1"/>
    <col min="1285" max="1285" width="12.5546875" style="54" customWidth="1"/>
    <col min="1286" max="1286" width="7.44140625" style="54" customWidth="1"/>
    <col min="1287" max="1287" width="12.109375" style="54" customWidth="1"/>
    <col min="1288" max="1288" width="21.109375" style="54" customWidth="1"/>
    <col min="1289" max="1289" width="8.88671875" style="54"/>
    <col min="1290" max="1536" width="8.6640625" style="54" bestFit="1" customWidth="1"/>
    <col min="1537" max="1537" width="10.88671875" style="54" bestFit="1" customWidth="1"/>
    <col min="1538" max="1538" width="54.109375" style="54" customWidth="1"/>
    <col min="1539" max="1539" width="42.88671875" style="54" customWidth="1"/>
    <col min="1540" max="1540" width="7.44140625" style="54" customWidth="1"/>
    <col min="1541" max="1541" width="12.5546875" style="54" customWidth="1"/>
    <col min="1542" max="1542" width="7.44140625" style="54" customWidth="1"/>
    <col min="1543" max="1543" width="12.109375" style="54" customWidth="1"/>
    <col min="1544" max="1544" width="21.109375" style="54" customWidth="1"/>
    <col min="1545" max="1545" width="8.88671875" style="54"/>
    <col min="1546" max="1792" width="8.6640625" style="54" bestFit="1" customWidth="1"/>
    <col min="1793" max="1793" width="10.88671875" style="54" bestFit="1" customWidth="1"/>
    <col min="1794" max="1794" width="54.109375" style="54" customWidth="1"/>
    <col min="1795" max="1795" width="42.88671875" style="54" customWidth="1"/>
    <col min="1796" max="1796" width="7.44140625" style="54" customWidth="1"/>
    <col min="1797" max="1797" width="12.5546875" style="54" customWidth="1"/>
    <col min="1798" max="1798" width="7.44140625" style="54" customWidth="1"/>
    <col min="1799" max="1799" width="12.109375" style="54" customWidth="1"/>
    <col min="1800" max="1800" width="21.109375" style="54" customWidth="1"/>
    <col min="1801" max="1801" width="8.88671875" style="54"/>
    <col min="1802" max="2048" width="8.6640625" style="54" bestFit="1" customWidth="1"/>
    <col min="2049" max="2049" width="10.88671875" style="54" bestFit="1" customWidth="1"/>
    <col min="2050" max="2050" width="54.109375" style="54" customWidth="1"/>
    <col min="2051" max="2051" width="42.88671875" style="54" customWidth="1"/>
    <col min="2052" max="2052" width="7.44140625" style="54" customWidth="1"/>
    <col min="2053" max="2053" width="12.5546875" style="54" customWidth="1"/>
    <col min="2054" max="2054" width="7.44140625" style="54" customWidth="1"/>
    <col min="2055" max="2055" width="12.109375" style="54" customWidth="1"/>
    <col min="2056" max="2056" width="21.109375" style="54" customWidth="1"/>
    <col min="2057" max="2057" width="8.88671875" style="54"/>
    <col min="2058" max="2304" width="8.6640625" style="54" bestFit="1" customWidth="1"/>
    <col min="2305" max="2305" width="10.88671875" style="54" bestFit="1" customWidth="1"/>
    <col min="2306" max="2306" width="54.109375" style="54" customWidth="1"/>
    <col min="2307" max="2307" width="42.88671875" style="54" customWidth="1"/>
    <col min="2308" max="2308" width="7.44140625" style="54" customWidth="1"/>
    <col min="2309" max="2309" width="12.5546875" style="54" customWidth="1"/>
    <col min="2310" max="2310" width="7.44140625" style="54" customWidth="1"/>
    <col min="2311" max="2311" width="12.109375" style="54" customWidth="1"/>
    <col min="2312" max="2312" width="21.109375" style="54" customWidth="1"/>
    <col min="2313" max="2313" width="8.88671875" style="54"/>
    <col min="2314" max="2560" width="8.6640625" style="54" bestFit="1" customWidth="1"/>
    <col min="2561" max="2561" width="10.88671875" style="54" bestFit="1" customWidth="1"/>
    <col min="2562" max="2562" width="54.109375" style="54" customWidth="1"/>
    <col min="2563" max="2563" width="42.88671875" style="54" customWidth="1"/>
    <col min="2564" max="2564" width="7.44140625" style="54" customWidth="1"/>
    <col min="2565" max="2565" width="12.5546875" style="54" customWidth="1"/>
    <col min="2566" max="2566" width="7.44140625" style="54" customWidth="1"/>
    <col min="2567" max="2567" width="12.109375" style="54" customWidth="1"/>
    <col min="2568" max="2568" width="21.109375" style="54" customWidth="1"/>
    <col min="2569" max="2569" width="8.88671875" style="54"/>
    <col min="2570" max="2816" width="8.6640625" style="54" bestFit="1" customWidth="1"/>
    <col min="2817" max="2817" width="10.88671875" style="54" bestFit="1" customWidth="1"/>
    <col min="2818" max="2818" width="54.109375" style="54" customWidth="1"/>
    <col min="2819" max="2819" width="42.88671875" style="54" customWidth="1"/>
    <col min="2820" max="2820" width="7.44140625" style="54" customWidth="1"/>
    <col min="2821" max="2821" width="12.5546875" style="54" customWidth="1"/>
    <col min="2822" max="2822" width="7.44140625" style="54" customWidth="1"/>
    <col min="2823" max="2823" width="12.109375" style="54" customWidth="1"/>
    <col min="2824" max="2824" width="21.109375" style="54" customWidth="1"/>
    <col min="2825" max="2825" width="8.88671875" style="54"/>
    <col min="2826" max="3072" width="8.6640625" style="54" bestFit="1" customWidth="1"/>
    <col min="3073" max="3073" width="10.88671875" style="54" bestFit="1" customWidth="1"/>
    <col min="3074" max="3074" width="54.109375" style="54" customWidth="1"/>
    <col min="3075" max="3075" width="42.88671875" style="54" customWidth="1"/>
    <col min="3076" max="3076" width="7.44140625" style="54" customWidth="1"/>
    <col min="3077" max="3077" width="12.5546875" style="54" customWidth="1"/>
    <col min="3078" max="3078" width="7.44140625" style="54" customWidth="1"/>
    <col min="3079" max="3079" width="12.109375" style="54" customWidth="1"/>
    <col min="3080" max="3080" width="21.109375" style="54" customWidth="1"/>
    <col min="3081" max="3081" width="8.88671875" style="54"/>
    <col min="3082" max="3328" width="8.6640625" style="54" bestFit="1" customWidth="1"/>
    <col min="3329" max="3329" width="10.88671875" style="54" bestFit="1" customWidth="1"/>
    <col min="3330" max="3330" width="54.109375" style="54" customWidth="1"/>
    <col min="3331" max="3331" width="42.88671875" style="54" customWidth="1"/>
    <col min="3332" max="3332" width="7.44140625" style="54" customWidth="1"/>
    <col min="3333" max="3333" width="12.5546875" style="54" customWidth="1"/>
    <col min="3334" max="3334" width="7.44140625" style="54" customWidth="1"/>
    <col min="3335" max="3335" width="12.109375" style="54" customWidth="1"/>
    <col min="3336" max="3336" width="21.109375" style="54" customWidth="1"/>
    <col min="3337" max="3337" width="8.88671875" style="54"/>
    <col min="3338" max="3584" width="8.6640625" style="54" bestFit="1" customWidth="1"/>
    <col min="3585" max="3585" width="10.88671875" style="54" bestFit="1" customWidth="1"/>
    <col min="3586" max="3586" width="54.109375" style="54" customWidth="1"/>
    <col min="3587" max="3587" width="42.88671875" style="54" customWidth="1"/>
    <col min="3588" max="3588" width="7.44140625" style="54" customWidth="1"/>
    <col min="3589" max="3589" width="12.5546875" style="54" customWidth="1"/>
    <col min="3590" max="3590" width="7.44140625" style="54" customWidth="1"/>
    <col min="3591" max="3591" width="12.109375" style="54" customWidth="1"/>
    <col min="3592" max="3592" width="21.109375" style="54" customWidth="1"/>
    <col min="3593" max="3593" width="8.88671875" style="54"/>
    <col min="3594" max="3840" width="8.6640625" style="54" bestFit="1" customWidth="1"/>
    <col min="3841" max="3841" width="10.88671875" style="54" bestFit="1" customWidth="1"/>
    <col min="3842" max="3842" width="54.109375" style="54" customWidth="1"/>
    <col min="3843" max="3843" width="42.88671875" style="54" customWidth="1"/>
    <col min="3844" max="3844" width="7.44140625" style="54" customWidth="1"/>
    <col min="3845" max="3845" width="12.5546875" style="54" customWidth="1"/>
    <col min="3846" max="3846" width="7.44140625" style="54" customWidth="1"/>
    <col min="3847" max="3847" width="12.109375" style="54" customWidth="1"/>
    <col min="3848" max="3848" width="21.109375" style="54" customWidth="1"/>
    <col min="3849" max="3849" width="8.88671875" style="54"/>
    <col min="3850" max="4096" width="8.6640625" style="54" bestFit="1" customWidth="1"/>
    <col min="4097" max="4097" width="10.88671875" style="54" bestFit="1" customWidth="1"/>
    <col min="4098" max="4098" width="54.109375" style="54" customWidth="1"/>
    <col min="4099" max="4099" width="42.88671875" style="54" customWidth="1"/>
    <col min="4100" max="4100" width="7.44140625" style="54" customWidth="1"/>
    <col min="4101" max="4101" width="12.5546875" style="54" customWidth="1"/>
    <col min="4102" max="4102" width="7.44140625" style="54" customWidth="1"/>
    <col min="4103" max="4103" width="12.109375" style="54" customWidth="1"/>
    <col min="4104" max="4104" width="21.109375" style="54" customWidth="1"/>
    <col min="4105" max="4105" width="8.88671875" style="54"/>
    <col min="4106" max="4352" width="8.6640625" style="54" bestFit="1" customWidth="1"/>
    <col min="4353" max="4353" width="10.88671875" style="54" bestFit="1" customWidth="1"/>
    <col min="4354" max="4354" width="54.109375" style="54" customWidth="1"/>
    <col min="4355" max="4355" width="42.88671875" style="54" customWidth="1"/>
    <col min="4356" max="4356" width="7.44140625" style="54" customWidth="1"/>
    <col min="4357" max="4357" width="12.5546875" style="54" customWidth="1"/>
    <col min="4358" max="4358" width="7.44140625" style="54" customWidth="1"/>
    <col min="4359" max="4359" width="12.109375" style="54" customWidth="1"/>
    <col min="4360" max="4360" width="21.109375" style="54" customWidth="1"/>
    <col min="4361" max="4361" width="8.88671875" style="54"/>
    <col min="4362" max="4608" width="8.6640625" style="54" bestFit="1" customWidth="1"/>
    <col min="4609" max="4609" width="10.88671875" style="54" bestFit="1" customWidth="1"/>
    <col min="4610" max="4610" width="54.109375" style="54" customWidth="1"/>
    <col min="4611" max="4611" width="42.88671875" style="54" customWidth="1"/>
    <col min="4612" max="4612" width="7.44140625" style="54" customWidth="1"/>
    <col min="4613" max="4613" width="12.5546875" style="54" customWidth="1"/>
    <col min="4614" max="4614" width="7.44140625" style="54" customWidth="1"/>
    <col min="4615" max="4615" width="12.109375" style="54" customWidth="1"/>
    <col min="4616" max="4616" width="21.109375" style="54" customWidth="1"/>
    <col min="4617" max="4617" width="8.88671875" style="54"/>
    <col min="4618" max="4864" width="8.6640625" style="54" bestFit="1" customWidth="1"/>
    <col min="4865" max="4865" width="10.88671875" style="54" bestFit="1" customWidth="1"/>
    <col min="4866" max="4866" width="54.109375" style="54" customWidth="1"/>
    <col min="4867" max="4867" width="42.88671875" style="54" customWidth="1"/>
    <col min="4868" max="4868" width="7.44140625" style="54" customWidth="1"/>
    <col min="4869" max="4869" width="12.5546875" style="54" customWidth="1"/>
    <col min="4870" max="4870" width="7.44140625" style="54" customWidth="1"/>
    <col min="4871" max="4871" width="12.109375" style="54" customWidth="1"/>
    <col min="4872" max="4872" width="21.109375" style="54" customWidth="1"/>
    <col min="4873" max="4873" width="8.88671875" style="54"/>
    <col min="4874" max="5120" width="8.6640625" style="54" bestFit="1" customWidth="1"/>
    <col min="5121" max="5121" width="10.88671875" style="54" bestFit="1" customWidth="1"/>
    <col min="5122" max="5122" width="54.109375" style="54" customWidth="1"/>
    <col min="5123" max="5123" width="42.88671875" style="54" customWidth="1"/>
    <col min="5124" max="5124" width="7.44140625" style="54" customWidth="1"/>
    <col min="5125" max="5125" width="12.5546875" style="54" customWidth="1"/>
    <col min="5126" max="5126" width="7.44140625" style="54" customWidth="1"/>
    <col min="5127" max="5127" width="12.109375" style="54" customWidth="1"/>
    <col min="5128" max="5128" width="21.109375" style="54" customWidth="1"/>
    <col min="5129" max="5129" width="8.88671875" style="54"/>
    <col min="5130" max="5376" width="8.6640625" style="54" bestFit="1" customWidth="1"/>
    <col min="5377" max="5377" width="10.88671875" style="54" bestFit="1" customWidth="1"/>
    <col min="5378" max="5378" width="54.109375" style="54" customWidth="1"/>
    <col min="5379" max="5379" width="42.88671875" style="54" customWidth="1"/>
    <col min="5380" max="5380" width="7.44140625" style="54" customWidth="1"/>
    <col min="5381" max="5381" width="12.5546875" style="54" customWidth="1"/>
    <col min="5382" max="5382" width="7.44140625" style="54" customWidth="1"/>
    <col min="5383" max="5383" width="12.109375" style="54" customWidth="1"/>
    <col min="5384" max="5384" width="21.109375" style="54" customWidth="1"/>
    <col min="5385" max="5385" width="8.88671875" style="54"/>
    <col min="5386" max="5632" width="8.6640625" style="54" bestFit="1" customWidth="1"/>
    <col min="5633" max="5633" width="10.88671875" style="54" bestFit="1" customWidth="1"/>
    <col min="5634" max="5634" width="54.109375" style="54" customWidth="1"/>
    <col min="5635" max="5635" width="42.88671875" style="54" customWidth="1"/>
    <col min="5636" max="5636" width="7.44140625" style="54" customWidth="1"/>
    <col min="5637" max="5637" width="12.5546875" style="54" customWidth="1"/>
    <col min="5638" max="5638" width="7.44140625" style="54" customWidth="1"/>
    <col min="5639" max="5639" width="12.109375" style="54" customWidth="1"/>
    <col min="5640" max="5640" width="21.109375" style="54" customWidth="1"/>
    <col min="5641" max="5641" width="8.88671875" style="54"/>
    <col min="5642" max="5888" width="8.6640625" style="54" bestFit="1" customWidth="1"/>
    <col min="5889" max="5889" width="10.88671875" style="54" bestFit="1" customWidth="1"/>
    <col min="5890" max="5890" width="54.109375" style="54" customWidth="1"/>
    <col min="5891" max="5891" width="42.88671875" style="54" customWidth="1"/>
    <col min="5892" max="5892" width="7.44140625" style="54" customWidth="1"/>
    <col min="5893" max="5893" width="12.5546875" style="54" customWidth="1"/>
    <col min="5894" max="5894" width="7.44140625" style="54" customWidth="1"/>
    <col min="5895" max="5895" width="12.109375" style="54" customWidth="1"/>
    <col min="5896" max="5896" width="21.109375" style="54" customWidth="1"/>
    <col min="5897" max="5897" width="8.88671875" style="54"/>
    <col min="5898" max="6144" width="8.6640625" style="54" bestFit="1" customWidth="1"/>
    <col min="6145" max="6145" width="10.88671875" style="54" bestFit="1" customWidth="1"/>
    <col min="6146" max="6146" width="54.109375" style="54" customWidth="1"/>
    <col min="6147" max="6147" width="42.88671875" style="54" customWidth="1"/>
    <col min="6148" max="6148" width="7.44140625" style="54" customWidth="1"/>
    <col min="6149" max="6149" width="12.5546875" style="54" customWidth="1"/>
    <col min="6150" max="6150" width="7.44140625" style="54" customWidth="1"/>
    <col min="6151" max="6151" width="12.109375" style="54" customWidth="1"/>
    <col min="6152" max="6152" width="21.109375" style="54" customWidth="1"/>
    <col min="6153" max="6153" width="8.88671875" style="54"/>
    <col min="6154" max="6400" width="8.6640625" style="54" bestFit="1" customWidth="1"/>
    <col min="6401" max="6401" width="10.88671875" style="54" bestFit="1" customWidth="1"/>
    <col min="6402" max="6402" width="54.109375" style="54" customWidth="1"/>
    <col min="6403" max="6403" width="42.88671875" style="54" customWidth="1"/>
    <col min="6404" max="6404" width="7.44140625" style="54" customWidth="1"/>
    <col min="6405" max="6405" width="12.5546875" style="54" customWidth="1"/>
    <col min="6406" max="6406" width="7.44140625" style="54" customWidth="1"/>
    <col min="6407" max="6407" width="12.109375" style="54" customWidth="1"/>
    <col min="6408" max="6408" width="21.109375" style="54" customWidth="1"/>
    <col min="6409" max="6409" width="8.88671875" style="54"/>
    <col min="6410" max="6656" width="8.6640625" style="54" bestFit="1" customWidth="1"/>
    <col min="6657" max="6657" width="10.88671875" style="54" bestFit="1" customWidth="1"/>
    <col min="6658" max="6658" width="54.109375" style="54" customWidth="1"/>
    <col min="6659" max="6659" width="42.88671875" style="54" customWidth="1"/>
    <col min="6660" max="6660" width="7.44140625" style="54" customWidth="1"/>
    <col min="6661" max="6661" width="12.5546875" style="54" customWidth="1"/>
    <col min="6662" max="6662" width="7.44140625" style="54" customWidth="1"/>
    <col min="6663" max="6663" width="12.109375" style="54" customWidth="1"/>
    <col min="6664" max="6664" width="21.109375" style="54" customWidth="1"/>
    <col min="6665" max="6665" width="8.88671875" style="54"/>
    <col min="6666" max="6912" width="8.6640625" style="54" bestFit="1" customWidth="1"/>
    <col min="6913" max="6913" width="10.88671875" style="54" bestFit="1" customWidth="1"/>
    <col min="6914" max="6914" width="54.109375" style="54" customWidth="1"/>
    <col min="6915" max="6915" width="42.88671875" style="54" customWidth="1"/>
    <col min="6916" max="6916" width="7.44140625" style="54" customWidth="1"/>
    <col min="6917" max="6917" width="12.5546875" style="54" customWidth="1"/>
    <col min="6918" max="6918" width="7.44140625" style="54" customWidth="1"/>
    <col min="6919" max="6919" width="12.109375" style="54" customWidth="1"/>
    <col min="6920" max="6920" width="21.109375" style="54" customWidth="1"/>
    <col min="6921" max="6921" width="8.88671875" style="54"/>
    <col min="6922" max="7168" width="8.6640625" style="54" bestFit="1" customWidth="1"/>
    <col min="7169" max="7169" width="10.88671875" style="54" bestFit="1" customWidth="1"/>
    <col min="7170" max="7170" width="54.109375" style="54" customWidth="1"/>
    <col min="7171" max="7171" width="42.88671875" style="54" customWidth="1"/>
    <col min="7172" max="7172" width="7.44140625" style="54" customWidth="1"/>
    <col min="7173" max="7173" width="12.5546875" style="54" customWidth="1"/>
    <col min="7174" max="7174" width="7.44140625" style="54" customWidth="1"/>
    <col min="7175" max="7175" width="12.109375" style="54" customWidth="1"/>
    <col min="7176" max="7176" width="21.109375" style="54" customWidth="1"/>
    <col min="7177" max="7177" width="8.88671875" style="54"/>
    <col min="7178" max="7424" width="8.6640625" style="54" bestFit="1" customWidth="1"/>
    <col min="7425" max="7425" width="10.88671875" style="54" bestFit="1" customWidth="1"/>
    <col min="7426" max="7426" width="54.109375" style="54" customWidth="1"/>
    <col min="7427" max="7427" width="42.88671875" style="54" customWidth="1"/>
    <col min="7428" max="7428" width="7.44140625" style="54" customWidth="1"/>
    <col min="7429" max="7429" width="12.5546875" style="54" customWidth="1"/>
    <col min="7430" max="7430" width="7.44140625" style="54" customWidth="1"/>
    <col min="7431" max="7431" width="12.109375" style="54" customWidth="1"/>
    <col min="7432" max="7432" width="21.109375" style="54" customWidth="1"/>
    <col min="7433" max="7433" width="8.88671875" style="54"/>
    <col min="7434" max="7680" width="8.6640625" style="54" bestFit="1" customWidth="1"/>
    <col min="7681" max="7681" width="10.88671875" style="54" bestFit="1" customWidth="1"/>
    <col min="7682" max="7682" width="54.109375" style="54" customWidth="1"/>
    <col min="7683" max="7683" width="42.88671875" style="54" customWidth="1"/>
    <col min="7684" max="7684" width="7.44140625" style="54" customWidth="1"/>
    <col min="7685" max="7685" width="12.5546875" style="54" customWidth="1"/>
    <col min="7686" max="7686" width="7.44140625" style="54" customWidth="1"/>
    <col min="7687" max="7687" width="12.109375" style="54" customWidth="1"/>
    <col min="7688" max="7688" width="21.109375" style="54" customWidth="1"/>
    <col min="7689" max="7689" width="8.88671875" style="54"/>
    <col min="7690" max="7936" width="8.6640625" style="54" bestFit="1" customWidth="1"/>
    <col min="7937" max="7937" width="10.88671875" style="54" bestFit="1" customWidth="1"/>
    <col min="7938" max="7938" width="54.109375" style="54" customWidth="1"/>
    <col min="7939" max="7939" width="42.88671875" style="54" customWidth="1"/>
    <col min="7940" max="7940" width="7.44140625" style="54" customWidth="1"/>
    <col min="7941" max="7941" width="12.5546875" style="54" customWidth="1"/>
    <col min="7942" max="7942" width="7.44140625" style="54" customWidth="1"/>
    <col min="7943" max="7943" width="12.109375" style="54" customWidth="1"/>
    <col min="7944" max="7944" width="21.109375" style="54" customWidth="1"/>
    <col min="7945" max="7945" width="8.88671875" style="54"/>
    <col min="7946" max="8192" width="8.6640625" style="54" bestFit="1" customWidth="1"/>
    <col min="8193" max="8193" width="10.88671875" style="54" bestFit="1" customWidth="1"/>
    <col min="8194" max="8194" width="54.109375" style="54" customWidth="1"/>
    <col min="8195" max="8195" width="42.88671875" style="54" customWidth="1"/>
    <col min="8196" max="8196" width="7.44140625" style="54" customWidth="1"/>
    <col min="8197" max="8197" width="12.5546875" style="54" customWidth="1"/>
    <col min="8198" max="8198" width="7.44140625" style="54" customWidth="1"/>
    <col min="8199" max="8199" width="12.109375" style="54" customWidth="1"/>
    <col min="8200" max="8200" width="21.109375" style="54" customWidth="1"/>
    <col min="8201" max="8201" width="8.88671875" style="54"/>
    <col min="8202" max="8448" width="8.6640625" style="54" bestFit="1" customWidth="1"/>
    <col min="8449" max="8449" width="10.88671875" style="54" bestFit="1" customWidth="1"/>
    <col min="8450" max="8450" width="54.109375" style="54" customWidth="1"/>
    <col min="8451" max="8451" width="42.88671875" style="54" customWidth="1"/>
    <col min="8452" max="8452" width="7.44140625" style="54" customWidth="1"/>
    <col min="8453" max="8453" width="12.5546875" style="54" customWidth="1"/>
    <col min="8454" max="8454" width="7.44140625" style="54" customWidth="1"/>
    <col min="8455" max="8455" width="12.109375" style="54" customWidth="1"/>
    <col min="8456" max="8456" width="21.109375" style="54" customWidth="1"/>
    <col min="8457" max="8457" width="8.88671875" style="54"/>
    <col min="8458" max="8704" width="8.6640625" style="54" bestFit="1" customWidth="1"/>
    <col min="8705" max="8705" width="10.88671875" style="54" bestFit="1" customWidth="1"/>
    <col min="8706" max="8706" width="54.109375" style="54" customWidth="1"/>
    <col min="8707" max="8707" width="42.88671875" style="54" customWidth="1"/>
    <col min="8708" max="8708" width="7.44140625" style="54" customWidth="1"/>
    <col min="8709" max="8709" width="12.5546875" style="54" customWidth="1"/>
    <col min="8710" max="8710" width="7.44140625" style="54" customWidth="1"/>
    <col min="8711" max="8711" width="12.109375" style="54" customWidth="1"/>
    <col min="8712" max="8712" width="21.109375" style="54" customWidth="1"/>
    <col min="8713" max="8713" width="8.88671875" style="54"/>
    <col min="8714" max="8960" width="8.6640625" style="54" bestFit="1" customWidth="1"/>
    <col min="8961" max="8961" width="10.88671875" style="54" bestFit="1" customWidth="1"/>
    <col min="8962" max="8962" width="54.109375" style="54" customWidth="1"/>
    <col min="8963" max="8963" width="42.88671875" style="54" customWidth="1"/>
    <col min="8964" max="8964" width="7.44140625" style="54" customWidth="1"/>
    <col min="8965" max="8965" width="12.5546875" style="54" customWidth="1"/>
    <col min="8966" max="8966" width="7.44140625" style="54" customWidth="1"/>
    <col min="8967" max="8967" width="12.109375" style="54" customWidth="1"/>
    <col min="8968" max="8968" width="21.109375" style="54" customWidth="1"/>
    <col min="8969" max="8969" width="8.88671875" style="54"/>
    <col min="8970" max="9216" width="8.6640625" style="54" bestFit="1" customWidth="1"/>
    <col min="9217" max="9217" width="10.88671875" style="54" bestFit="1" customWidth="1"/>
    <col min="9218" max="9218" width="54.109375" style="54" customWidth="1"/>
    <col min="9219" max="9219" width="42.88671875" style="54" customWidth="1"/>
    <col min="9220" max="9220" width="7.44140625" style="54" customWidth="1"/>
    <col min="9221" max="9221" width="12.5546875" style="54" customWidth="1"/>
    <col min="9222" max="9222" width="7.44140625" style="54" customWidth="1"/>
    <col min="9223" max="9223" width="12.109375" style="54" customWidth="1"/>
    <col min="9224" max="9224" width="21.109375" style="54" customWidth="1"/>
    <col min="9225" max="9225" width="8.88671875" style="54"/>
    <col min="9226" max="9472" width="8.6640625" style="54" bestFit="1" customWidth="1"/>
    <col min="9473" max="9473" width="10.88671875" style="54" bestFit="1" customWidth="1"/>
    <col min="9474" max="9474" width="54.109375" style="54" customWidth="1"/>
    <col min="9475" max="9475" width="42.88671875" style="54" customWidth="1"/>
    <col min="9476" max="9476" width="7.44140625" style="54" customWidth="1"/>
    <col min="9477" max="9477" width="12.5546875" style="54" customWidth="1"/>
    <col min="9478" max="9478" width="7.44140625" style="54" customWidth="1"/>
    <col min="9479" max="9479" width="12.109375" style="54" customWidth="1"/>
    <col min="9480" max="9480" width="21.109375" style="54" customWidth="1"/>
    <col min="9481" max="9481" width="8.88671875" style="54"/>
    <col min="9482" max="9728" width="8.6640625" style="54" bestFit="1" customWidth="1"/>
    <col min="9729" max="9729" width="10.88671875" style="54" bestFit="1" customWidth="1"/>
    <col min="9730" max="9730" width="54.109375" style="54" customWidth="1"/>
    <col min="9731" max="9731" width="42.88671875" style="54" customWidth="1"/>
    <col min="9732" max="9732" width="7.44140625" style="54" customWidth="1"/>
    <col min="9733" max="9733" width="12.5546875" style="54" customWidth="1"/>
    <col min="9734" max="9734" width="7.44140625" style="54" customWidth="1"/>
    <col min="9735" max="9735" width="12.109375" style="54" customWidth="1"/>
    <col min="9736" max="9736" width="21.109375" style="54" customWidth="1"/>
    <col min="9737" max="9737" width="8.88671875" style="54"/>
    <col min="9738" max="9984" width="8.6640625" style="54" bestFit="1" customWidth="1"/>
    <col min="9985" max="9985" width="10.88671875" style="54" bestFit="1" customWidth="1"/>
    <col min="9986" max="9986" width="54.109375" style="54" customWidth="1"/>
    <col min="9987" max="9987" width="42.88671875" style="54" customWidth="1"/>
    <col min="9988" max="9988" width="7.44140625" style="54" customWidth="1"/>
    <col min="9989" max="9989" width="12.5546875" style="54" customWidth="1"/>
    <col min="9990" max="9990" width="7.44140625" style="54" customWidth="1"/>
    <col min="9991" max="9991" width="12.109375" style="54" customWidth="1"/>
    <col min="9992" max="9992" width="21.109375" style="54" customWidth="1"/>
    <col min="9993" max="9993" width="8.88671875" style="54"/>
    <col min="9994" max="10240" width="8.6640625" style="54" bestFit="1" customWidth="1"/>
    <col min="10241" max="10241" width="10.88671875" style="54" bestFit="1" customWidth="1"/>
    <col min="10242" max="10242" width="54.109375" style="54" customWidth="1"/>
    <col min="10243" max="10243" width="42.88671875" style="54" customWidth="1"/>
    <col min="10244" max="10244" width="7.44140625" style="54" customWidth="1"/>
    <col min="10245" max="10245" width="12.5546875" style="54" customWidth="1"/>
    <col min="10246" max="10246" width="7.44140625" style="54" customWidth="1"/>
    <col min="10247" max="10247" width="12.109375" style="54" customWidth="1"/>
    <col min="10248" max="10248" width="21.109375" style="54" customWidth="1"/>
    <col min="10249" max="10249" width="8.88671875" style="54"/>
    <col min="10250" max="10496" width="8.6640625" style="54" bestFit="1" customWidth="1"/>
    <col min="10497" max="10497" width="10.88671875" style="54" bestFit="1" customWidth="1"/>
    <col min="10498" max="10498" width="54.109375" style="54" customWidth="1"/>
    <col min="10499" max="10499" width="42.88671875" style="54" customWidth="1"/>
    <col min="10500" max="10500" width="7.44140625" style="54" customWidth="1"/>
    <col min="10501" max="10501" width="12.5546875" style="54" customWidth="1"/>
    <col min="10502" max="10502" width="7.44140625" style="54" customWidth="1"/>
    <col min="10503" max="10503" width="12.109375" style="54" customWidth="1"/>
    <col min="10504" max="10504" width="21.109375" style="54" customWidth="1"/>
    <col min="10505" max="10505" width="8.88671875" style="54"/>
    <col min="10506" max="10752" width="8.6640625" style="54" bestFit="1" customWidth="1"/>
    <col min="10753" max="10753" width="10.88671875" style="54" bestFit="1" customWidth="1"/>
    <col min="10754" max="10754" width="54.109375" style="54" customWidth="1"/>
    <col min="10755" max="10755" width="42.88671875" style="54" customWidth="1"/>
    <col min="10756" max="10756" width="7.44140625" style="54" customWidth="1"/>
    <col min="10757" max="10757" width="12.5546875" style="54" customWidth="1"/>
    <col min="10758" max="10758" width="7.44140625" style="54" customWidth="1"/>
    <col min="10759" max="10759" width="12.109375" style="54" customWidth="1"/>
    <col min="10760" max="10760" width="21.109375" style="54" customWidth="1"/>
    <col min="10761" max="10761" width="8.88671875" style="54"/>
    <col min="10762" max="11008" width="8.6640625" style="54" bestFit="1" customWidth="1"/>
    <col min="11009" max="11009" width="10.88671875" style="54" bestFit="1" customWidth="1"/>
    <col min="11010" max="11010" width="54.109375" style="54" customWidth="1"/>
    <col min="11011" max="11011" width="42.88671875" style="54" customWidth="1"/>
    <col min="11012" max="11012" width="7.44140625" style="54" customWidth="1"/>
    <col min="11013" max="11013" width="12.5546875" style="54" customWidth="1"/>
    <col min="11014" max="11014" width="7.44140625" style="54" customWidth="1"/>
    <col min="11015" max="11015" width="12.109375" style="54" customWidth="1"/>
    <col min="11016" max="11016" width="21.109375" style="54" customWidth="1"/>
    <col min="11017" max="11017" width="8.88671875" style="54"/>
    <col min="11018" max="11264" width="8.6640625" style="54" bestFit="1" customWidth="1"/>
    <col min="11265" max="11265" width="10.88671875" style="54" bestFit="1" customWidth="1"/>
    <col min="11266" max="11266" width="54.109375" style="54" customWidth="1"/>
    <col min="11267" max="11267" width="42.88671875" style="54" customWidth="1"/>
    <col min="11268" max="11268" width="7.44140625" style="54" customWidth="1"/>
    <col min="11269" max="11269" width="12.5546875" style="54" customWidth="1"/>
    <col min="11270" max="11270" width="7.44140625" style="54" customWidth="1"/>
    <col min="11271" max="11271" width="12.109375" style="54" customWidth="1"/>
    <col min="11272" max="11272" width="21.109375" style="54" customWidth="1"/>
    <col min="11273" max="11273" width="8.88671875" style="54"/>
    <col min="11274" max="11520" width="8.6640625" style="54" bestFit="1" customWidth="1"/>
    <col min="11521" max="11521" width="10.88671875" style="54" bestFit="1" customWidth="1"/>
    <col min="11522" max="11522" width="54.109375" style="54" customWidth="1"/>
    <col min="11523" max="11523" width="42.88671875" style="54" customWidth="1"/>
    <col min="11524" max="11524" width="7.44140625" style="54" customWidth="1"/>
    <col min="11525" max="11525" width="12.5546875" style="54" customWidth="1"/>
    <col min="11526" max="11526" width="7.44140625" style="54" customWidth="1"/>
    <col min="11527" max="11527" width="12.109375" style="54" customWidth="1"/>
    <col min="11528" max="11528" width="21.109375" style="54" customWidth="1"/>
    <col min="11529" max="11529" width="8.88671875" style="54"/>
    <col min="11530" max="11776" width="8.6640625" style="54" bestFit="1" customWidth="1"/>
    <col min="11777" max="11777" width="10.88671875" style="54" bestFit="1" customWidth="1"/>
    <col min="11778" max="11778" width="54.109375" style="54" customWidth="1"/>
    <col min="11779" max="11779" width="42.88671875" style="54" customWidth="1"/>
    <col min="11780" max="11780" width="7.44140625" style="54" customWidth="1"/>
    <col min="11781" max="11781" width="12.5546875" style="54" customWidth="1"/>
    <col min="11782" max="11782" width="7.44140625" style="54" customWidth="1"/>
    <col min="11783" max="11783" width="12.109375" style="54" customWidth="1"/>
    <col min="11784" max="11784" width="21.109375" style="54" customWidth="1"/>
    <col min="11785" max="11785" width="8.88671875" style="54"/>
    <col min="11786" max="12032" width="8.6640625" style="54" bestFit="1" customWidth="1"/>
    <col min="12033" max="12033" width="10.88671875" style="54" bestFit="1" customWidth="1"/>
    <col min="12034" max="12034" width="54.109375" style="54" customWidth="1"/>
    <col min="12035" max="12035" width="42.88671875" style="54" customWidth="1"/>
    <col min="12036" max="12036" width="7.44140625" style="54" customWidth="1"/>
    <col min="12037" max="12037" width="12.5546875" style="54" customWidth="1"/>
    <col min="12038" max="12038" width="7.44140625" style="54" customWidth="1"/>
    <col min="12039" max="12039" width="12.109375" style="54" customWidth="1"/>
    <col min="12040" max="12040" width="21.109375" style="54" customWidth="1"/>
    <col min="12041" max="12041" width="8.88671875" style="54"/>
    <col min="12042" max="12288" width="8.6640625" style="54" bestFit="1" customWidth="1"/>
    <col min="12289" max="12289" width="10.88671875" style="54" bestFit="1" customWidth="1"/>
    <col min="12290" max="12290" width="54.109375" style="54" customWidth="1"/>
    <col min="12291" max="12291" width="42.88671875" style="54" customWidth="1"/>
    <col min="12292" max="12292" width="7.44140625" style="54" customWidth="1"/>
    <col min="12293" max="12293" width="12.5546875" style="54" customWidth="1"/>
    <col min="12294" max="12294" width="7.44140625" style="54" customWidth="1"/>
    <col min="12295" max="12295" width="12.109375" style="54" customWidth="1"/>
    <col min="12296" max="12296" width="21.109375" style="54" customWidth="1"/>
    <col min="12297" max="12297" width="8.88671875" style="54"/>
    <col min="12298" max="12544" width="8.6640625" style="54" bestFit="1" customWidth="1"/>
    <col min="12545" max="12545" width="10.88671875" style="54" bestFit="1" customWidth="1"/>
    <col min="12546" max="12546" width="54.109375" style="54" customWidth="1"/>
    <col min="12547" max="12547" width="42.88671875" style="54" customWidth="1"/>
    <col min="12548" max="12548" width="7.44140625" style="54" customWidth="1"/>
    <col min="12549" max="12549" width="12.5546875" style="54" customWidth="1"/>
    <col min="12550" max="12550" width="7.44140625" style="54" customWidth="1"/>
    <col min="12551" max="12551" width="12.109375" style="54" customWidth="1"/>
    <col min="12552" max="12552" width="21.109375" style="54" customWidth="1"/>
    <col min="12553" max="12553" width="8.88671875" style="54"/>
    <col min="12554" max="12800" width="8.6640625" style="54" bestFit="1" customWidth="1"/>
    <col min="12801" max="12801" width="10.88671875" style="54" bestFit="1" customWidth="1"/>
    <col min="12802" max="12802" width="54.109375" style="54" customWidth="1"/>
    <col min="12803" max="12803" width="42.88671875" style="54" customWidth="1"/>
    <col min="12804" max="12804" width="7.44140625" style="54" customWidth="1"/>
    <col min="12805" max="12805" width="12.5546875" style="54" customWidth="1"/>
    <col min="12806" max="12806" width="7.44140625" style="54" customWidth="1"/>
    <col min="12807" max="12807" width="12.109375" style="54" customWidth="1"/>
    <col min="12808" max="12808" width="21.109375" style="54" customWidth="1"/>
    <col min="12809" max="12809" width="8.88671875" style="54"/>
    <col min="12810" max="13056" width="8.6640625" style="54" bestFit="1" customWidth="1"/>
    <col min="13057" max="13057" width="10.88671875" style="54" bestFit="1" customWidth="1"/>
    <col min="13058" max="13058" width="54.109375" style="54" customWidth="1"/>
    <col min="13059" max="13059" width="42.88671875" style="54" customWidth="1"/>
    <col min="13060" max="13060" width="7.44140625" style="54" customWidth="1"/>
    <col min="13061" max="13061" width="12.5546875" style="54" customWidth="1"/>
    <col min="13062" max="13062" width="7.44140625" style="54" customWidth="1"/>
    <col min="13063" max="13063" width="12.109375" style="54" customWidth="1"/>
    <col min="13064" max="13064" width="21.109375" style="54" customWidth="1"/>
    <col min="13065" max="13065" width="8.88671875" style="54"/>
    <col min="13066" max="13312" width="8.6640625" style="54" bestFit="1" customWidth="1"/>
    <col min="13313" max="13313" width="10.88671875" style="54" bestFit="1" customWidth="1"/>
    <col min="13314" max="13314" width="54.109375" style="54" customWidth="1"/>
    <col min="13315" max="13315" width="42.88671875" style="54" customWidth="1"/>
    <col min="13316" max="13316" width="7.44140625" style="54" customWidth="1"/>
    <col min="13317" max="13317" width="12.5546875" style="54" customWidth="1"/>
    <col min="13318" max="13318" width="7.44140625" style="54" customWidth="1"/>
    <col min="13319" max="13319" width="12.109375" style="54" customWidth="1"/>
    <col min="13320" max="13320" width="21.109375" style="54" customWidth="1"/>
    <col min="13321" max="13321" width="8.88671875" style="54"/>
    <col min="13322" max="13568" width="8.6640625" style="54" bestFit="1" customWidth="1"/>
    <col min="13569" max="13569" width="10.88671875" style="54" bestFit="1" customWidth="1"/>
    <col min="13570" max="13570" width="54.109375" style="54" customWidth="1"/>
    <col min="13571" max="13571" width="42.88671875" style="54" customWidth="1"/>
    <col min="13572" max="13572" width="7.44140625" style="54" customWidth="1"/>
    <col min="13573" max="13573" width="12.5546875" style="54" customWidth="1"/>
    <col min="13574" max="13574" width="7.44140625" style="54" customWidth="1"/>
    <col min="13575" max="13575" width="12.109375" style="54" customWidth="1"/>
    <col min="13576" max="13576" width="21.109375" style="54" customWidth="1"/>
    <col min="13577" max="13577" width="8.88671875" style="54"/>
    <col min="13578" max="13824" width="8.6640625" style="54" bestFit="1" customWidth="1"/>
    <col min="13825" max="13825" width="10.88671875" style="54" bestFit="1" customWidth="1"/>
    <col min="13826" max="13826" width="54.109375" style="54" customWidth="1"/>
    <col min="13827" max="13827" width="42.88671875" style="54" customWidth="1"/>
    <col min="13828" max="13828" width="7.44140625" style="54" customWidth="1"/>
    <col min="13829" max="13829" width="12.5546875" style="54" customWidth="1"/>
    <col min="13830" max="13830" width="7.44140625" style="54" customWidth="1"/>
    <col min="13831" max="13831" width="12.109375" style="54" customWidth="1"/>
    <col min="13832" max="13832" width="21.109375" style="54" customWidth="1"/>
    <col min="13833" max="13833" width="8.88671875" style="54"/>
    <col min="13834" max="14080" width="8.6640625" style="54" bestFit="1" customWidth="1"/>
    <col min="14081" max="14081" width="10.88671875" style="54" bestFit="1" customWidth="1"/>
    <col min="14082" max="14082" width="54.109375" style="54" customWidth="1"/>
    <col min="14083" max="14083" width="42.88671875" style="54" customWidth="1"/>
    <col min="14084" max="14084" width="7.44140625" style="54" customWidth="1"/>
    <col min="14085" max="14085" width="12.5546875" style="54" customWidth="1"/>
    <col min="14086" max="14086" width="7.44140625" style="54" customWidth="1"/>
    <col min="14087" max="14087" width="12.109375" style="54" customWidth="1"/>
    <col min="14088" max="14088" width="21.109375" style="54" customWidth="1"/>
    <col min="14089" max="14089" width="8.88671875" style="54"/>
    <col min="14090" max="14336" width="8.6640625" style="54" bestFit="1" customWidth="1"/>
    <col min="14337" max="14337" width="10.88671875" style="54" bestFit="1" customWidth="1"/>
    <col min="14338" max="14338" width="54.109375" style="54" customWidth="1"/>
    <col min="14339" max="14339" width="42.88671875" style="54" customWidth="1"/>
    <col min="14340" max="14340" width="7.44140625" style="54" customWidth="1"/>
    <col min="14341" max="14341" width="12.5546875" style="54" customWidth="1"/>
    <col min="14342" max="14342" width="7.44140625" style="54" customWidth="1"/>
    <col min="14343" max="14343" width="12.109375" style="54" customWidth="1"/>
    <col min="14344" max="14344" width="21.109375" style="54" customWidth="1"/>
    <col min="14345" max="14345" width="8.88671875" style="54"/>
    <col min="14346" max="14592" width="8.6640625" style="54" bestFit="1" customWidth="1"/>
    <col min="14593" max="14593" width="10.88671875" style="54" bestFit="1" customWidth="1"/>
    <col min="14594" max="14594" width="54.109375" style="54" customWidth="1"/>
    <col min="14595" max="14595" width="42.88671875" style="54" customWidth="1"/>
    <col min="14596" max="14596" width="7.44140625" style="54" customWidth="1"/>
    <col min="14597" max="14597" width="12.5546875" style="54" customWidth="1"/>
    <col min="14598" max="14598" width="7.44140625" style="54" customWidth="1"/>
    <col min="14599" max="14599" width="12.109375" style="54" customWidth="1"/>
    <col min="14600" max="14600" width="21.109375" style="54" customWidth="1"/>
    <col min="14601" max="14601" width="8.88671875" style="54"/>
    <col min="14602" max="14848" width="8.6640625" style="54" bestFit="1" customWidth="1"/>
    <col min="14849" max="14849" width="10.88671875" style="54" bestFit="1" customWidth="1"/>
    <col min="14850" max="14850" width="54.109375" style="54" customWidth="1"/>
    <col min="14851" max="14851" width="42.88671875" style="54" customWidth="1"/>
    <col min="14852" max="14852" width="7.44140625" style="54" customWidth="1"/>
    <col min="14853" max="14853" width="12.5546875" style="54" customWidth="1"/>
    <col min="14854" max="14854" width="7.44140625" style="54" customWidth="1"/>
    <col min="14855" max="14855" width="12.109375" style="54" customWidth="1"/>
    <col min="14856" max="14856" width="21.109375" style="54" customWidth="1"/>
    <col min="14857" max="14857" width="8.88671875" style="54"/>
    <col min="14858" max="15104" width="8.6640625" style="54" bestFit="1" customWidth="1"/>
    <col min="15105" max="15105" width="10.88671875" style="54" bestFit="1" customWidth="1"/>
    <col min="15106" max="15106" width="54.109375" style="54" customWidth="1"/>
    <col min="15107" max="15107" width="42.88671875" style="54" customWidth="1"/>
    <col min="15108" max="15108" width="7.44140625" style="54" customWidth="1"/>
    <col min="15109" max="15109" width="12.5546875" style="54" customWidth="1"/>
    <col min="15110" max="15110" width="7.44140625" style="54" customWidth="1"/>
    <col min="15111" max="15111" width="12.109375" style="54" customWidth="1"/>
    <col min="15112" max="15112" width="21.109375" style="54" customWidth="1"/>
    <col min="15113" max="15113" width="8.88671875" style="54"/>
    <col min="15114" max="15360" width="8.6640625" style="54" bestFit="1" customWidth="1"/>
    <col min="15361" max="15361" width="10.88671875" style="54" bestFit="1" customWidth="1"/>
    <col min="15362" max="15362" width="54.109375" style="54" customWidth="1"/>
    <col min="15363" max="15363" width="42.88671875" style="54" customWidth="1"/>
    <col min="15364" max="15364" width="7.44140625" style="54" customWidth="1"/>
    <col min="15365" max="15365" width="12.5546875" style="54" customWidth="1"/>
    <col min="15366" max="15366" width="7.44140625" style="54" customWidth="1"/>
    <col min="15367" max="15367" width="12.109375" style="54" customWidth="1"/>
    <col min="15368" max="15368" width="21.109375" style="54" customWidth="1"/>
    <col min="15369" max="15369" width="8.88671875" style="54"/>
    <col min="15370" max="15616" width="8.6640625" style="54" bestFit="1" customWidth="1"/>
    <col min="15617" max="15617" width="10.88671875" style="54" bestFit="1" customWidth="1"/>
    <col min="15618" max="15618" width="54.109375" style="54" customWidth="1"/>
    <col min="15619" max="15619" width="42.88671875" style="54" customWidth="1"/>
    <col min="15620" max="15620" width="7.44140625" style="54" customWidth="1"/>
    <col min="15621" max="15621" width="12.5546875" style="54" customWidth="1"/>
    <col min="15622" max="15622" width="7.44140625" style="54" customWidth="1"/>
    <col min="15623" max="15623" width="12.109375" style="54" customWidth="1"/>
    <col min="15624" max="15624" width="21.109375" style="54" customWidth="1"/>
    <col min="15625" max="15625" width="8.88671875" style="54"/>
    <col min="15626" max="15872" width="8.6640625" style="54" bestFit="1" customWidth="1"/>
    <col min="15873" max="15873" width="10.88671875" style="54" bestFit="1" customWidth="1"/>
    <col min="15874" max="15874" width="54.109375" style="54" customWidth="1"/>
    <col min="15875" max="15875" width="42.88671875" style="54" customWidth="1"/>
    <col min="15876" max="15876" width="7.44140625" style="54" customWidth="1"/>
    <col min="15877" max="15877" width="12.5546875" style="54" customWidth="1"/>
    <col min="15878" max="15878" width="7.44140625" style="54" customWidth="1"/>
    <col min="15879" max="15879" width="12.109375" style="54" customWidth="1"/>
    <col min="15880" max="15880" width="21.109375" style="54" customWidth="1"/>
    <col min="15881" max="15881" width="8.88671875" style="54"/>
    <col min="15882" max="16128" width="8.6640625" style="54" bestFit="1" customWidth="1"/>
    <col min="16129" max="16129" width="10.88671875" style="54" bestFit="1" customWidth="1"/>
    <col min="16130" max="16130" width="54.109375" style="54" customWidth="1"/>
    <col min="16131" max="16131" width="42.88671875" style="54" customWidth="1"/>
    <col min="16132" max="16132" width="7.44140625" style="54" customWidth="1"/>
    <col min="16133" max="16133" width="12.5546875" style="54" customWidth="1"/>
    <col min="16134" max="16134" width="7.44140625" style="54" customWidth="1"/>
    <col min="16135" max="16135" width="12.109375" style="54" customWidth="1"/>
    <col min="16136" max="16136" width="21.109375" style="54" customWidth="1"/>
    <col min="16137" max="16137" width="8.88671875" style="54"/>
    <col min="16138" max="16384" width="8.6640625" style="54" bestFit="1" customWidth="1"/>
  </cols>
  <sheetData>
    <row r="1" spans="1:11">
      <c r="A1" s="895" t="s">
        <v>370</v>
      </c>
      <c r="B1" s="896"/>
      <c r="C1" s="896"/>
      <c r="D1" s="896"/>
      <c r="E1" s="896"/>
      <c r="F1" s="896"/>
      <c r="G1" s="896"/>
      <c r="H1" s="896"/>
      <c r="I1" s="896"/>
      <c r="J1" s="896"/>
      <c r="K1" s="896"/>
    </row>
    <row r="2" spans="1:11">
      <c r="A2" s="896"/>
      <c r="B2" s="896"/>
      <c r="C2" s="896"/>
      <c r="D2" s="896"/>
      <c r="E2" s="896"/>
      <c r="F2" s="896"/>
      <c r="G2" s="896"/>
      <c r="H2" s="896"/>
      <c r="I2" s="896"/>
      <c r="J2" s="896"/>
      <c r="K2" s="896"/>
    </row>
    <row r="3" spans="1:11">
      <c r="A3" s="896"/>
      <c r="B3" s="896"/>
      <c r="C3" s="896"/>
      <c r="D3" s="896"/>
      <c r="E3" s="896"/>
      <c r="F3" s="896"/>
      <c r="G3" s="896"/>
      <c r="H3" s="896"/>
      <c r="I3" s="896"/>
      <c r="J3" s="896"/>
      <c r="K3" s="896"/>
    </row>
    <row r="4" spans="1:11" ht="30" customHeight="1">
      <c r="A4" s="896"/>
      <c r="B4" s="896"/>
      <c r="C4" s="896"/>
      <c r="D4" s="896"/>
      <c r="E4" s="896"/>
      <c r="F4" s="896"/>
      <c r="G4" s="896"/>
      <c r="H4" s="896"/>
      <c r="I4" s="896"/>
      <c r="J4" s="896"/>
      <c r="K4" s="896"/>
    </row>
    <row r="5" spans="1:11" ht="18" thickBot="1">
      <c r="A5" s="903" t="s">
        <v>159</v>
      </c>
      <c r="B5" s="898"/>
      <c r="C5" s="897"/>
      <c r="D5" s="897"/>
      <c r="E5" s="897"/>
      <c r="F5" s="897"/>
      <c r="G5" s="897"/>
      <c r="H5" s="897"/>
      <c r="I5" s="897"/>
      <c r="J5" s="897"/>
      <c r="K5" s="897"/>
    </row>
    <row r="6" spans="1:11" ht="16.2" thickBot="1">
      <c r="A6" s="903"/>
      <c r="B6" s="899"/>
      <c r="D6" s="900"/>
      <c r="E6" s="901"/>
      <c r="F6" s="901"/>
      <c r="G6" s="901"/>
      <c r="H6" s="901"/>
      <c r="I6" s="902"/>
      <c r="J6" s="55" t="s">
        <v>10</v>
      </c>
      <c r="K6" s="104"/>
    </row>
    <row r="7" spans="1:11" s="58" customFormat="1" ht="16.2" thickBot="1">
      <c r="A7" s="56" t="s">
        <v>160</v>
      </c>
      <c r="B7" s="57"/>
      <c r="D7" s="882" t="s">
        <v>161</v>
      </c>
      <c r="E7" s="882" t="s">
        <v>205</v>
      </c>
      <c r="F7" s="882" t="s">
        <v>203</v>
      </c>
      <c r="G7" s="59" t="s">
        <v>162</v>
      </c>
      <c r="H7" s="885" t="s">
        <v>163</v>
      </c>
      <c r="I7" s="882" t="s">
        <v>164</v>
      </c>
      <c r="J7" s="882" t="s">
        <v>165</v>
      </c>
      <c r="K7" s="882" t="s">
        <v>166</v>
      </c>
    </row>
    <row r="8" spans="1:11" s="58" customFormat="1" ht="15.6" customHeight="1" thickBot="1">
      <c r="A8" s="889" t="s">
        <v>10</v>
      </c>
      <c r="B8" s="891" t="s">
        <v>347</v>
      </c>
      <c r="C8" s="893" t="s">
        <v>167</v>
      </c>
      <c r="D8" s="883"/>
      <c r="E8" s="883"/>
      <c r="F8" s="883"/>
      <c r="G8" s="904" t="str">
        <f>IF('ETERV Form'!AH8="x",0,IF('ETERV Form'!AH7="x",0.246,IF('ETERV Form'!AH6="x",0.7,IF('ETERV Form'!AH5="x",0.7,"0"))))</f>
        <v>0</v>
      </c>
      <c r="H8" s="885"/>
      <c r="I8" s="887"/>
      <c r="J8" s="887"/>
      <c r="K8" s="887"/>
    </row>
    <row r="9" spans="1:11" ht="23.4" customHeight="1" thickBot="1">
      <c r="A9" s="890"/>
      <c r="B9" s="892"/>
      <c r="C9" s="894"/>
      <c r="D9" s="884"/>
      <c r="E9" s="884"/>
      <c r="F9" s="884"/>
      <c r="G9" s="905"/>
      <c r="H9" s="886"/>
      <c r="I9" s="888"/>
      <c r="J9" s="888"/>
      <c r="K9" s="888"/>
    </row>
    <row r="10" spans="1:11" ht="13.2">
      <c r="A10" s="86"/>
      <c r="B10" s="87"/>
      <c r="C10" s="87"/>
      <c r="D10" s="87"/>
      <c r="E10" s="87"/>
      <c r="F10" s="105">
        <f t="shared" ref="F10:F38" si="0">D10-E10</f>
        <v>0</v>
      </c>
      <c r="G10" s="60">
        <f t="shared" ref="G10:G38" si="1">F10*G$8</f>
        <v>0</v>
      </c>
      <c r="H10" s="90"/>
      <c r="I10" s="90"/>
      <c r="J10" s="90"/>
      <c r="K10" s="90"/>
    </row>
    <row r="11" spans="1:11" ht="13.2">
      <c r="A11" s="88"/>
      <c r="B11" s="89"/>
      <c r="C11" s="89"/>
      <c r="D11" s="87"/>
      <c r="E11" s="87"/>
      <c r="F11" s="105">
        <f t="shared" si="0"/>
        <v>0</v>
      </c>
      <c r="G11" s="60">
        <f t="shared" si="1"/>
        <v>0</v>
      </c>
      <c r="H11" s="90"/>
      <c r="I11" s="90"/>
      <c r="J11" s="90"/>
      <c r="K11" s="90"/>
    </row>
    <row r="12" spans="1:11" ht="13.2">
      <c r="A12" s="88"/>
      <c r="B12" s="89"/>
      <c r="C12" s="89"/>
      <c r="D12" s="87"/>
      <c r="E12" s="87"/>
      <c r="F12" s="105">
        <f t="shared" si="0"/>
        <v>0</v>
      </c>
      <c r="G12" s="60">
        <f t="shared" si="1"/>
        <v>0</v>
      </c>
      <c r="H12" s="90"/>
      <c r="I12" s="90"/>
      <c r="J12" s="90"/>
      <c r="K12" s="90"/>
    </row>
    <row r="13" spans="1:11" ht="13.2">
      <c r="A13" s="88"/>
      <c r="B13" s="89"/>
      <c r="C13" s="89"/>
      <c r="D13" s="87"/>
      <c r="E13" s="87"/>
      <c r="F13" s="105">
        <f t="shared" si="0"/>
        <v>0</v>
      </c>
      <c r="G13" s="60">
        <f t="shared" si="1"/>
        <v>0</v>
      </c>
      <c r="H13" s="90"/>
      <c r="I13" s="90"/>
      <c r="J13" s="90"/>
      <c r="K13" s="90"/>
    </row>
    <row r="14" spans="1:11" ht="13.2">
      <c r="A14" s="88"/>
      <c r="B14" s="89"/>
      <c r="C14" s="89"/>
      <c r="D14" s="87"/>
      <c r="E14" s="87"/>
      <c r="F14" s="105">
        <f t="shared" si="0"/>
        <v>0</v>
      </c>
      <c r="G14" s="60">
        <f t="shared" si="1"/>
        <v>0</v>
      </c>
      <c r="H14" s="90"/>
      <c r="I14" s="90"/>
      <c r="J14" s="90"/>
      <c r="K14" s="90"/>
    </row>
    <row r="15" spans="1:11" ht="13.2">
      <c r="A15" s="88"/>
      <c r="B15" s="89"/>
      <c r="C15" s="89"/>
      <c r="D15" s="87"/>
      <c r="E15" s="87"/>
      <c r="F15" s="105">
        <f t="shared" si="0"/>
        <v>0</v>
      </c>
      <c r="G15" s="60">
        <f t="shared" si="1"/>
        <v>0</v>
      </c>
      <c r="H15" s="127"/>
      <c r="I15" s="127"/>
      <c r="J15" s="127"/>
      <c r="K15" s="127"/>
    </row>
    <row r="16" spans="1:11" ht="13.2">
      <c r="A16" s="88"/>
      <c r="B16" s="89"/>
      <c r="C16" s="89"/>
      <c r="D16" s="87"/>
      <c r="E16" s="87"/>
      <c r="F16" s="105">
        <f t="shared" si="0"/>
        <v>0</v>
      </c>
      <c r="G16" s="60">
        <f t="shared" si="1"/>
        <v>0</v>
      </c>
      <c r="H16" s="127"/>
      <c r="I16" s="127"/>
      <c r="J16" s="127"/>
      <c r="K16" s="127"/>
    </row>
    <row r="17" spans="1:11" ht="13.2">
      <c r="A17" s="88"/>
      <c r="B17" s="89"/>
      <c r="C17" s="89"/>
      <c r="D17" s="87"/>
      <c r="E17" s="87"/>
      <c r="F17" s="105">
        <f t="shared" si="0"/>
        <v>0</v>
      </c>
      <c r="G17" s="60">
        <f t="shared" si="1"/>
        <v>0</v>
      </c>
      <c r="H17" s="90"/>
      <c r="I17" s="90"/>
      <c r="J17" s="90"/>
      <c r="K17" s="90"/>
    </row>
    <row r="18" spans="1:11" ht="13.2">
      <c r="A18" s="88"/>
      <c r="B18" s="89"/>
      <c r="C18" s="89"/>
      <c r="D18" s="87"/>
      <c r="E18" s="87"/>
      <c r="F18" s="105">
        <f t="shared" si="0"/>
        <v>0</v>
      </c>
      <c r="G18" s="60">
        <f t="shared" si="1"/>
        <v>0</v>
      </c>
      <c r="H18" s="90"/>
      <c r="I18" s="90"/>
      <c r="J18" s="90"/>
      <c r="K18" s="90"/>
    </row>
    <row r="19" spans="1:11" ht="13.2">
      <c r="A19" s="88"/>
      <c r="B19" s="89"/>
      <c r="C19" s="89"/>
      <c r="D19" s="87"/>
      <c r="E19" s="87"/>
      <c r="F19" s="105">
        <f t="shared" si="0"/>
        <v>0</v>
      </c>
      <c r="G19" s="60">
        <f t="shared" si="1"/>
        <v>0</v>
      </c>
      <c r="H19" s="90"/>
      <c r="I19" s="90"/>
      <c r="J19" s="90"/>
      <c r="K19" s="90"/>
    </row>
    <row r="20" spans="1:11" ht="13.2">
      <c r="A20" s="88"/>
      <c r="B20" s="89"/>
      <c r="C20" s="89"/>
      <c r="D20" s="87"/>
      <c r="E20" s="87"/>
      <c r="F20" s="105">
        <f t="shared" si="0"/>
        <v>0</v>
      </c>
      <c r="G20" s="60">
        <f t="shared" si="1"/>
        <v>0</v>
      </c>
      <c r="H20" s="90"/>
      <c r="I20" s="90"/>
      <c r="J20" s="90"/>
      <c r="K20" s="90"/>
    </row>
    <row r="21" spans="1:11" ht="13.2">
      <c r="A21" s="88"/>
      <c r="B21" s="89"/>
      <c r="C21" s="89"/>
      <c r="D21" s="87"/>
      <c r="E21" s="87"/>
      <c r="F21" s="105">
        <f t="shared" si="0"/>
        <v>0</v>
      </c>
      <c r="G21" s="60">
        <f t="shared" si="1"/>
        <v>0</v>
      </c>
      <c r="H21" s="90"/>
      <c r="I21" s="90"/>
      <c r="J21" s="90"/>
      <c r="K21" s="90"/>
    </row>
    <row r="22" spans="1:11" ht="13.2">
      <c r="A22" s="88"/>
      <c r="B22" s="89"/>
      <c r="C22" s="89"/>
      <c r="D22" s="87"/>
      <c r="E22" s="87"/>
      <c r="F22" s="105">
        <f t="shared" si="0"/>
        <v>0</v>
      </c>
      <c r="G22" s="60">
        <f t="shared" si="1"/>
        <v>0</v>
      </c>
      <c r="H22" s="90"/>
      <c r="I22" s="90"/>
      <c r="J22" s="90"/>
      <c r="K22" s="90"/>
    </row>
    <row r="23" spans="1:11" ht="13.2">
      <c r="A23" s="88"/>
      <c r="B23" s="89"/>
      <c r="C23" s="89"/>
      <c r="D23" s="87"/>
      <c r="E23" s="87"/>
      <c r="F23" s="105">
        <f t="shared" si="0"/>
        <v>0</v>
      </c>
      <c r="G23" s="60">
        <f t="shared" si="1"/>
        <v>0</v>
      </c>
      <c r="H23" s="90"/>
      <c r="I23" s="90"/>
      <c r="J23" s="90"/>
      <c r="K23" s="90"/>
    </row>
    <row r="24" spans="1:11" ht="13.2">
      <c r="A24" s="88"/>
      <c r="B24" s="89"/>
      <c r="C24" s="89"/>
      <c r="D24" s="87"/>
      <c r="E24" s="87"/>
      <c r="F24" s="105">
        <f t="shared" si="0"/>
        <v>0</v>
      </c>
      <c r="G24" s="60">
        <f t="shared" si="1"/>
        <v>0</v>
      </c>
      <c r="H24" s="90"/>
      <c r="I24" s="90"/>
      <c r="J24" s="90"/>
      <c r="K24" s="90"/>
    </row>
    <row r="25" spans="1:11" ht="13.2">
      <c r="A25" s="88"/>
      <c r="B25" s="89"/>
      <c r="C25" s="89"/>
      <c r="D25" s="87"/>
      <c r="E25" s="87"/>
      <c r="F25" s="105">
        <f t="shared" si="0"/>
        <v>0</v>
      </c>
      <c r="G25" s="60">
        <f t="shared" si="1"/>
        <v>0</v>
      </c>
      <c r="H25" s="90"/>
      <c r="I25" s="90"/>
      <c r="J25" s="90"/>
      <c r="K25" s="90"/>
    </row>
    <row r="26" spans="1:11" ht="13.2">
      <c r="A26" s="88"/>
      <c r="B26" s="89"/>
      <c r="C26" s="89"/>
      <c r="D26" s="87"/>
      <c r="E26" s="87"/>
      <c r="F26" s="105">
        <f t="shared" si="0"/>
        <v>0</v>
      </c>
      <c r="G26" s="60">
        <f t="shared" si="1"/>
        <v>0</v>
      </c>
      <c r="H26" s="90"/>
      <c r="I26" s="90"/>
      <c r="J26" s="90"/>
      <c r="K26" s="90"/>
    </row>
    <row r="27" spans="1:11" ht="13.2">
      <c r="A27" s="88"/>
      <c r="B27" s="89"/>
      <c r="C27" s="89"/>
      <c r="D27" s="87"/>
      <c r="E27" s="87"/>
      <c r="F27" s="105">
        <f t="shared" si="0"/>
        <v>0</v>
      </c>
      <c r="G27" s="60">
        <f t="shared" si="1"/>
        <v>0</v>
      </c>
      <c r="H27" s="90"/>
      <c r="I27" s="90"/>
      <c r="J27" s="90"/>
      <c r="K27" s="90"/>
    </row>
    <row r="28" spans="1:11" ht="13.2">
      <c r="A28" s="88"/>
      <c r="B28" s="89"/>
      <c r="C28" s="89"/>
      <c r="D28" s="87"/>
      <c r="E28" s="87"/>
      <c r="F28" s="105">
        <f t="shared" si="0"/>
        <v>0</v>
      </c>
      <c r="G28" s="60">
        <f t="shared" si="1"/>
        <v>0</v>
      </c>
      <c r="H28" s="90"/>
      <c r="I28" s="90"/>
      <c r="J28" s="90"/>
      <c r="K28" s="90"/>
    </row>
    <row r="29" spans="1:11" ht="13.2">
      <c r="A29" s="88"/>
      <c r="B29" s="89"/>
      <c r="C29" s="89"/>
      <c r="D29" s="87"/>
      <c r="E29" s="87"/>
      <c r="F29" s="105">
        <f t="shared" si="0"/>
        <v>0</v>
      </c>
      <c r="G29" s="60">
        <f t="shared" si="1"/>
        <v>0</v>
      </c>
      <c r="H29" s="90"/>
      <c r="I29" s="90"/>
      <c r="J29" s="90"/>
      <c r="K29" s="90"/>
    </row>
    <row r="30" spans="1:11" ht="13.2">
      <c r="A30" s="88"/>
      <c r="B30" s="89"/>
      <c r="C30" s="89"/>
      <c r="D30" s="87"/>
      <c r="E30" s="87"/>
      <c r="F30" s="105">
        <f t="shared" si="0"/>
        <v>0</v>
      </c>
      <c r="G30" s="60">
        <f t="shared" si="1"/>
        <v>0</v>
      </c>
      <c r="H30" s="90"/>
      <c r="I30" s="90"/>
      <c r="J30" s="90"/>
      <c r="K30" s="90"/>
    </row>
    <row r="31" spans="1:11" ht="13.2">
      <c r="A31" s="88"/>
      <c r="B31" s="89"/>
      <c r="C31" s="89"/>
      <c r="D31" s="87"/>
      <c r="E31" s="87"/>
      <c r="F31" s="105">
        <f t="shared" si="0"/>
        <v>0</v>
      </c>
      <c r="G31" s="60">
        <f t="shared" si="1"/>
        <v>0</v>
      </c>
      <c r="H31" s="90"/>
      <c r="I31" s="90"/>
      <c r="J31" s="90"/>
      <c r="K31" s="90"/>
    </row>
    <row r="32" spans="1:11" ht="13.2">
      <c r="A32" s="88"/>
      <c r="B32" s="89"/>
      <c r="C32" s="89"/>
      <c r="D32" s="87"/>
      <c r="E32" s="87"/>
      <c r="F32" s="105">
        <f t="shared" si="0"/>
        <v>0</v>
      </c>
      <c r="G32" s="60">
        <f t="shared" si="1"/>
        <v>0</v>
      </c>
      <c r="H32" s="90"/>
      <c r="I32" s="90"/>
      <c r="J32" s="90"/>
      <c r="K32" s="90"/>
    </row>
    <row r="33" spans="1:11" ht="13.2">
      <c r="A33" s="88"/>
      <c r="B33" s="89"/>
      <c r="C33" s="89"/>
      <c r="D33" s="87"/>
      <c r="E33" s="87"/>
      <c r="F33" s="105">
        <f t="shared" si="0"/>
        <v>0</v>
      </c>
      <c r="G33" s="60">
        <f t="shared" si="1"/>
        <v>0</v>
      </c>
      <c r="H33" s="90"/>
      <c r="I33" s="90"/>
      <c r="J33" s="90"/>
      <c r="K33" s="90"/>
    </row>
    <row r="34" spans="1:11" ht="13.2">
      <c r="A34" s="88"/>
      <c r="B34" s="89"/>
      <c r="C34" s="89"/>
      <c r="D34" s="87"/>
      <c r="E34" s="87"/>
      <c r="F34" s="105">
        <f t="shared" si="0"/>
        <v>0</v>
      </c>
      <c r="G34" s="60">
        <f t="shared" si="1"/>
        <v>0</v>
      </c>
      <c r="H34" s="90"/>
      <c r="I34" s="90"/>
      <c r="J34" s="90"/>
      <c r="K34" s="90"/>
    </row>
    <row r="35" spans="1:11" ht="13.2">
      <c r="A35" s="88"/>
      <c r="B35" s="89"/>
      <c r="C35" s="89"/>
      <c r="D35" s="87"/>
      <c r="E35" s="87"/>
      <c r="F35" s="105">
        <f t="shared" si="0"/>
        <v>0</v>
      </c>
      <c r="G35" s="60">
        <f t="shared" si="1"/>
        <v>0</v>
      </c>
      <c r="H35" s="90"/>
      <c r="I35" s="90"/>
      <c r="J35" s="90"/>
      <c r="K35" s="90"/>
    </row>
    <row r="36" spans="1:11" ht="13.2">
      <c r="A36" s="88"/>
      <c r="B36" s="89"/>
      <c r="C36" s="89"/>
      <c r="D36" s="87"/>
      <c r="E36" s="87"/>
      <c r="F36" s="105">
        <f t="shared" si="0"/>
        <v>0</v>
      </c>
      <c r="G36" s="60">
        <f t="shared" si="1"/>
        <v>0</v>
      </c>
      <c r="H36" s="90"/>
      <c r="I36" s="90"/>
      <c r="J36" s="90"/>
      <c r="K36" s="90"/>
    </row>
    <row r="37" spans="1:11" ht="13.2">
      <c r="A37" s="88"/>
      <c r="B37" s="89"/>
      <c r="C37" s="89"/>
      <c r="D37" s="87"/>
      <c r="E37" s="87"/>
      <c r="F37" s="105">
        <f t="shared" si="0"/>
        <v>0</v>
      </c>
      <c r="G37" s="60">
        <f t="shared" si="1"/>
        <v>0</v>
      </c>
      <c r="H37" s="90"/>
      <c r="I37" s="90"/>
      <c r="J37" s="90"/>
      <c r="K37" s="90"/>
    </row>
    <row r="38" spans="1:11" ht="13.2">
      <c r="A38" s="88"/>
      <c r="B38" s="89"/>
      <c r="C38" s="89"/>
      <c r="D38" s="87"/>
      <c r="E38" s="87"/>
      <c r="F38" s="105">
        <f t="shared" si="0"/>
        <v>0</v>
      </c>
      <c r="G38" s="60">
        <f t="shared" si="1"/>
        <v>0</v>
      </c>
      <c r="H38" s="90"/>
      <c r="I38" s="90"/>
      <c r="J38" s="90"/>
      <c r="K38" s="90"/>
    </row>
    <row r="39" spans="1:11" ht="15">
      <c r="A39" s="58"/>
      <c r="B39" s="57"/>
      <c r="C39" s="58" t="s">
        <v>168</v>
      </c>
      <c r="D39" s="61">
        <f t="shared" ref="D39:K39" si="2">SUM(D10:D38)</f>
        <v>0</v>
      </c>
      <c r="E39" s="61">
        <f t="shared" si="2"/>
        <v>0</v>
      </c>
      <c r="F39" s="61">
        <f t="shared" si="2"/>
        <v>0</v>
      </c>
      <c r="G39" s="62">
        <f t="shared" si="2"/>
        <v>0</v>
      </c>
      <c r="H39" s="62">
        <f t="shared" si="2"/>
        <v>0</v>
      </c>
      <c r="I39" s="62">
        <f t="shared" si="2"/>
        <v>0</v>
      </c>
      <c r="J39" s="62">
        <f t="shared" si="2"/>
        <v>0</v>
      </c>
      <c r="K39" s="62">
        <f t="shared" si="2"/>
        <v>0</v>
      </c>
    </row>
    <row r="40" spans="1:11" ht="15">
      <c r="A40" s="58"/>
      <c r="B40" s="57"/>
      <c r="C40" s="58"/>
      <c r="D40" s="58"/>
      <c r="E40" s="58"/>
      <c r="F40" s="58"/>
      <c r="G40" s="58"/>
      <c r="H40" s="58"/>
      <c r="I40" s="56"/>
    </row>
    <row r="41" spans="1:11" ht="15">
      <c r="A41" s="880" t="s">
        <v>169</v>
      </c>
      <c r="B41" s="880"/>
      <c r="C41" s="63" t="s">
        <v>170</v>
      </c>
      <c r="D41" s="58"/>
      <c r="E41" s="58"/>
      <c r="F41" s="58"/>
      <c r="G41" s="58" t="s">
        <v>171</v>
      </c>
      <c r="I41" s="881">
        <f>SUM(G39:K39)</f>
        <v>0</v>
      </c>
      <c r="J41" s="881"/>
    </row>
    <row r="42" spans="1:11">
      <c r="I42" s="65"/>
    </row>
    <row r="43" spans="1:11">
      <c r="I43" s="66"/>
    </row>
    <row r="44" spans="1:11" ht="15">
      <c r="A44" s="907" t="s">
        <v>363</v>
      </c>
      <c r="B44" s="907"/>
      <c r="C44" s="63"/>
      <c r="D44" s="58"/>
      <c r="E44" s="58"/>
      <c r="F44" s="58"/>
      <c r="G44" s="58"/>
      <c r="I44" s="881"/>
      <c r="J44" s="881"/>
    </row>
    <row r="45" spans="1:11">
      <c r="A45" s="880"/>
      <c r="B45" s="880"/>
      <c r="I45" s="66"/>
    </row>
  </sheetData>
  <sheetProtection algorithmName="SHA-512" hashValue="1nZdXrr0UBUoxgDILvc/z6NbeDtNcMFG5+dTpnmLQQuKygjAHHE3fGPc7Mjxs4knTmDKu7XRCxpd13CGYJVueg==" saltValue="bLDGbK/4rD1Krkjnt9+U6A==" spinCount="100000" sheet="1" formatRows="0" deleteRows="0" autoFilter="0" pivotTables="0"/>
  <protectedRanges>
    <protectedRange sqref="B6" name="Range1"/>
    <protectedRange sqref="A10:B38 C10:C15 C17:C38" name="Range2"/>
    <protectedRange sqref="H10:K38" name="Range3"/>
  </protectedRanges>
  <mergeCells count="21">
    <mergeCell ref="A1:K4"/>
    <mergeCell ref="A5:A6"/>
    <mergeCell ref="B5:B6"/>
    <mergeCell ref="C5:K5"/>
    <mergeCell ref="D6:I6"/>
    <mergeCell ref="J7:J9"/>
    <mergeCell ref="K7:K9"/>
    <mergeCell ref="A8:A9"/>
    <mergeCell ref="B8:B9"/>
    <mergeCell ref="C8:C9"/>
    <mergeCell ref="G8:G9"/>
    <mergeCell ref="D7:D9"/>
    <mergeCell ref="E7:E9"/>
    <mergeCell ref="F7:F9"/>
    <mergeCell ref="H7:H9"/>
    <mergeCell ref="I7:I9"/>
    <mergeCell ref="A41:B41"/>
    <mergeCell ref="I41:J41"/>
    <mergeCell ref="A44:B44"/>
    <mergeCell ref="I44:J44"/>
    <mergeCell ref="A45:B45"/>
  </mergeCells>
  <printOptions horizontalCentered="1"/>
  <pageMargins left="0" right="0" top="0" bottom="0" header="0" footer="0"/>
  <pageSetup fitToWidth="0" orientation="landscape" r:id="rId1"/>
  <headerFooter>
    <oddFooter>&amp;R&amp;"Arial,Regular"&amp;8OFM ETERV 01/01/2023</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eba03c0-f5f7-4677-8e8b-5d7622e9e6b6" xsi:nil="true"/>
    <lcf76f155ced4ddcb4097134ff3c332f xmlns="ce36d7c6-4061-4024-a130-84afb9c025e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6C55448266E304F95DE7C04C77DFF53" ma:contentTypeVersion="20" ma:contentTypeDescription="Create a new document." ma:contentTypeScope="" ma:versionID="fc4fa2672ae6ee915f5a603d8f859474">
  <xsd:schema xmlns:xsd="http://www.w3.org/2001/XMLSchema" xmlns:xs="http://www.w3.org/2001/XMLSchema" xmlns:p="http://schemas.microsoft.com/office/2006/metadata/properties" xmlns:ns2="ce36d7c6-4061-4024-a130-84afb9c025ee" xmlns:ns3="3eba03c0-f5f7-4677-8e8b-5d7622e9e6b6" targetNamespace="http://schemas.microsoft.com/office/2006/metadata/properties" ma:root="true" ma:fieldsID="6e2cab933e4685494c1db8958865e3b8" ns2:_="" ns3:_="">
    <xsd:import namespace="ce36d7c6-4061-4024-a130-84afb9c025ee"/>
    <xsd:import namespace="3eba03c0-f5f7-4677-8e8b-5d7622e9e6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36d7c6-4061-4024-a130-84afb9c025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98d900d-0589-4081-96eb-513de833a50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ba03c0-f5f7-4677-8e8b-5d7622e9e6b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71263ba-3a8c-4faf-82fc-5c3b09e1cb47}" ma:internalName="TaxCatchAll" ma:showField="CatchAllData" ma:web="3eba03c0-f5f7-4677-8e8b-5d7622e9e6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4C7FA8-1D00-4FDA-A667-87B9334D672D}">
  <ds:schemaRefs>
    <ds:schemaRef ds:uri="http://purl.org/dc/terms/"/>
    <ds:schemaRef ds:uri="http://purl.org/dc/dcmitype/"/>
    <ds:schemaRef ds:uri="http://schemas.microsoft.com/office/infopath/2007/PartnerControls"/>
    <ds:schemaRef ds:uri="3eba03c0-f5f7-4677-8e8b-5d7622e9e6b6"/>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ce36d7c6-4061-4024-a130-84afb9c025ee"/>
    <ds:schemaRef ds:uri="http://www.w3.org/XML/1998/namespace"/>
  </ds:schemaRefs>
</ds:datastoreItem>
</file>

<file path=customXml/itemProps2.xml><?xml version="1.0" encoding="utf-8"?>
<ds:datastoreItem xmlns:ds="http://schemas.openxmlformats.org/officeDocument/2006/customXml" ds:itemID="{28A6E767-C5FD-4692-81F9-3EC3814CD93E}">
  <ds:schemaRefs>
    <ds:schemaRef ds:uri="http://schemas.microsoft.com/sharepoint/v3/contenttype/forms"/>
  </ds:schemaRefs>
</ds:datastoreItem>
</file>

<file path=customXml/itemProps3.xml><?xml version="1.0" encoding="utf-8"?>
<ds:datastoreItem xmlns:ds="http://schemas.openxmlformats.org/officeDocument/2006/customXml" ds:itemID="{4A0078A7-2CB9-43AC-8D43-63394196BE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36d7c6-4061-4024-a130-84afb9c025ee"/>
    <ds:schemaRef ds:uri="3eba03c0-f5f7-4677-8e8b-5d7622e9e6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Instructions</vt:lpstr>
      <vt:lpstr>STEP 1- Pre-Travel Checklist</vt:lpstr>
      <vt:lpstr>Pre-Approval Form  </vt:lpstr>
      <vt:lpstr>Travel Authorization Form</vt:lpstr>
      <vt:lpstr>Cost Benefit Analysis (CBA)</vt:lpstr>
      <vt:lpstr>ETERV Form</vt:lpstr>
      <vt:lpstr>ETERV Travel Worksheet #1</vt:lpstr>
      <vt:lpstr>ETERV Travel Worksheet #2</vt:lpstr>
      <vt:lpstr>ETERV Travel Worksheet #3</vt:lpstr>
      <vt:lpstr>NTERV Form</vt:lpstr>
      <vt:lpstr>NTERV Travel Worksheet #1</vt:lpstr>
      <vt:lpstr>NTERV Travel Worksheet #2</vt:lpstr>
      <vt:lpstr>NTERV Travel Worksheet #3</vt:lpstr>
      <vt:lpstr>Object Codes</vt:lpstr>
      <vt:lpstr>'ETERV Form'!HEADER</vt:lpstr>
      <vt:lpstr>'NTERV Form'!HEADER</vt:lpstr>
      <vt:lpstr>'Cost Benefit Analysis (CBA)'!Print_Area</vt:lpstr>
      <vt:lpstr>'ETERV Form'!Print_Area</vt:lpstr>
      <vt:lpstr>'ETERV Travel Worksheet #1'!Print_Area</vt:lpstr>
      <vt:lpstr>'ETERV Travel Worksheet #2'!Print_Area</vt:lpstr>
      <vt:lpstr>'ETERV Travel Worksheet #3'!Print_Area</vt:lpstr>
      <vt:lpstr>Instructions!Print_Area</vt:lpstr>
      <vt:lpstr>'NTERV Form'!Print_Area</vt:lpstr>
      <vt:lpstr>'NTERV Travel Worksheet #1'!Print_Area</vt:lpstr>
      <vt:lpstr>'NTERV Travel Worksheet #2'!Print_Area</vt:lpstr>
      <vt:lpstr>'NTERV Travel Worksheet #3'!Print_Area</vt:lpstr>
      <vt:lpstr>'Pre-Approval Form  '!Print_Area</vt:lpstr>
      <vt:lpstr>'STEP 1- Pre-Travel Checklist'!Print_Area</vt:lpstr>
      <vt:lpstr>'Travel Authorization Form'!Print_Area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Sochacki, Matthew</dc:creator>
  <cp:keywords/>
  <dc:description/>
  <cp:lastModifiedBy>Hutchinson, Regina (VDH)</cp:lastModifiedBy>
  <cp:revision/>
  <cp:lastPrinted>2023-11-22T19:44:22Z</cp:lastPrinted>
  <dcterms:created xsi:type="dcterms:W3CDTF">2023-05-09T20:30:57Z</dcterms:created>
  <dcterms:modified xsi:type="dcterms:W3CDTF">2025-01-15T17:27:57Z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0x01010006C55448266E304F95DE7C04C77DFF53</vt:lpwstr>
  </property>
  <property fmtid="{D5CDD505-2E9C-101B-9397-08002B2CF9AE}" pid="3" name="MediaServiceImageTags">
    <vt:lpwstr/>
  </property>
  <property fmtid="{D5CDD505-2E9C-101B-9397-08002B2CF9AE}" pid="4" name="MSIP_Label_ea60d57e-af5b-4752-ac57-3e4f28ca11dc_Enabled">
    <vt:lpwstr>true</vt:lpwstr>
  </property>
  <property fmtid="{D5CDD505-2E9C-101B-9397-08002B2CF9AE}" pid="5" name="MSIP_Label_ea60d57e-af5b-4752-ac57-3e4f28ca11dc_SetDate">
    <vt:lpwstr>2023-05-12T20:19:36Z</vt:lpwstr>
  </property>
  <property fmtid="{D5CDD505-2E9C-101B-9397-08002B2CF9AE}" pid="6" name="MSIP_Label_ea60d57e-af5b-4752-ac57-3e4f28ca11dc_Method">
    <vt:lpwstr>Standard</vt:lpwstr>
  </property>
  <property fmtid="{D5CDD505-2E9C-101B-9397-08002B2CF9AE}" pid="7" name="MSIP_Label_ea60d57e-af5b-4752-ac57-3e4f28ca11dc_Name">
    <vt:lpwstr>ea60d57e-af5b-4752-ac57-3e4f28ca11dc</vt:lpwstr>
  </property>
  <property fmtid="{D5CDD505-2E9C-101B-9397-08002B2CF9AE}" pid="8" name="MSIP_Label_ea60d57e-af5b-4752-ac57-3e4f28ca11dc_SiteId">
    <vt:lpwstr>36da45f1-dd2c-4d1f-af13-5abe46b99921</vt:lpwstr>
  </property>
  <property fmtid="{D5CDD505-2E9C-101B-9397-08002B2CF9AE}" pid="9" name="MSIP_Label_ea60d57e-af5b-4752-ac57-3e4f28ca11dc_ActionId">
    <vt:lpwstr>075b4c87-22f3-4404-aff1-afee24dfb50b</vt:lpwstr>
  </property>
  <property fmtid="{D5CDD505-2E9C-101B-9397-08002B2CF9AE}" pid="10" name="MSIP_Label_ea60d57e-af5b-4752-ac57-3e4f28ca11dc_ContentBits">
    <vt:lpwstr>0</vt:lpwstr>
  </property>
</Properties>
</file>