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Website Materials\Monthly Reports\2020\"/>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All!$C$1:$C$7310</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All!$A$1:$P$7310</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All!$A$1:$P$7310</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All!$A$1:$P$7310</definedName>
    <definedName name="Z_0A0C9C52_65EC_45B4_A077_5C26835D2D66_.wvu.FilterData" localSheetId="0" hidden="1">All!$A$1:$P$7310</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All!$A$1:$P$7310</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All!$A$1:$P$7310</definedName>
    <definedName name="Z_1DA1B43A_3276_40EB_BCAE_00A61C117377_.wvu.FilterData" localSheetId="0" hidden="1">All!$A$1:$P$7310</definedName>
    <definedName name="Z_1F130B27_132F_48A9_877F_22D440565B94_.wvu.FilterData" localSheetId="0" hidden="1">All!$A$1:$P$7310</definedName>
    <definedName name="Z_2015114A_C37F_4A02_9F20_8184FF3AC6CE_.wvu.FilterData" localSheetId="0" hidden="1">All!$A$1:$P$7310</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All!$A$1:$P$7310</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All!$A$1:$P$7310</definedName>
    <definedName name="Z_2AB91793_37C8_426B_8299_59524C7B2971_.wvu.FilterData" localSheetId="0" hidden="1">All!$A$1:$P$7310</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All!$A$1:$P$7310</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All!$A$1:$P$7310</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All!$A$1:$P$7310</definedName>
    <definedName name="Z_32BC261A_79D0_4A3D_BC15_124496776AD0_.wvu.FilterData" localSheetId="0" hidden="1">All!$A$1:$P$7310</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All!$A$1:$P$7310</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All!$A$1:$P$7310</definedName>
    <definedName name="Z_390DCF82_9A42_4535_AB4F_E0AFB6C86EEC_.wvu.FilterData" localSheetId="0" hidden="1">All!$A$1:$L$3856</definedName>
    <definedName name="Z_39699E5C_61DC_49AE_8D19_623F6D9B7062_.wvu.FilterData" localSheetId="0" hidden="1">All!$A$1:$P$7310</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All!$A$1:$P$7310</definedName>
    <definedName name="Z_3CC34281_ECF3_4AF1_A524_1BC1C21054D8_.wvu.FilterData" localSheetId="0" hidden="1">All!$A$1:$L$4491</definedName>
    <definedName name="Z_3CCB7078_356D_462B_A3EC_7206D7CE832C_.wvu.FilterData" localSheetId="0" hidden="1">All!$A$1:$P$7310</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All!$A$1:$P$7310</definedName>
    <definedName name="Z_41FB16E0_AD69_4964_A850_CB3E08453027_.wvu.FilterData" localSheetId="0" hidden="1">All!$A$1:$L$3856</definedName>
    <definedName name="Z_4222E9A8_DF67_4857_8EE2_EFB08080D95C_.wvu.FilterData" localSheetId="0" hidden="1">All!$C$1:$C$7310</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All!$A$1:$P$7310</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All!$D$1:$D$7310</definedName>
    <definedName name="Z_4FA26526_222C_4F7C_8CFF_70B4DFB6B812_.wvu.FilterData" localSheetId="0" hidden="1">All!$A$1:$L$3856</definedName>
    <definedName name="Z_4FC9BB0E_AABB_42C2_BE3F_20D8FD4041F5_.wvu.FilterData" localSheetId="0" hidden="1">All!$A$1:$P$7310</definedName>
    <definedName name="Z_5045D4AA_CF1C_4D98_BFEA_FFE500A1B64C_.wvu.FilterData" localSheetId="0" hidden="1">All!$A$1:$P$7310</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All!$A$1:$P$7310</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All!$A$1:$P$7310</definedName>
    <definedName name="Z_686CA77E_9334_41F2_B15F_ABC31B0E0920_.wvu.FilterData" localSheetId="0" hidden="1">All!$A$1:$L$4491</definedName>
    <definedName name="Z_68F98865_6654_4E1D_B5AC_9F02C6C78BF7_.wvu.FilterData" localSheetId="0" hidden="1">All!$A$1:$P$7310</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All!$A$1:$P$7310</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All!$A$1:$P$7310</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All!$A$1:$P$7310</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All!$A$1:$P$7310</definedName>
    <definedName name="Z_7A0C65B9_81A4_47FA_89C8_75D9AB283F9B_.wvu.FilterData" localSheetId="0" hidden="1">All!$A$1:$L$4491</definedName>
    <definedName name="Z_7C27EE8A_6A7C_4CB3_B640_CA847B135885_.wvu.FilterData" localSheetId="0" hidden="1">All!$A$1:$P$7310</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All!$A$1:$P$7310</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All!$D$1:$D$7310</definedName>
    <definedName name="Z_8F9DB66A_BF8D_49A7_816B_1CA95AA30242_.wvu.FilterData" localSheetId="0" hidden="1">All!$A$1:$P$7310</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All!$C$1:$C$7310</definedName>
    <definedName name="Z_96B4858E_1F5C_42CA_B888_AE4900A23559_.wvu.FilterData" localSheetId="0" hidden="1">All!$A$1:$L$4491</definedName>
    <definedName name="Z_97336F11_F510_42D3_9C24_914B06A44536_.wvu.FilterData" localSheetId="0" hidden="1">All!$A$1:$P$7310</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All!$A$1:$P$7310</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All!$A$1:$P$7310</definedName>
    <definedName name="Z_A32117BD_CD1C_4465_AD4A_3892A2B4ADD4_.wvu.FilterData" localSheetId="0" hidden="1">All!$A$1:$P$7310</definedName>
    <definedName name="Z_A33B95BF_6329_4BB5_BCC8_806635759229_.wvu.FilterData" localSheetId="0" hidden="1">All!$A$1:$L$3856</definedName>
    <definedName name="Z_A33E66A8_9F58_4245_A0BA_BB2798C2414F_.wvu.FilterData" localSheetId="0" hidden="1">All!$A$1:$P$7310</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All!$A$1:$P$7310</definedName>
    <definedName name="Z_A6FB4DFB_9450_460F_B2D1_C6A51130498D_.wvu.FilterData" localSheetId="0" hidden="1">All!$A$1:$L$3856</definedName>
    <definedName name="Z_A88438A3_2F10_4C11_A7B9_A09B41841500_.wvu.FilterData" localSheetId="0" hidden="1">All!$A$1:$P$7310</definedName>
    <definedName name="Z_AB070A8E_1B7B_4FA1_9DE4_66F8AB38770B_.wvu.FilterData" localSheetId="0" hidden="1">All!$A$1:$P$7310</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All!$A$1:$P$7310</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All!$A$1:$P$7310</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All!$D$1:$D$7310</definedName>
    <definedName name="Z_B8BDB9C9_AE30_4923_8F16_967B1CDF73E7_.wvu.FilterData" localSheetId="0" hidden="1">All!$A$1:$P$7310</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All!$A$1:$P$7310</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All!$A$1:$P$7310</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All!$A$1:$P$7310</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All!$A$1:$P$7310</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All!$A$1:$P$7310</definedName>
    <definedName name="Z_D1BCDA89_4B28_4562_B940_CE882C6A269E_.wvu.FilterData" localSheetId="0" hidden="1">All!$A$1:$L$4491</definedName>
    <definedName name="Z_D207D770_2BBB_44E9_BCD8_86C62508EC5D_.wvu.FilterData" localSheetId="0" hidden="1">All!$C$1:$C$7310</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All!$A$1:$P$7310</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All!$A$1:$P$7310</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All!$A$1:$P$7310</definedName>
    <definedName name="Z_F0EC63D3_33C2_44A1_95C5_63A519BE6BA8_.wvu.FilterData" localSheetId="0" hidden="1">All!$A$1:$L$3856</definedName>
    <definedName name="Z_F0F6B483_962B_4367_88C3_79AA747C8C3A_.wvu.FilterData" localSheetId="0" hidden="1">All!$A$1:$P$7310</definedName>
    <definedName name="Z_F272ADBA_71C6_40F5_9FD1_355D9C7DD674_.wvu.FilterData" localSheetId="0" hidden="1">All!$A$1:$L$3856</definedName>
    <definedName name="Z_F29E0530_AF1A_431C_84AF_D4040C2CB3D9_.wvu.FilterData" localSheetId="0" hidden="1">All!$D$1:$D$7310</definedName>
    <definedName name="Z_F317D929_2872_48DA_8804_D9DEF74D77DC_.wvu.FilterData" localSheetId="0" hidden="1">All!$A$1:$P$7310</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All!$A$1:$P$7310</definedName>
    <definedName name="Z_F56FC267_98B0_4393_BB3F_68B0F2BC92E5_.wvu.FilterData" localSheetId="0" hidden="1">All!$A$1:$L$3856</definedName>
    <definedName name="Z_F5AA98FA_6463_4B32_AE54_509A607436B6_.wvu.FilterData" localSheetId="0" hidden="1">All!$A$1:$P$7310</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All!$A$1:$P$7310</definedName>
    <definedName name="Z_F79950C7_9575_486B_A676_9BA2930BBE2F_.wvu.FilterData" localSheetId="0" hidden="1">All!$A$1:$P$7310</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All!$A$1:$P$7310</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708" i="1" l="1"/>
  <c r="K4708" i="1"/>
  <c r="L4707" i="1"/>
  <c r="K4707" i="1"/>
  <c r="L4706" i="1"/>
  <c r="K4706" i="1"/>
  <c r="L4710" i="1" l="1"/>
  <c r="K4710" i="1"/>
  <c r="L4709" i="1"/>
  <c r="K4709" i="1"/>
  <c r="L4705" i="1"/>
  <c r="K4705" i="1"/>
  <c r="L4698" i="1" l="1"/>
  <c r="K4698" i="1"/>
  <c r="I4688" i="1" l="1"/>
  <c r="I4687" i="1" l="1"/>
  <c r="I4686" i="1" l="1"/>
  <c r="I4685" i="1"/>
  <c r="I4684" i="1"/>
  <c r="I4683" i="1" l="1"/>
  <c r="I4682" i="1" l="1"/>
  <c r="I4681" i="1"/>
  <c r="I4680" i="1" l="1"/>
  <c r="I4679" i="1"/>
  <c r="I4678" i="1" l="1"/>
  <c r="I4677" i="1"/>
  <c r="I4676" i="1"/>
  <c r="I4675" i="1"/>
  <c r="I4674" i="1"/>
  <c r="I4673" i="1"/>
  <c r="I4672" i="1"/>
  <c r="I4671" i="1"/>
  <c r="I4670" i="1" l="1"/>
  <c r="I4669" i="1" l="1"/>
  <c r="I4655" i="1" l="1"/>
  <c r="I4654" i="1"/>
  <c r="I4653" i="1"/>
  <c r="I4647" i="1"/>
  <c r="I4646" i="1"/>
  <c r="I4645" i="1"/>
  <c r="I4644" i="1"/>
  <c r="I4642" i="1"/>
  <c r="L4687" i="1"/>
  <c r="K4687" i="1"/>
  <c r="I4668" i="1"/>
  <c r="I4667" i="1"/>
  <c r="I4666" i="1"/>
  <c r="I4665" i="1"/>
  <c r="I4664" i="1"/>
  <c r="I4663" i="1"/>
  <c r="I4662" i="1" l="1"/>
  <c r="I4661" i="1"/>
  <c r="I4658" i="1" l="1"/>
  <c r="I4657" i="1"/>
  <c r="I4656" i="1"/>
  <c r="K4659" i="1"/>
  <c r="K4658" i="1"/>
  <c r="K4657" i="1"/>
  <c r="K4656" i="1"/>
  <c r="K4660" i="1" l="1"/>
  <c r="L4655" i="1"/>
  <c r="K4655" i="1"/>
  <c r="K4654" i="1"/>
  <c r="K4653" i="1"/>
  <c r="I4652" i="1" l="1"/>
  <c r="I4640" i="1" l="1"/>
  <c r="I4651" i="1"/>
  <c r="I4650" i="1"/>
  <c r="I4649" i="1"/>
  <c r="I4648" i="1"/>
  <c r="I4643" i="1"/>
  <c r="L4704" i="1" l="1"/>
  <c r="K4704" i="1"/>
  <c r="I4639" i="1"/>
  <c r="I4638" i="1"/>
  <c r="I4637" i="1"/>
  <c r="I4636" i="1"/>
  <c r="I4635" i="1"/>
  <c r="I4634" i="1"/>
  <c r="I4633" i="1"/>
  <c r="I4632" i="1"/>
  <c r="I4631" i="1"/>
  <c r="I4630" i="1"/>
  <c r="L4629" i="1"/>
  <c r="K4629" i="1"/>
  <c r="I4629" i="1"/>
  <c r="I4628" i="1"/>
  <c r="I4627" i="1"/>
  <c r="I4626" i="1"/>
  <c r="I4625" i="1"/>
  <c r="I4624" i="1"/>
  <c r="I4623" i="1"/>
  <c r="I4622" i="1"/>
  <c r="I4621" i="1"/>
  <c r="I4620" i="1"/>
  <c r="I4619" i="1"/>
  <c r="I4618" i="1"/>
  <c r="I4617" i="1"/>
  <c r="I4616" i="1"/>
  <c r="I4615" i="1"/>
  <c r="I4614" i="1"/>
  <c r="I4613" i="1"/>
  <c r="I4612" i="1"/>
  <c r="L4611" i="1"/>
  <c r="K4611" i="1"/>
  <c r="I4611" i="1"/>
  <c r="K4610" i="1"/>
  <c r="I4610" i="1"/>
  <c r="L4609" i="1"/>
  <c r="K4609" i="1"/>
  <c r="I4609" i="1"/>
  <c r="I4608" i="1"/>
  <c r="I4607" i="1"/>
  <c r="L4606" i="1"/>
  <c r="K4606" i="1"/>
  <c r="I4606" i="1"/>
  <c r="L4605" i="1"/>
  <c r="K4605" i="1"/>
  <c r="I4605" i="1"/>
  <c r="L4604" i="1"/>
  <c r="K4604" i="1"/>
  <c r="I4604" i="1"/>
  <c r="L4603" i="1"/>
  <c r="K4603" i="1"/>
  <c r="I4603" i="1"/>
  <c r="L4602" i="1"/>
  <c r="K4602" i="1"/>
  <c r="I4601" i="1"/>
  <c r="I4600" i="1"/>
  <c r="K4599" i="1"/>
  <c r="I4599" i="1"/>
  <c r="K4598" i="1"/>
  <c r="I4598" i="1"/>
  <c r="I4597" i="1"/>
  <c r="I4596" i="1"/>
  <c r="I4595" i="1"/>
  <c r="I4594" i="1"/>
  <c r="I4593" i="1"/>
  <c r="I4592" i="1"/>
  <c r="I4591" i="1"/>
  <c r="I4590" i="1"/>
  <c r="I4589" i="1"/>
  <c r="I4588" i="1"/>
  <c r="I4587" i="1"/>
  <c r="K4586" i="1"/>
  <c r="I4586" i="1"/>
  <c r="I4585" i="1"/>
  <c r="I4584" i="1"/>
  <c r="I4583" i="1"/>
  <c r="I4582" i="1"/>
  <c r="I4581" i="1"/>
  <c r="I4580" i="1"/>
  <c r="I4579" i="1"/>
  <c r="I4578" i="1"/>
  <c r="I4577" i="1"/>
  <c r="I4576" i="1"/>
  <c r="I4575" i="1"/>
  <c r="I4574" i="1"/>
  <c r="I4573" i="1"/>
  <c r="I4572" i="1"/>
  <c r="I4571" i="1"/>
  <c r="I4570" i="1"/>
  <c r="I4569" i="1"/>
  <c r="L4568" i="1"/>
  <c r="K4568" i="1"/>
  <c r="I4568" i="1"/>
  <c r="L4567" i="1"/>
  <c r="K4567" i="1"/>
  <c r="I4567" i="1"/>
  <c r="L4566" i="1"/>
  <c r="K4566" i="1"/>
  <c r="I4566" i="1"/>
  <c r="L4565" i="1"/>
  <c r="K4565" i="1"/>
  <c r="I4565" i="1"/>
  <c r="L4564" i="1"/>
  <c r="K4564" i="1"/>
  <c r="I4564" i="1"/>
  <c r="L4563" i="1"/>
  <c r="K4563" i="1"/>
  <c r="I4563" i="1"/>
  <c r="K4562" i="1"/>
  <c r="I4562" i="1"/>
  <c r="L4561" i="1"/>
  <c r="K4561" i="1"/>
  <c r="I4561" i="1"/>
  <c r="I4560" i="1"/>
  <c r="L4559" i="1"/>
  <c r="K4559" i="1"/>
  <c r="I4559" i="1"/>
  <c r="L4558" i="1"/>
  <c r="K4558" i="1"/>
  <c r="L4557" i="1"/>
  <c r="K4557" i="1"/>
  <c r="I4557"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L4583" i="1" l="1"/>
  <c r="K4583" i="1"/>
  <c r="L4573" i="1"/>
  <c r="K4573" i="1"/>
  <c r="K4570" i="1"/>
  <c r="L4570" i="1"/>
  <c r="K4601" i="1"/>
  <c r="K4584" i="1"/>
  <c r="L4584" i="1"/>
  <c r="K4585" i="1"/>
  <c r="L4585" i="1"/>
  <c r="K4571" i="1"/>
  <c r="L4571" i="1"/>
  <c r="K4580" i="1"/>
  <c r="L4580" i="1"/>
  <c r="L4581" i="1"/>
  <c r="K4581" i="1"/>
  <c r="K4579" i="1"/>
  <c r="L4579" i="1"/>
  <c r="K4572" i="1"/>
  <c r="L4572" i="1"/>
  <c r="L4569" i="1"/>
  <c r="K4569" i="1"/>
  <c r="K4574" i="1"/>
  <c r="L4574" i="1"/>
  <c r="L4578" i="1"/>
  <c r="K4578" i="1"/>
  <c r="K4577" i="1"/>
  <c r="L4577" i="1"/>
  <c r="L4575" i="1"/>
  <c r="K4575" i="1"/>
  <c r="K4582" i="1"/>
  <c r="L4582" i="1"/>
  <c r="K4576"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 ref="N4562" authorId="9" shapeId="0">
      <text>
        <r>
          <rPr>
            <b/>
            <sz val="9"/>
            <color indexed="81"/>
            <rFont val="Tahoma"/>
            <family val="2"/>
          </rPr>
          <t>Bodin, Erik (VDH):</t>
        </r>
        <r>
          <rPr>
            <sz val="9"/>
            <color indexed="81"/>
            <rFont val="Tahoma"/>
            <family val="2"/>
          </rPr>
          <t xml:space="preserve">
Only CT approved
</t>
        </r>
      </text>
    </comment>
  </commentList>
</comments>
</file>

<file path=xl/sharedStrings.xml><?xml version="1.0" encoding="utf-8"?>
<sst xmlns="http://schemas.openxmlformats.org/spreadsheetml/2006/main" count="32620" uniqueCount="6156">
  <si>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</si>
  <si>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</si>
  <si>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</si>
  <si>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</si>
  <si>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</si>
  <si>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</si>
  <si>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</si>
  <si>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</si>
  <si>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</si>
  <si>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</si>
  <si>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</si>
  <si>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</si>
  <si>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</si>
  <si>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</si>
  <si>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</si>
  <si>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</si>
  <si>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</si>
  <si>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</si>
  <si>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</si>
  <si>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</si>
  <si>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</si>
  <si>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</si>
  <si>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</si>
  <si>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</si>
  <si>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</si>
  <si>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</si>
  <si>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</si>
  <si>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</si>
  <si>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</si>
  <si>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</si>
  <si>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</si>
  <si>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</si>
  <si>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</si>
  <si>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</si>
  <si>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</si>
  <si>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</si>
  <si>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</si>
  <si>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</si>
  <si>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</si>
  <si>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</si>
  <si>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</si>
  <si>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</si>
  <si>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</si>
  <si>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</si>
  <si>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</si>
  <si>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</si>
  <si>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</si>
  <si>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</si>
  <si>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</si>
  <si>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</si>
  <si>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</si>
  <si>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</si>
  <si>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</si>
  <si>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</si>
  <si>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</si>
  <si>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</si>
  <si>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</si>
  <si>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</si>
  <si>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</si>
  <si>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</si>
  <si>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</si>
  <si>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</si>
  <si>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</si>
  <si>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</si>
  <si>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</si>
  <si>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</si>
  <si>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</si>
  <si>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</si>
  <si>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</si>
  <si>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</si>
  <si>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</si>
  <si>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</si>
  <si>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</si>
  <si>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</si>
  <si>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</si>
  <si>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</si>
  <si>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</si>
  <si>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</si>
  <si>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</si>
  <si>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</si>
  <si>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</si>
  <si>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</si>
  <si>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</si>
  <si>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</si>
  <si>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</si>
  <si>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</si>
  <si>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</si>
  <si>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</si>
  <si>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</si>
  <si>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</si>
  <si>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</si>
  <si>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</si>
  <si>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</si>
  <si>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</si>
  <si>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</si>
  <si>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</si>
  <si>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</si>
  <si>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</si>
  <si>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</si>
  <si>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</si>
  <si>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</si>
  <si>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</si>
  <si>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</si>
  <si>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</si>
  <si>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</si>
  <si>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</si>
  <si>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</si>
  <si>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</si>
  <si>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</si>
  <si>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</si>
  <si>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</si>
  <si>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</si>
  <si>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</si>
  <si>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</si>
  <si>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</si>
  <si>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</si>
  <si>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</si>
  <si>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</si>
  <si>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</si>
  <si>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</si>
  <si>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</si>
  <si>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</si>
  <si>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</si>
  <si>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</si>
  <si>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</si>
  <si>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</si>
  <si>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</si>
  <si>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</si>
  <si>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</si>
  <si>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</si>
  <si>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</si>
  <si>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</si>
  <si>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</si>
  <si>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</si>
  <si>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</si>
  <si>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</si>
  <si>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</si>
  <si>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</si>
  <si>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</si>
  <si>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</si>
  <si>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</si>
  <si>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</si>
  <si>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</si>
  <si>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</si>
  <si>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</si>
  <si>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</si>
  <si>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</si>
  <si>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</si>
  <si>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</si>
  <si>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</si>
  <si>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</si>
  <si>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</si>
  <si>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</si>
  <si>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</si>
  <si>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</si>
  <si>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</si>
  <si>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</si>
  <si>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</si>
  <si>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</si>
  <si>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</si>
  <si>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</si>
  <si>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</si>
  <si>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</si>
  <si>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</si>
  <si>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</si>
  <si>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</si>
  <si>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</si>
  <si>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</si>
  <si>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</si>
  <si>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</si>
  <si>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</si>
  <si>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</si>
  <si>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</si>
  <si>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</si>
  <si>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</si>
  <si>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</si>
  <si>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</si>
  <si>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</si>
  <si>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</si>
  <si>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</si>
  <si>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</si>
  <si>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</si>
  <si>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</si>
  <si>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</si>
  <si>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</si>
  <si>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</si>
  <si>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</si>
  <si>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</si>
  <si>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</si>
  <si>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</si>
  <si>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</si>
  <si>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</si>
  <si>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</si>
  <si>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</si>
  <si>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</si>
  <si>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</si>
  <si>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</si>
  <si>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</si>
  <si>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</si>
  <si>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</si>
  <si>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</si>
  <si>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</si>
  <si>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</si>
  <si>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</si>
  <si>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</si>
  <si>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</si>
  <si>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</si>
  <si>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</si>
  <si>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</si>
  <si>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</si>
  <si>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</si>
  <si>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</si>
  <si>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</si>
  <si>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</si>
  <si>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</si>
  <si>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</si>
  <si>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</si>
  <si>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</si>
  <si>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</si>
  <si>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</si>
  <si>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</si>
  <si>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</si>
  <si>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</si>
  <si>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</si>
  <si>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</si>
  <si>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</si>
  <si>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</si>
  <si>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</si>
  <si>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</si>
  <si>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</si>
  <si>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</si>
  <si>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</si>
  <si>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</si>
  <si>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</si>
  <si>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</si>
  <si>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</si>
  <si>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</si>
  <si>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</si>
  <si>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</si>
  <si>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</si>
  <si>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</si>
  <si>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</si>
  <si>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</si>
  <si>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</si>
  <si>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</si>
  <si>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</si>
  <si>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</si>
  <si>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</si>
  <si>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</si>
  <si>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</si>
  <si>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</si>
  <si>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</si>
  <si>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</si>
  <si>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</si>
  <si>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</si>
  <si>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</si>
  <si>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</si>
  <si>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</si>
  <si>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</si>
  <si>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</si>
  <si>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</si>
  <si>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</si>
  <si>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</si>
  <si>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</si>
  <si>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</si>
  <si>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</si>
  <si>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</si>
  <si>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</si>
  <si>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</si>
  <si>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</si>
  <si>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</si>
  <si>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</si>
  <si>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</si>
  <si>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</si>
  <si>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</si>
  <si>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</si>
  <si>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</si>
  <si>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</si>
  <si>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</si>
  <si>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</si>
  <si>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</si>
  <si>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</si>
  <si>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</si>
  <si>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</si>
  <si>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</si>
  <si>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</si>
  <si>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</si>
  <si>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</si>
  <si>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</si>
  <si>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</si>
  <si>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</si>
  <si>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</si>
  <si>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</si>
  <si>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</si>
  <si>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</si>
  <si>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</si>
  <si>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</si>
  <si>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</si>
  <si>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</si>
  <si>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</si>
  <si>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</si>
  <si>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</si>
  <si>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</si>
  <si>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</si>
  <si>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</si>
  <si>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</si>
  <si>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</si>
  <si>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</si>
  <si>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</si>
  <si>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</si>
  <si>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</si>
  <si>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</si>
  <si>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</si>
  <si>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</si>
  <si>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</si>
  <si>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</si>
  <si>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</si>
  <si>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</si>
  <si>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</si>
  <si>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</si>
  <si>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</si>
  <si>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</si>
  <si>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</si>
  <si>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</si>
  <si>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</si>
  <si>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</si>
  <si>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</si>
  <si>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</si>
  <si>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</si>
  <si>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</si>
  <si>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</si>
  <si>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</si>
  <si>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</si>
  <si>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</si>
  <si>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</si>
  <si>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</si>
  <si>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</si>
  <si>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</si>
  <si>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</si>
  <si>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</si>
  <si>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</si>
  <si>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</si>
  <si>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</si>
  <si>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</si>
  <si>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</si>
  <si>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</si>
  <si>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</si>
  <si>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</si>
  <si>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</si>
  <si>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</si>
  <si>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</si>
  <si>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</si>
  <si>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</si>
  <si>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</si>
  <si>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</si>
  <si>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</si>
  <si>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</si>
  <si>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</si>
  <si>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</si>
  <si>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</si>
  <si>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</si>
  <si>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</si>
  <si>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</si>
  <si>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</si>
  <si>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</si>
  <si>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</si>
  <si>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</si>
  <si>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</si>
  <si>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</si>
  <si>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</si>
  <si>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</si>
  <si>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</si>
  <si>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</si>
  <si>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</si>
  <si>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</si>
  <si>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</si>
  <si>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</si>
  <si>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</si>
  <si>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</si>
  <si>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</si>
  <si>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</si>
  <si>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</si>
  <si>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</si>
  <si>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</si>
  <si>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</si>
  <si>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</si>
  <si>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</si>
  <si>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</si>
  <si>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</si>
  <si>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</si>
  <si>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</si>
  <si>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</si>
  <si>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</si>
  <si>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</si>
  <si>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</si>
  <si>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</si>
  <si>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</si>
  <si>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</si>
  <si>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</si>
  <si>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</si>
  <si>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</si>
  <si>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</si>
  <si>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</si>
  <si>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</si>
  <si>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</si>
  <si>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</si>
  <si>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</si>
  <si>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</si>
  <si>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</si>
  <si>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</si>
  <si>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</si>
  <si>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</si>
  <si>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</si>
  <si>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</si>
  <si>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</si>
  <si>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</si>
  <si>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</si>
  <si>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</si>
  <si>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</si>
  <si>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</si>
  <si>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</si>
  <si>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</si>
  <si>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</si>
  <si>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</si>
  <si>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</si>
  <si>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</si>
  <si>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</si>
  <si>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</si>
  <si>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</si>
  <si>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</si>
  <si>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</si>
  <si>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</si>
  <si>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</si>
  <si>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</si>
  <si>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</si>
  <si>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</si>
  <si>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</si>
  <si>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</si>
  <si>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</si>
  <si>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</si>
  <si>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</si>
  <si>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</si>
  <si>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</si>
  <si>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</si>
  <si>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</si>
  <si>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</si>
  <si>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</si>
  <si>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</si>
  <si>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</si>
  <si>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</si>
  <si>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</si>
  <si>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</si>
  <si>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</si>
  <si>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</si>
  <si>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</si>
  <si>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</si>
  <si>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</si>
  <si>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</si>
  <si>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</si>
  <si>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</si>
  <si>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</si>
  <si>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</si>
  <si>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</si>
  <si>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</si>
  <si>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</si>
  <si>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</si>
  <si>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</si>
  <si>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</si>
  <si>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</si>
  <si>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</si>
  <si>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</si>
  <si>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</si>
  <si>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</si>
  <si>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</si>
  <si>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</si>
  <si>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</si>
  <si>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</si>
  <si>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</si>
  <si>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</si>
  <si>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</si>
  <si>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</si>
  <si>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</si>
  <si>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</si>
  <si>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</si>
  <si>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</si>
  <si>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</si>
  <si>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</si>
  <si>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</si>
  <si>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</si>
  <si>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</si>
  <si>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</si>
  <si>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</si>
  <si>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</si>
  <si>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</si>
  <si>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</si>
  <si>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</si>
  <si>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</si>
  <si>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</si>
  <si>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</si>
  <si>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</si>
  <si>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</si>
  <si>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</si>
  <si>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</si>
  <si>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</si>
  <si>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</si>
  <si>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</si>
  <si>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</si>
  <si>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</si>
  <si>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</si>
  <si>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</si>
  <si>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</si>
  <si>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</si>
  <si>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</si>
  <si>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</si>
  <si>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</si>
  <si>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</si>
  <si>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</si>
  <si>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</si>
  <si>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</si>
  <si>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</si>
  <si>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</si>
  <si>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</si>
  <si>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</si>
  <si>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</si>
  <si>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</si>
  <si>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</si>
  <si>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</si>
  <si>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</si>
  <si>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</si>
  <si>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</si>
  <si>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</si>
  <si>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</si>
  <si>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</si>
  <si>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</si>
  <si>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</si>
  <si>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</si>
  <si>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</si>
  <si>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</si>
  <si>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</si>
  <si>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</si>
  <si>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</si>
  <si>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</si>
  <si>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</si>
  <si>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</si>
  <si>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</si>
  <si>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</si>
  <si>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</si>
  <si>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</si>
  <si>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</si>
  <si>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</si>
  <si>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</si>
  <si>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</si>
  <si>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</si>
  <si>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</si>
  <si>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</si>
  <si>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</si>
  <si>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</si>
  <si>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</si>
  <si>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</si>
  <si>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</si>
  <si>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</si>
  <si>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</si>
  <si>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</si>
  <si>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</si>
  <si>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</si>
  <si>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</si>
  <si>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</si>
  <si>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</si>
  <si>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</si>
  <si>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</si>
  <si>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</si>
  <si>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</si>
  <si>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</si>
  <si>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</si>
  <si>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</si>
  <si>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</si>
  <si>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</si>
  <si>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</si>
  <si>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</si>
  <si>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</si>
  <si>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</si>
  <si>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</si>
  <si>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</si>
  <si>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</si>
  <si>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</si>
  <si>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</si>
  <si>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</si>
  <si>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</si>
  <si>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</si>
  <si>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</si>
  <si>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</si>
  <si>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</si>
  <si>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</si>
  <si>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</si>
  <si>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</si>
  <si>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</si>
  <si>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</si>
  <si>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</si>
  <si>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</si>
  <si>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</si>
  <si>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</si>
  <si>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</si>
  <si>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</si>
  <si>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</si>
  <si>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</si>
  <si>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</si>
  <si>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</si>
  <si>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</si>
  <si>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</si>
  <si>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</si>
  <si>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</si>
  <si>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</si>
  <si>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</si>
  <si>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</si>
  <si>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</si>
  <si>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</si>
  <si>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</si>
  <si>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</si>
  <si>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</si>
  <si>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</si>
  <si>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</si>
  <si>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</si>
  <si>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</si>
  <si>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</si>
  <si>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</si>
  <si>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</si>
  <si>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</si>
  <si>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</si>
  <si>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</si>
  <si>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</si>
  <si>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</si>
  <si>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</si>
  <si>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</si>
  <si>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</si>
  <si>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</si>
  <si>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</si>
  <si>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</si>
  <si>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</si>
  <si>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</si>
  <si>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</si>
  <si>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</si>
  <si>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</si>
  <si>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</si>
  <si>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</si>
  <si>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</si>
  <si>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</si>
  <si>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</si>
  <si>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</si>
  <si>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</si>
  <si>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</si>
  <si>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</si>
  <si>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</si>
  <si>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</si>
  <si>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</si>
  <si>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</si>
  <si>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</si>
  <si>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</si>
  <si>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</si>
  <si>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</si>
  <si>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</si>
  <si>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</si>
  <si>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</si>
  <si>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</si>
  <si>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</si>
  <si>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</si>
  <si>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</si>
  <si>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</si>
  <si>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</si>
  <si>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</si>
  <si>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</si>
  <si>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</si>
  <si>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</si>
  <si>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</si>
  <si>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</si>
  <si>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</si>
  <si>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</si>
  <si>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</si>
  <si>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</si>
  <si>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</si>
  <si>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</si>
  <si>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</si>
  <si>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</si>
  <si>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</si>
  <si>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</si>
  <si>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</si>
  <si>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</si>
  <si>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</si>
  <si>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</si>
  <si>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</si>
  <si>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</si>
  <si>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</si>
  <si>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</si>
  <si>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</si>
  <si>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</si>
  <si>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</si>
  <si>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</si>
  <si>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</si>
  <si>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</si>
  <si>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</si>
  <si>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</si>
  <si>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</si>
  <si>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</si>
  <si>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</si>
  <si>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</si>
  <si>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</si>
  <si>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</si>
  <si>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</si>
  <si>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</si>
  <si>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</si>
  <si>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</si>
  <si>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</si>
  <si>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</si>
  <si>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</si>
  <si>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</si>
  <si>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</si>
  <si>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</si>
  <si>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</si>
  <si>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</si>
  <si>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</si>
  <si>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</si>
  <si>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</si>
  <si>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</si>
  <si>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</si>
  <si>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</si>
  <si>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</si>
  <si>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</si>
  <si>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</si>
  <si>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</si>
  <si>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</si>
  <si>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</si>
  <si>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</si>
  <si>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</si>
  <si>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</si>
  <si>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</si>
  <si>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</si>
  <si>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</si>
  <si>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</si>
  <si>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</si>
  <si>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</si>
  <si>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</si>
  <si>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</si>
  <si>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</si>
  <si>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</si>
  <si>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</si>
  <si>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</si>
  <si>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</si>
  <si>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</si>
  <si>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</si>
  <si>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</si>
  <si>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</si>
  <si>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</si>
  <si>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</si>
  <si>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</si>
  <si>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</si>
  <si>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</si>
  <si>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</si>
  <si>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</si>
  <si>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</si>
  <si>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</si>
  <si>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</si>
  <si>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</si>
  <si>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</si>
  <si>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</si>
  <si>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</si>
  <si>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</si>
  <si>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</si>
  <si>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</si>
  <si>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</si>
  <si>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</si>
  <si>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</si>
  <si>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</si>
  <si>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</si>
  <si>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</si>
  <si>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</si>
  <si>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</si>
  <si>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</si>
  <si>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</si>
  <si>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</si>
  <si>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</si>
  <si>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</si>
  <si>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</si>
  <si>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</si>
  <si>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</si>
  <si>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</si>
  <si>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</si>
  <si>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</si>
  <si>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</si>
  <si>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</si>
  <si>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</si>
  <si>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</si>
  <si>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</si>
  <si>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</si>
  <si>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</si>
  <si>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</si>
  <si>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</si>
  <si>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</si>
  <si>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</si>
  <si>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</si>
  <si>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</si>
  <si>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</si>
  <si>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</si>
  <si>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</si>
  <si>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</si>
  <si>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</si>
  <si>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</si>
  <si>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</si>
  <si>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</si>
  <si>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</si>
  <si>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</si>
  <si>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</si>
  <si>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</si>
  <si>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</si>
  <si>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</si>
  <si>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</si>
  <si>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</si>
  <si>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</si>
  <si>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</si>
  <si>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</si>
  <si>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</si>
  <si>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</si>
  <si>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</si>
  <si>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</si>
  <si>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</si>
  <si>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</si>
  <si>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</si>
  <si>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</si>
  <si>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</si>
  <si>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</si>
  <si>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</si>
  <si>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</si>
  <si>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</si>
  <si>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</si>
  <si>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</si>
  <si>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</si>
  <si>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</si>
  <si>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</si>
  <si>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</si>
  <si>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</si>
  <si>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</si>
  <si>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</si>
  <si>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</si>
  <si>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</si>
  <si>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</si>
  <si>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</si>
  <si>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</si>
  <si>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</si>
  <si>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</si>
  <si>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</si>
  <si>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</si>
  <si>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</si>
  <si>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</si>
  <si>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</si>
  <si>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</si>
  <si>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</si>
  <si>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</si>
  <si>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</si>
  <si>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</si>
  <si>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</si>
  <si>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</si>
  <si>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</si>
  <si>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</si>
  <si>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</si>
  <si>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</si>
  <si>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</si>
  <si>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</si>
  <si>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</si>
  <si>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</si>
  <si>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</si>
  <si>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</si>
  <si>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</si>
  <si>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</si>
  <si>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</si>
  <si>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</si>
  <si>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</si>
  <si>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</si>
  <si>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</si>
  <si>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</si>
  <si>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</si>
  <si>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</si>
  <si>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</si>
  <si>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</si>
  <si>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</si>
  <si>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</si>
  <si>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</si>
  <si>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</si>
  <si>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</si>
  <si>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</si>
  <si>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</si>
  <si>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</si>
  <si>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</si>
  <si>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</si>
  <si>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</si>
  <si>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</si>
  <si>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</si>
  <si>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</si>
  <si>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</si>
  <si>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</si>
  <si>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</si>
  <si>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</si>
  <si>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</si>
  <si>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</si>
  <si>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</si>
  <si>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</si>
  <si>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</si>
  <si>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</si>
  <si>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</si>
  <si>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</si>
  <si>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</si>
  <si>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</si>
  <si>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</si>
  <si>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</si>
  <si>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</si>
  <si>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</si>
  <si>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</si>
  <si>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</si>
  <si>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</si>
  <si>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</si>
  <si>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</si>
  <si>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</si>
  <si>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</si>
  <si>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</si>
  <si>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</si>
  <si>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</si>
  <si>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</si>
  <si>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</si>
  <si>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</si>
  <si>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</si>
  <si>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</si>
  <si>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</si>
  <si>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</si>
  <si>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</si>
  <si>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</si>
  <si>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</si>
  <si>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</si>
  <si>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</si>
  <si>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</si>
  <si>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</si>
  <si>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</si>
  <si>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</si>
  <si>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</si>
  <si>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</si>
  <si>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</si>
  <si>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</si>
  <si>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</si>
  <si>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</si>
  <si>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</si>
  <si>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</si>
  <si>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</si>
  <si>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</si>
  <si>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</si>
  <si>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</si>
  <si>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</si>
  <si>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</si>
  <si>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</si>
  <si>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</si>
  <si>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</si>
  <si>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</si>
  <si>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</si>
  <si>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</si>
  <si>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</si>
  <si>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</si>
  <si>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</si>
  <si>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</si>
  <si>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</si>
  <si>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</si>
  <si>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</si>
  <si>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</si>
  <si>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</si>
  <si>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</si>
  <si>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</si>
  <si>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</si>
  <si>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</si>
  <si>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</si>
  <si>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</si>
  <si>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</si>
  <si>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</si>
  <si>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</si>
  <si>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</si>
  <si>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</si>
  <si>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</si>
  <si>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</si>
  <si>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</si>
  <si>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</si>
  <si>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</si>
  <si>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</si>
  <si>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</si>
  <si>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</si>
  <si>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</si>
  <si>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</si>
  <si>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</si>
  <si>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</si>
  <si>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</si>
  <si>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</si>
  <si>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</si>
  <si>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</si>
  <si>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</si>
  <si>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</si>
  <si>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</si>
  <si>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</si>
  <si>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</si>
  <si>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</si>
  <si>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</si>
  <si>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</si>
  <si>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</si>
  <si>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</si>
  <si>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</si>
  <si>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</si>
  <si>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</si>
  <si>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</si>
  <si>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</si>
  <si>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</si>
  <si>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</si>
  <si>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</si>
  <si>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</si>
  <si>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</si>
  <si>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</si>
  <si>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</si>
  <si>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</si>
  <si>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</si>
  <si>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</si>
  <si>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</si>
  <si>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</si>
  <si>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</si>
  <si>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</si>
  <si>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</si>
  <si>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</si>
  <si>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</si>
  <si>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</si>
  <si>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</si>
  <si>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</si>
  <si>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</si>
  <si>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</si>
  <si>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</si>
  <si>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</si>
  <si>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</si>
  <si>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</si>
  <si>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</si>
  <si>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</si>
  <si>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</si>
  <si>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</si>
  <si>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</si>
  <si>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</si>
  <si>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</si>
  <si>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</si>
  <si>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</si>
  <si>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</si>
  <si>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</si>
  <si>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</si>
  <si>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</si>
  <si>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</si>
  <si>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</si>
  <si>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</si>
  <si>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</si>
  <si>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</si>
  <si>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</si>
  <si>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</si>
  <si>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</si>
  <si>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</si>
  <si>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</si>
  <si>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</si>
  <si>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</si>
  <si>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</si>
  <si>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</si>
  <si>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</si>
  <si>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</si>
  <si>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</si>
  <si>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</si>
  <si>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</si>
  <si>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</si>
  <si>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</si>
  <si>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</si>
  <si>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</si>
  <si>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</si>
  <si>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</si>
  <si>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</si>
  <si>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</si>
  <si>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</si>
  <si>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</si>
  <si>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</si>
  <si>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</si>
  <si>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</si>
  <si>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</si>
  <si>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</si>
  <si>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</si>
  <si>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</si>
  <si>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</si>
  <si>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</si>
  <si>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</si>
  <si>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</si>
  <si>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</si>
  <si>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</si>
  <si>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</si>
  <si>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</si>
  <si>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</si>
  <si>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</si>
  <si>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</si>
  <si>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</si>
  <si>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</si>
  <si>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</si>
  <si>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</si>
  <si>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</si>
  <si>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</si>
  <si>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</si>
  <si>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</si>
  <si>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</si>
  <si>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</si>
  <si>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</si>
  <si>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</si>
  <si>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</si>
  <si>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</si>
  <si>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</si>
  <si>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</si>
  <si>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</si>
  <si>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</si>
  <si>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</si>
  <si>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</si>
  <si>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</si>
  <si>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</si>
  <si>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</si>
  <si>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</si>
  <si>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</si>
  <si>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</si>
  <si>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</si>
  <si>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</si>
  <si>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</si>
  <si>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</si>
  <si>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</si>
  <si>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</si>
  <si>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</si>
  <si>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</si>
  <si>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</si>
  <si>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</si>
  <si>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</si>
  <si>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</si>
  <si>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</si>
  <si>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</si>
  <si>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</si>
  <si>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</si>
  <si>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</si>
  <si>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</si>
  <si>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</si>
  <si>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</si>
  <si>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</si>
  <si>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</si>
  <si>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</si>
  <si>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</si>
  <si>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</si>
  <si>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</si>
  <si>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</si>
  <si>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</si>
  <si>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</si>
  <si>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</si>
  <si>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</si>
  <si>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</si>
  <si>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</si>
  <si>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</si>
  <si>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</si>
  <si>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</si>
  <si>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</si>
  <si>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</si>
  <si>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</si>
  <si>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</si>
  <si>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</si>
  <si>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</si>
  <si>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</si>
  <si>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</si>
  <si>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</si>
  <si>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</si>
  <si>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</si>
  <si>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</si>
  <si>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</si>
  <si>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</si>
  <si>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</si>
  <si>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</si>
  <si>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</si>
  <si>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</si>
  <si>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</si>
  <si>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</si>
  <si>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</si>
  <si>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</si>
  <si>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</si>
  <si>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</si>
  <si>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</si>
  <si>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</si>
  <si>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</si>
  <si>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</si>
  <si>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</si>
  <si>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</si>
  <si>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</si>
  <si>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</si>
  <si>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</si>
  <si>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</si>
  <si>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</si>
  <si>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</si>
  <si>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</si>
  <si>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</si>
  <si>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</si>
  <si>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</si>
  <si>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</si>
  <si>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</si>
  <si>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</si>
  <si>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</si>
  <si>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</si>
  <si>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</si>
  <si>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</si>
  <si>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</si>
  <si>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</si>
  <si>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</si>
  <si>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</si>
  <si>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</si>
  <si>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</si>
  <si>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</si>
  <si>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</si>
  <si>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</si>
  <si>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</si>
  <si>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</si>
  <si>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</si>
  <si>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</si>
  <si>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</si>
  <si>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</si>
  <si>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</si>
  <si>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</si>
  <si>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</si>
  <si>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</si>
  <si>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</si>
  <si>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</si>
  <si>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</si>
  <si>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</si>
  <si>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</si>
  <si>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</si>
  <si>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</si>
  <si>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</si>
  <si>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</si>
  <si>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</si>
  <si>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</si>
  <si>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</si>
  <si>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</si>
  <si>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</si>
  <si>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</si>
  <si>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</si>
  <si>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</si>
  <si>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</si>
  <si>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</si>
  <si>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</si>
  <si>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</si>
  <si>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</si>
  <si>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</si>
  <si>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</si>
  <si>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</si>
  <si>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</si>
  <si>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</si>
  <si>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</si>
  <si>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</si>
  <si>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</si>
  <si>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</si>
  <si>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</si>
  <si>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</si>
  <si>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</si>
  <si>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</si>
  <si>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</si>
  <si>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</si>
  <si>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</si>
  <si>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</si>
  <si>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</si>
  <si>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</si>
  <si>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</si>
  <si>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</si>
  <si>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</si>
  <si>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</si>
  <si>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</si>
  <si>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</si>
  <si>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</si>
  <si>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</si>
  <si>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</si>
  <si>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</si>
  <si>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</si>
  <si>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</si>
  <si>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</si>
  <si>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</si>
  <si>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</si>
  <si>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</si>
  <si>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</si>
  <si>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</si>
  <si>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</si>
  <si>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</si>
  <si>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</si>
  <si>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</si>
  <si>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</si>
  <si>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</si>
  <si>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</si>
  <si>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</si>
  <si>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</si>
  <si>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</si>
  <si>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</si>
  <si>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</si>
  <si>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</si>
  <si>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</si>
  <si>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</si>
  <si>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</si>
  <si>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</si>
  <si>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</si>
  <si>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</si>
  <si>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</si>
  <si>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</si>
  <si>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</si>
  <si>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</si>
  <si>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</si>
  <si>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</si>
  <si>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</si>
  <si>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</si>
  <si>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</si>
  <si>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</si>
  <si>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</si>
  <si>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</si>
  <si>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</si>
  <si>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</si>
  <si>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</si>
  <si>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</si>
  <si>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</si>
  <si>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</si>
  <si>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</si>
  <si>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</si>
  <si>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</si>
  <si>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</si>
  <si>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</si>
  <si>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</si>
  <si>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</si>
  <si>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</si>
  <si>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</si>
  <si>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</si>
  <si>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</si>
  <si>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</si>
  <si>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</si>
  <si>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</si>
  <si>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</si>
  <si>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</si>
  <si>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</si>
  <si>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</si>
  <si>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</si>
  <si>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</si>
  <si>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</si>
  <si>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</si>
  <si>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</si>
  <si>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</si>
  <si>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</si>
  <si>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</si>
  <si>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</si>
  <si>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</si>
  <si>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</si>
  <si>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</si>
  <si>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</si>
  <si>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</si>
  <si>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</si>
  <si>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</si>
  <si>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</si>
  <si>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</si>
  <si>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</si>
  <si>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</si>
  <si>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</si>
  <si>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</si>
  <si>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</si>
  <si>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</si>
  <si>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</si>
  <si>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</si>
  <si>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</si>
  <si>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</si>
  <si>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</si>
  <si>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</si>
  <si>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</si>
  <si>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</si>
  <si>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</si>
  <si>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</si>
  <si>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</si>
  <si>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</si>
  <si>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</si>
  <si>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</si>
  <si>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</si>
  <si>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</si>
  <si>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</si>
  <si>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</si>
  <si>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</si>
  <si>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</si>
  <si>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</si>
  <si>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</si>
  <si>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</si>
  <si>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</si>
  <si>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</si>
  <si>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</si>
  <si>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</si>
  <si>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</si>
  <si>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</si>
  <si>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</si>
  <si>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</si>
  <si>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</si>
  <si>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</si>
  <si>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</si>
  <si>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</si>
  <si>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</si>
  <si>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</si>
  <si>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</si>
  <si>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</si>
  <si>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</si>
  <si>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</si>
  <si>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</si>
  <si>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</si>
  <si>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</si>
  <si>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</si>
  <si>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</si>
  <si>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</si>
  <si>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</si>
  <si>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</si>
  <si>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</si>
  <si>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</si>
  <si>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</si>
  <si>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</si>
  <si>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</si>
  <si>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</si>
  <si>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</si>
  <si>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</si>
  <si>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</si>
  <si>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</si>
  <si>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</si>
  <si>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</si>
  <si>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</si>
  <si>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</si>
  <si>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</si>
  <si>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</si>
  <si>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</si>
  <si>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</si>
  <si>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</si>
  <si>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</si>
  <si>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</si>
  <si>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</si>
  <si>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</si>
  <si>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</si>
  <si>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</si>
  <si>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</si>
  <si>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</si>
  <si>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</si>
  <si>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</si>
  <si>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</si>
  <si>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</si>
  <si>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</si>
  <si>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</si>
  <si>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</si>
  <si>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</si>
  <si>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</si>
  <si>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</si>
  <si>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</si>
  <si>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</si>
  <si>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</si>
  <si>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</si>
  <si>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</si>
  <si>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</si>
  <si>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</si>
  <si>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</si>
  <si>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</si>
  <si>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</si>
  <si>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</si>
  <si>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</si>
  <si>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</si>
  <si>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</si>
  <si>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</si>
  <si>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</si>
  <si>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</si>
  <si>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</si>
  <si>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</si>
  <si>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</si>
  <si>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</si>
  <si>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</si>
  <si>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</si>
  <si>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</si>
  <si>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</si>
  <si>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</si>
  <si>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</si>
  <si>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</si>
  <si>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</si>
  <si>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</si>
  <si>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</si>
  <si>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</si>
  <si>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</si>
  <si>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</si>
  <si>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</si>
  <si>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</si>
  <si>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</si>
  <si>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</si>
  <si>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</si>
  <si>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</si>
  <si>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</si>
  <si>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</si>
  <si>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</si>
  <si>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</si>
  <si>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</si>
  <si>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</si>
  <si>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</si>
  <si>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</si>
  <si>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</si>
  <si>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</si>
  <si>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</si>
  <si>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</si>
  <si>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</si>
  <si>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</si>
  <si>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</si>
  <si>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</si>
  <si>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</si>
  <si>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</si>
  <si>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</si>
  <si>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</si>
  <si>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</si>
  <si>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</si>
  <si>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</si>
  <si>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</si>
  <si>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</si>
  <si>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</si>
  <si>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</si>
  <si>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</si>
  <si>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</si>
  <si>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</si>
  <si>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</si>
  <si>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</si>
  <si>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</si>
  <si>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</si>
  <si>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</si>
  <si>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</si>
  <si>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</si>
  <si>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</si>
  <si>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</si>
  <si>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</si>
  <si>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</si>
  <si>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</si>
  <si>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</si>
  <si>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</si>
  <si>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</si>
  <si>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</si>
  <si>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</si>
  <si>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</si>
  <si>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</si>
  <si>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</si>
  <si>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</si>
  <si>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</si>
  <si>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</si>
  <si>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</si>
  <si>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</si>
  <si>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</si>
  <si>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</si>
  <si>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</si>
  <si>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</si>
  <si>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</si>
  <si>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</si>
  <si>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</si>
  <si>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</si>
  <si>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</si>
  <si>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</si>
  <si>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</si>
  <si>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</si>
  <si>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</si>
  <si>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</si>
  <si>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</si>
  <si>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</si>
  <si>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</si>
  <si>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</si>
  <si>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</si>
  <si>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</si>
  <si>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</si>
  <si>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</si>
  <si>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</si>
  <si>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</si>
  <si>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</si>
  <si>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</si>
  <si>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</si>
  <si>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</si>
  <si>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</si>
  <si>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</si>
  <si>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</si>
  <si>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</si>
  <si>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</si>
  <si>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</si>
  <si>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</si>
  <si>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</si>
  <si>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</si>
  <si>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</si>
  <si>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</si>
  <si>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</si>
  <si>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</si>
  <si>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</si>
  <si>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</si>
  <si>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</si>
  <si>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</si>
  <si>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</si>
  <si>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</si>
  <si>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</si>
  <si>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</si>
  <si>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</si>
  <si>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</si>
  <si>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</si>
  <si>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</si>
  <si>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</si>
  <si>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</si>
  <si>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</si>
  <si>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</si>
  <si>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</si>
  <si>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</si>
  <si>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</si>
  <si>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</si>
  <si>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</si>
  <si>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</si>
  <si>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</si>
  <si>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</si>
  <si>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</si>
  <si>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</si>
  <si>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</si>
  <si>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</si>
  <si>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</si>
  <si>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</si>
  <si>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</si>
  <si>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</si>
  <si>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</si>
  <si>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</si>
  <si>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</si>
  <si>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</si>
  <si>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</si>
  <si>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</si>
  <si>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</si>
  <si>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</si>
  <si>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</si>
  <si>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</si>
  <si>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</si>
  <si>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</si>
  <si>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</si>
  <si>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</si>
  <si>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</si>
  <si>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</si>
  <si>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</si>
  <si>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</si>
  <si>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</si>
  <si>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</si>
  <si>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</si>
  <si>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</si>
  <si>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</si>
  <si>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</si>
  <si>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</si>
  <si>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</si>
  <si>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</si>
  <si>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</si>
  <si>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</si>
  <si>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</si>
  <si>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</si>
  <si>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</si>
  <si>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</si>
  <si>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</si>
  <si>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</si>
  <si>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</si>
  <si>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</si>
  <si>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</si>
  <si>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</si>
  <si>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</si>
  <si>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</si>
  <si>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</si>
  <si>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</si>
  <si>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</si>
  <si>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</si>
  <si>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</si>
  <si>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</si>
  <si>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</si>
  <si>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</si>
  <si>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</si>
  <si>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</si>
  <si>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</si>
  <si>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</si>
  <si>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</si>
  <si>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</si>
  <si>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</si>
  <si>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</si>
  <si>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</si>
  <si>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</si>
  <si>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</si>
  <si>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</si>
  <si>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</si>
  <si>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</si>
  <si>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</si>
  <si>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</si>
  <si>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</si>
  <si>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</si>
  <si>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</si>
  <si>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</si>
  <si>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</si>
  <si>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</si>
  <si>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</si>
  <si>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</si>
  <si>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</si>
  <si>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</si>
  <si>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</si>
  <si>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</si>
  <si>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</si>
  <si>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</si>
  <si>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</si>
  <si>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</si>
  <si>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</si>
  <si>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</si>
  <si>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</si>
  <si>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</si>
  <si>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</si>
  <si>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</si>
  <si>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</si>
  <si>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</si>
  <si>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</si>
  <si>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</si>
  <si>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</si>
  <si>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</si>
  <si>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</si>
  <si>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</si>
  <si>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</si>
  <si>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</si>
  <si>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</si>
  <si>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</si>
  <si>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</si>
  <si>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</si>
  <si>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</si>
  <si>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</si>
  <si>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</si>
  <si>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</si>
  <si>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</si>
  <si>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</si>
  <si>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</si>
  <si>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</si>
  <si>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</si>
  <si>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</si>
  <si>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</si>
  <si>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</si>
  <si>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</si>
  <si>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</si>
  <si>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</si>
  <si>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</si>
  <si>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</si>
  <si>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</si>
  <si>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</si>
  <si>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</si>
  <si>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</si>
  <si>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</si>
  <si>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</si>
  <si>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</si>
  <si>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</si>
  <si>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</si>
  <si>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</si>
  <si>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</si>
  <si>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</si>
  <si>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</si>
  <si>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</si>
  <si>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</si>
  <si>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</si>
  <si>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</si>
  <si>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</si>
  <si>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</si>
  <si>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</si>
  <si>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</si>
  <si>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</si>
  <si>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</si>
  <si>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</si>
  <si>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</si>
  <si>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</si>
  <si>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</si>
  <si>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</si>
  <si>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</si>
  <si>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</si>
  <si>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</si>
  <si>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</si>
  <si>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</si>
  <si>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</si>
  <si>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</si>
  <si>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</si>
  <si>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</si>
  <si>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</si>
  <si>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</si>
  <si>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</si>
  <si>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</si>
  <si>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</si>
  <si>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</si>
  <si>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</si>
  <si>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</si>
  <si>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</si>
  <si>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</si>
  <si>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</si>
  <si>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</si>
  <si>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</si>
  <si>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</si>
  <si>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</si>
  <si>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</si>
  <si>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</si>
  <si>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</si>
  <si>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</si>
  <si>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</si>
  <si>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</si>
  <si>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</si>
  <si>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</si>
  <si>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</si>
  <si>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</si>
  <si>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</si>
  <si>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</si>
  <si>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</si>
  <si>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</si>
  <si>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</si>
  <si>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</si>
  <si>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</si>
  <si>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</si>
  <si>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</si>
  <si>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</si>
  <si>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</si>
  <si>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</si>
  <si>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</si>
  <si>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</si>
  <si>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</si>
  <si>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</si>
  <si>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</si>
  <si>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</si>
  <si>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</si>
  <si>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</si>
  <si>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</si>
  <si>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</si>
  <si>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</si>
  <si>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</si>
  <si>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</si>
  <si>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</si>
  <si>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</si>
  <si>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</si>
  <si>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</si>
  <si>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</si>
  <si>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</si>
  <si>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</si>
  <si>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</si>
  <si>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</si>
  <si>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</si>
  <si>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</si>
  <si>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</si>
  <si>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</si>
  <si>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</si>
  <si>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</si>
  <si>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</si>
  <si>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</si>
  <si>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</si>
  <si>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</si>
  <si>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</si>
  <si>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</si>
  <si>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</si>
  <si>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</si>
  <si>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</si>
  <si>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</si>
  <si>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</si>
  <si>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</si>
  <si>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</si>
  <si>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</si>
  <si>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</si>
  <si>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</si>
  <si>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</si>
  <si>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</si>
  <si>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</si>
  <si>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</si>
  <si>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</si>
  <si>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</si>
  <si>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</si>
  <si>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</si>
  <si>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</si>
  <si>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</si>
  <si>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</si>
  <si>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</si>
  <si>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</si>
  <si>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</si>
  <si>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</si>
  <si>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</si>
  <si>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</si>
  <si>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</si>
  <si>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</si>
  <si>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</si>
  <si>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</si>
  <si>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</si>
  <si>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</si>
  <si>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</si>
  <si>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</si>
  <si>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</si>
  <si>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</si>
  <si>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</si>
  <si>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</si>
  <si>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</si>
  <si>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</si>
  <si>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</si>
  <si>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</si>
  <si>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</si>
  <si>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</si>
  <si>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</si>
  <si>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</si>
  <si>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</si>
  <si>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</si>
  <si>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</si>
  <si>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</si>
  <si>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</si>
  <si>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</si>
  <si>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</si>
  <si>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</si>
  <si>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</si>
  <si>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</si>
  <si>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</si>
  <si>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</si>
  <si>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</si>
  <si>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</si>
  <si>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</si>
  <si>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</si>
  <si>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</si>
  <si>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</si>
  <si>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</si>
  <si>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</si>
  <si>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</si>
  <si>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</si>
  <si>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</si>
  <si>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</si>
  <si>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</si>
  <si>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</si>
  <si>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</si>
  <si>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</si>
  <si>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</si>
  <si>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</si>
  <si>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</si>
  <si>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</si>
  <si>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</si>
  <si>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</si>
  <si>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</si>
  <si>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</si>
  <si>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</si>
  <si>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</si>
  <si>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</si>
  <si>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</si>
  <si>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</si>
  <si>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</si>
  <si>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</si>
  <si>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</si>
  <si>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</si>
  <si>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</si>
  <si>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</si>
  <si>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</si>
  <si>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</si>
  <si>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</si>
  <si>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</si>
  <si>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</si>
  <si>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</si>
  <si>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</si>
  <si>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</si>
  <si>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</si>
  <si>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</si>
  <si>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</si>
  <si>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</si>
  <si>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</si>
  <si>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</si>
  <si>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</si>
  <si>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</si>
  <si>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</si>
  <si>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</si>
  <si>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</si>
  <si>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</si>
  <si>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</si>
  <si>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</si>
  <si>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</si>
  <si>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</si>
  <si>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</si>
  <si>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</si>
  <si>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</si>
  <si>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</si>
  <si>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</si>
  <si>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</si>
  <si>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</si>
  <si>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</si>
  <si>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</si>
  <si>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</si>
  <si>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</si>
  <si>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</si>
  <si>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</si>
  <si>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</si>
  <si>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</si>
  <si>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</si>
  <si>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</si>
  <si>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</si>
  <si>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</si>
  <si>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</si>
  <si>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</si>
  <si>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</si>
  <si>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</si>
  <si>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</si>
  <si>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</si>
  <si>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</si>
  <si>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</si>
  <si>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</si>
  <si>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</si>
  <si>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</si>
  <si>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</si>
  <si>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</si>
  <si>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</si>
  <si>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</si>
  <si>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</si>
  <si>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</si>
  <si>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</si>
  <si>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</si>
  <si>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</si>
  <si>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</si>
  <si>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</si>
  <si>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</si>
  <si>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</si>
  <si>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</si>
  <si>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</si>
  <si>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</si>
  <si>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</si>
  <si>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</si>
  <si>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</si>
  <si>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</si>
  <si>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</si>
  <si>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</si>
  <si>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</si>
  <si>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</si>
  <si>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</si>
  <si>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</si>
  <si>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</si>
  <si>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</si>
  <si>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</si>
  <si>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</si>
  <si>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</si>
  <si>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</si>
  <si>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</si>
  <si>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</si>
  <si>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</si>
  <si>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</si>
  <si>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</si>
  <si>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</si>
  <si>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</si>
  <si>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</si>
  <si>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</si>
  <si>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</si>
  <si>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</si>
  <si>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</si>
  <si>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</si>
  <si>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</si>
  <si>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</si>
  <si>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</si>
  <si>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</si>
  <si>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</si>
  <si>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</si>
  <si>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</si>
  <si>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</si>
  <si>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</si>
  <si>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</si>
  <si>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</si>
  <si>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</si>
  <si>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</si>
  <si>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</si>
  <si>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</si>
  <si>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</si>
  <si>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</si>
  <si>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</si>
  <si>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</si>
  <si>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</si>
  <si>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</si>
  <si>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</si>
  <si>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</si>
  <si>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</si>
  <si>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</si>
  <si>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</si>
  <si>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</si>
  <si>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</si>
  <si>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</si>
  <si>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</si>
  <si>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</si>
  <si>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</si>
  <si>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</si>
  <si>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</si>
  <si>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</si>
  <si>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</si>
  <si>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</si>
  <si>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</si>
  <si>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</si>
  <si>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</si>
  <si>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</si>
  <si>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</si>
  <si>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</si>
  <si>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</si>
  <si>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</si>
  <si>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</si>
  <si>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</si>
  <si>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</si>
  <si>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</si>
  <si>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</si>
  <si>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</si>
  <si>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</si>
  <si>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</si>
  <si>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</si>
  <si>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</si>
  <si>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</si>
  <si>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</si>
  <si>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</si>
  <si>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</si>
  <si>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</si>
  <si>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</si>
  <si>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</si>
  <si>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</si>
  <si>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</si>
  <si>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</si>
  <si>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</si>
  <si>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</si>
  <si>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</si>
  <si>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</si>
  <si>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</si>
  <si>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</si>
  <si>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</si>
  <si>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</si>
  <si>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</si>
  <si>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</si>
  <si>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</si>
  <si>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</si>
  <si>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</si>
  <si>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</si>
  <si>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</si>
  <si>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</si>
  <si>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</si>
  <si>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</si>
  <si>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</si>
  <si>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</si>
  <si>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</si>
  <si>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</si>
  <si>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</si>
  <si>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</si>
  <si>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</si>
  <si>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</si>
  <si>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</si>
  <si>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</si>
  <si>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</si>
  <si>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</si>
  <si>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</si>
  <si>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</si>
  <si>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</si>
  <si>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</si>
  <si>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</si>
  <si>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</si>
  <si>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</si>
  <si>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</si>
  <si>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</si>
  <si>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</si>
  <si>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</si>
  <si>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</si>
  <si>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</si>
  <si>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</si>
  <si>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</si>
  <si>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</si>
  <si>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</si>
  <si>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</si>
  <si>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</si>
  <si>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</si>
  <si>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</si>
  <si>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</si>
  <si>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</si>
  <si>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</si>
  <si>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</si>
  <si>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</si>
  <si>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</si>
  <si>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</si>
  <si>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</si>
  <si>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</si>
  <si>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</si>
  <si>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</si>
  <si>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</si>
  <si>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</si>
  <si>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</si>
  <si>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</si>
  <si>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</si>
  <si>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</si>
  <si>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</si>
  <si>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</si>
  <si>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</si>
  <si>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</si>
  <si>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</si>
  <si>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</si>
  <si>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</si>
  <si>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</si>
  <si>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</si>
  <si>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</si>
  <si>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</si>
  <si>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</si>
  <si>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</si>
  <si>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</si>
  <si>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</si>
  <si>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</si>
  <si>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</si>
  <si>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</si>
  <si>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</si>
  <si>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</si>
  <si>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</si>
  <si>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</si>
  <si>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</si>
  <si>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</si>
  <si>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</si>
  <si>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</si>
  <si>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</si>
  <si>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</si>
  <si>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</si>
  <si>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</si>
  <si>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</si>
  <si>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</si>
  <si>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</si>
  <si>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</si>
  <si>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</si>
  <si>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</si>
  <si>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</si>
  <si>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</si>
  <si>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</si>
  <si>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</si>
  <si>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</si>
  <si>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</si>
  <si>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</si>
  <si>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</si>
  <si>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</si>
  <si>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</si>
  <si>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</si>
  <si>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</si>
  <si>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</si>
  <si>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</si>
  <si>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</si>
  <si>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</si>
  <si>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</si>
  <si>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</si>
  <si>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</si>
  <si>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</si>
  <si>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</si>
  <si>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</si>
  <si>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</si>
  <si>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</si>
  <si>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</si>
  <si>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</si>
  <si>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</si>
  <si>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</si>
  <si>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</si>
  <si>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</si>
  <si>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</si>
  <si>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</si>
  <si>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</si>
  <si>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</si>
  <si>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</si>
  <si>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</si>
  <si>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</si>
  <si>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</si>
  <si>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</si>
  <si>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</si>
  <si>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</si>
  <si>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</si>
  <si>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</si>
  <si>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</si>
  <si>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</si>
  <si>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</si>
  <si>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</si>
  <si>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</si>
  <si>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</si>
  <si>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</si>
  <si>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</si>
  <si>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</si>
  <si>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</si>
  <si>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</si>
  <si>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</si>
  <si>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</si>
  <si>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</si>
  <si>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</si>
  <si>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</si>
  <si>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</si>
  <si>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</si>
  <si>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</si>
  <si>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</si>
  <si>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</si>
  <si>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</si>
  <si>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</si>
  <si>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</si>
  <si>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</si>
  <si>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</si>
  <si>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</si>
  <si>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</si>
  <si>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</si>
  <si>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</si>
  <si>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</si>
  <si>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</si>
  <si>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</si>
  <si>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</si>
  <si>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</si>
  <si>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</si>
  <si>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</si>
  <si>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</si>
  <si>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</si>
  <si>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</si>
  <si>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</si>
  <si>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</si>
  <si>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</si>
  <si>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</si>
  <si>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</si>
  <si>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</si>
  <si>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</si>
  <si>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</si>
  <si>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</si>
  <si>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</si>
  <si>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</si>
  <si>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</si>
  <si>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</si>
  <si>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</si>
  <si>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</si>
  <si>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</si>
  <si>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</si>
  <si>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</si>
  <si>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</si>
  <si>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</si>
  <si>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</si>
  <si>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</si>
  <si>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</si>
  <si>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</si>
  <si>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</si>
  <si>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</si>
  <si>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</si>
  <si>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</si>
  <si>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</si>
  <si>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</si>
  <si>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</si>
  <si>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</si>
  <si>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</si>
  <si>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</si>
  <si>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</si>
  <si>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</si>
  <si>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</si>
  <si>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</si>
  <si>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</si>
  <si>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</si>
  <si>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</si>
  <si>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</si>
  <si>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</si>
  <si>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</si>
  <si>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</si>
  <si>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</si>
  <si>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</si>
  <si>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</si>
  <si>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</si>
  <si>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</si>
  <si>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</si>
  <si>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</si>
  <si>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</si>
  <si>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</si>
  <si>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</si>
  <si>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</si>
  <si>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</si>
  <si>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</si>
  <si>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</si>
  <si>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</si>
  <si>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</si>
  <si>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</si>
  <si>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</si>
  <si>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</si>
  <si>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</si>
  <si>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</si>
  <si>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</si>
  <si>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</si>
  <si>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</si>
  <si>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</si>
  <si>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</si>
  <si>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</si>
  <si>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</si>
  <si>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</si>
  <si>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</si>
  <si>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</si>
  <si>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</si>
  <si>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</si>
  <si>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</si>
  <si>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</si>
  <si>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</si>
  <si>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</si>
  <si>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</si>
  <si>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</si>
  <si>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</si>
  <si>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</si>
  <si>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</si>
  <si>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</si>
  <si>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</si>
  <si>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</si>
  <si>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</si>
  <si>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</si>
  <si>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</si>
  <si>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</si>
  <si>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</si>
  <si>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</si>
  <si>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</si>
  <si>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</si>
  <si>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</si>
  <si>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</si>
  <si>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</si>
  <si>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</si>
  <si>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</si>
  <si>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</si>
  <si>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</si>
  <si>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</si>
  <si>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</si>
  <si>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</si>
  <si>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</si>
  <si>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</si>
  <si>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</si>
  <si>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</si>
  <si>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</si>
  <si>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</si>
  <si>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</si>
  <si>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</si>
  <si>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</si>
  <si>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</si>
  <si>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</si>
  <si>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</si>
  <si>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</si>
  <si>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</si>
  <si>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</si>
  <si>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</si>
  <si>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</si>
  <si>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</si>
  <si>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</si>
  <si>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</si>
  <si>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</si>
  <si>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</si>
  <si>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</si>
  <si>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</si>
  <si>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</si>
  <si>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</si>
  <si>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</si>
  <si>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</si>
  <si>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</si>
  <si>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</si>
  <si>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</si>
  <si>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</si>
  <si>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</si>
  <si>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</si>
  <si>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</si>
  <si>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</si>
  <si>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</si>
  <si>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</si>
  <si>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</si>
  <si>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</si>
  <si>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</si>
  <si>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</si>
  <si>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</si>
  <si>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</si>
  <si>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</si>
  <si>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</si>
  <si>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</si>
  <si>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</si>
  <si>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</si>
  <si>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</si>
  <si>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</si>
  <si>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</si>
  <si>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</si>
  <si>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</si>
  <si>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</si>
  <si>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</si>
  <si>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</si>
  <si>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</si>
  <si>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</si>
  <si>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</si>
  <si>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</si>
  <si>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</si>
  <si>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</si>
  <si>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</si>
  <si>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</si>
  <si>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</si>
  <si>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</si>
  <si>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</si>
  <si>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</si>
  <si>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</si>
  <si>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</si>
  <si>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</si>
  <si>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</si>
  <si>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</si>
  <si>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</si>
  <si>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</si>
  <si>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</si>
  <si>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</si>
  <si>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</si>
  <si>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</si>
  <si>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</si>
  <si>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</si>
  <si>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</si>
  <si>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</si>
  <si>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</si>
  <si>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</si>
  <si>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</si>
  <si>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</si>
  <si>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</si>
  <si>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</si>
  <si>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</si>
  <si>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</si>
  <si>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</si>
  <si>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</si>
  <si>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</si>
  <si>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</si>
  <si>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</si>
  <si>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</si>
  <si>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</si>
  <si>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</si>
  <si>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</si>
  <si>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</si>
  <si>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</si>
  <si>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</si>
  <si>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</si>
  <si>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</si>
  <si>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</si>
  <si>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</si>
  <si>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</si>
  <si>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</si>
  <si>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</si>
  <si>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</si>
  <si>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</si>
  <si>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</si>
  <si>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</si>
  <si>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</si>
  <si>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</si>
  <si>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</si>
  <si>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</si>
  <si>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</si>
  <si>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</si>
  <si>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</si>
  <si>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</si>
  <si>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</si>
  <si>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</si>
  <si>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</si>
  <si>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</si>
  <si>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</si>
  <si>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</si>
  <si>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</si>
  <si>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</si>
  <si>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</si>
  <si>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</si>
  <si>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</si>
  <si>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</si>
  <si>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</si>
  <si>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</si>
  <si>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</si>
  <si>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</si>
  <si>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</si>
  <si>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</si>
  <si>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</si>
  <si>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</si>
  <si>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</si>
  <si>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</si>
  <si>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</si>
  <si>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</si>
  <si>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</si>
  <si>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</si>
  <si>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</si>
  <si>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</si>
  <si>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</si>
  <si>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</si>
  <si>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</si>
  <si>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</si>
  <si>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</si>
  <si>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</si>
  <si>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</si>
  <si>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</si>
  <si>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</si>
  <si>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</si>
  <si>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</si>
  <si>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</si>
  <si>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</si>
  <si>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</si>
  <si>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</si>
  <si>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</si>
  <si>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</si>
  <si>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</si>
  <si>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</si>
  <si>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</si>
  <si>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</si>
  <si>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</si>
  <si>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</si>
  <si>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</si>
  <si>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</si>
  <si>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</si>
  <si>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</si>
  <si>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</si>
  <si>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</si>
  <si>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</si>
  <si>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</si>
  <si>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</si>
  <si>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</si>
  <si>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</si>
  <si>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</si>
  <si>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</si>
  <si>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</si>
  <si>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</si>
  <si>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</si>
  <si>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</si>
  <si>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</si>
  <si>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</si>
  <si>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</si>
  <si>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</si>
  <si>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</si>
  <si>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</si>
  <si>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</si>
  <si>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</si>
  <si>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</si>
  <si>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</si>
  <si>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</si>
  <si>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</si>
  <si>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</si>
  <si>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</si>
  <si>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</si>
  <si>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</si>
  <si>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</si>
  <si>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</si>
  <si>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</si>
  <si>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</si>
  <si>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</si>
  <si>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</si>
  <si>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</si>
  <si>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</si>
  <si>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</si>
  <si>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</si>
  <si>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</si>
  <si>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</si>
  <si>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</si>
  <si>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</si>
  <si>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</si>
  <si>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</si>
  <si>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</si>
  <si>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</si>
  <si>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</si>
  <si>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</si>
  <si>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</si>
  <si>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</si>
  <si>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</si>
  <si>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</si>
  <si>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</si>
  <si>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</si>
  <si>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</si>
  <si>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</si>
  <si>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</si>
  <si>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</si>
  <si>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</si>
  <si>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</si>
  <si>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</si>
  <si>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</si>
  <si>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</si>
  <si>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</si>
  <si>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</si>
  <si>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</si>
  <si>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</si>
  <si>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</si>
  <si>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</si>
  <si>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</si>
  <si>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</si>
  <si>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</si>
  <si>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</si>
  <si>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</si>
  <si>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</si>
  <si>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</si>
  <si>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</si>
  <si>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</si>
  <si>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</si>
  <si>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</si>
  <si>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</si>
  <si>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</si>
  <si>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</si>
  <si>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</si>
  <si>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</si>
  <si>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</si>
  <si>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</si>
  <si>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</si>
  <si>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</si>
  <si>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</si>
  <si>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</si>
  <si>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</si>
  <si>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</si>
  <si>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</si>
  <si>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</si>
  <si>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</si>
  <si>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</si>
  <si>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</si>
  <si>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</si>
  <si>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</si>
  <si>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</si>
  <si>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</si>
  <si>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</si>
  <si>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</si>
  <si>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</si>
  <si>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</si>
  <si>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</si>
  <si>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</si>
  <si>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</si>
  <si>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</si>
  <si>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</si>
  <si>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</si>
  <si>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</si>
  <si>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</si>
  <si>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</si>
  <si>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</si>
  <si>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</si>
  <si>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</si>
  <si>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</si>
  <si>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</si>
  <si>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</si>
  <si>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</si>
  <si>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</si>
  <si>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</si>
  <si>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</si>
  <si>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</si>
  <si>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</si>
  <si>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</si>
  <si>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</si>
  <si>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</si>
  <si>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</si>
  <si>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</si>
  <si>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</si>
  <si>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</si>
  <si>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</si>
  <si>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</si>
  <si>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</si>
  <si>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</si>
  <si>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</si>
  <si>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</si>
  <si>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</si>
  <si>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</si>
  <si>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</si>
  <si>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</si>
  <si>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</si>
  <si>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</si>
  <si>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</si>
  <si>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</si>
  <si>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</si>
  <si>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</si>
  <si>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</si>
  <si>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</si>
  <si>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</si>
  <si>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</si>
  <si>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</si>
  <si>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</si>
  <si>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</si>
  <si>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</si>
  <si>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</si>
  <si>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</si>
  <si>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</si>
  <si>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</si>
  <si>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</si>
  <si>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</si>
  <si>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</si>
  <si>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</si>
  <si>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</si>
  <si>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</si>
  <si>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</si>
  <si>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</si>
  <si>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</si>
  <si>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</si>
  <si>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</si>
  <si>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</si>
  <si>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</si>
  <si>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</si>
  <si>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</si>
  <si>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</si>
  <si>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</si>
  <si>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</si>
  <si>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</si>
  <si>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</si>
  <si>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</si>
  <si>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</si>
  <si>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</si>
  <si>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</si>
  <si>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</si>
  <si>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</si>
  <si>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</si>
  <si>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</si>
  <si>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</si>
  <si>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</si>
  <si>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</si>
  <si>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</si>
  <si>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</si>
  <si>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</si>
  <si>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</si>
  <si>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</si>
  <si>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</si>
  <si>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</si>
  <si>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</si>
  <si>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</si>
  <si>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</si>
  <si>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</si>
  <si>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</si>
  <si>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</si>
  <si>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</si>
  <si>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</si>
  <si>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</si>
  <si>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</si>
  <si>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</si>
  <si>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</si>
  <si>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</si>
  <si>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</si>
  <si>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</si>
  <si>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</si>
  <si>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</si>
  <si>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</si>
  <si>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</si>
  <si>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</si>
  <si>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</si>
  <si>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</si>
  <si>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</si>
  <si>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</si>
  <si>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</si>
  <si>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</si>
  <si>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</si>
  <si>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</si>
  <si>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</si>
  <si>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</si>
  <si>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</si>
  <si>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</si>
  <si>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</si>
  <si>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</si>
  <si>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</si>
  <si>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</si>
  <si>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</si>
  <si>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</si>
  <si>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</si>
  <si>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</si>
  <si>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</si>
  <si>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</si>
  <si>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</si>
  <si>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</si>
  <si>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</si>
  <si>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</si>
  <si>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</si>
  <si>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</si>
  <si>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</si>
  <si>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</si>
  <si>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</si>
  <si>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</si>
  <si>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</si>
  <si>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</si>
  <si>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</si>
  <si>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</si>
  <si>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</si>
  <si>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</si>
  <si>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</si>
  <si>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</si>
  <si>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</si>
  <si>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</si>
  <si>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</si>
  <si>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</si>
  <si>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</si>
  <si>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</si>
  <si>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</si>
  <si>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</si>
  <si>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</si>
  <si>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</si>
  <si>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</si>
  <si>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</si>
  <si>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</si>
  <si>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</si>
  <si>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</si>
  <si>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</si>
  <si>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</si>
  <si>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</si>
  <si>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</si>
  <si>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</si>
  <si>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</si>
  <si>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</si>
  <si>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</si>
  <si>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</si>
  <si>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</si>
  <si>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</si>
  <si>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</si>
  <si>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</si>
  <si>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</si>
  <si>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</si>
  <si>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</si>
  <si>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</si>
  <si>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</si>
  <si>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</si>
  <si>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</si>
  <si>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</si>
  <si>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</si>
  <si>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</si>
  <si>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</si>
  <si>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</si>
  <si>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</si>
  <si>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</si>
  <si>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</si>
  <si>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</si>
  <si>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</si>
  <si>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</si>
  <si>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</si>
  <si>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</si>
  <si>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</si>
  <si>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</si>
  <si>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</si>
  <si>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</si>
  <si>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</si>
  <si>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</si>
  <si>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</si>
  <si>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</si>
  <si>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</si>
  <si>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</si>
  <si>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</si>
  <si>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</si>
  <si>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</si>
  <si>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</si>
  <si>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</si>
  <si>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</si>
  <si>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</si>
  <si>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</si>
  <si>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</si>
  <si>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</si>
  <si>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</si>
  <si>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</si>
  <si>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</si>
  <si>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</si>
  <si>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</si>
  <si>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</si>
  <si>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</si>
  <si>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</si>
  <si>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</si>
  <si>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</si>
  <si>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</si>
  <si>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</si>
  <si>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</si>
  <si>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</si>
  <si>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</si>
  <si>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</si>
  <si>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</si>
  <si>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</si>
  <si>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</si>
  <si>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</si>
  <si>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</si>
  <si>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</si>
  <si>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</si>
  <si>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</si>
  <si>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</si>
  <si>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</si>
  <si>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</si>
  <si>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</si>
  <si>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</si>
  <si>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</si>
  <si>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</si>
  <si>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</si>
  <si>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</si>
  <si>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</si>
  <si>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</si>
  <si>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</si>
  <si>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</si>
  <si>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</si>
  <si>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</si>
  <si>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</si>
  <si>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</si>
  <si>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</si>
  <si>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</si>
  <si>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</si>
  <si>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</si>
  <si>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</si>
  <si>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</si>
  <si>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</si>
  <si>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</si>
  <si>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</si>
  <si>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</si>
  <si>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</si>
  <si>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</si>
  <si>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</si>
  <si>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</si>
  <si>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</si>
  <si>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</si>
  <si>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</si>
  <si>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</si>
  <si>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</si>
  <si>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</si>
  <si>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</si>
  <si>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</si>
  <si>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</si>
  <si>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</si>
  <si>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</si>
  <si>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</si>
  <si>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</si>
  <si>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</si>
  <si>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</si>
  <si>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</si>
  <si>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</si>
  <si>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</si>
  <si>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</si>
  <si>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</si>
  <si>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</si>
  <si>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</si>
  <si>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</si>
  <si>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</si>
  <si>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</si>
  <si>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</si>
  <si>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</si>
  <si>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</si>
  <si>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</si>
  <si>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</si>
  <si>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</si>
  <si>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</si>
  <si>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</si>
  <si>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</si>
  <si>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</si>
  <si>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</si>
  <si>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</si>
  <si>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</si>
  <si>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</si>
  <si>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</si>
  <si>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</si>
  <si>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</si>
  <si>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</si>
  <si>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</si>
  <si>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</si>
  <si>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</si>
  <si>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</si>
  <si>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</si>
  <si>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</si>
  <si>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</si>
  <si>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</si>
  <si>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</si>
  <si>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</si>
  <si>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</si>
  <si>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</si>
  <si>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</si>
  <si>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</si>
  <si>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</si>
  <si>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</si>
  <si>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</si>
  <si>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</si>
  <si>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</si>
  <si>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</si>
  <si>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</si>
  <si>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</si>
  <si>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</si>
  <si>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</si>
  <si>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</si>
  <si>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</si>
  <si>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</si>
  <si>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</si>
  <si>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</si>
  <si>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</si>
  <si>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</si>
  <si>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</si>
  <si>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</si>
  <si>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</si>
  <si>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</si>
  <si>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</si>
  <si>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</si>
  <si>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</si>
  <si>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</si>
  <si>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</si>
  <si>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</si>
  <si>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</si>
  <si>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</si>
  <si>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</si>
  <si>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</si>
  <si>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</si>
  <si>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</si>
  <si>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</si>
  <si>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</si>
  <si>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</si>
  <si>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</si>
  <si>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</si>
  <si>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</si>
  <si>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</si>
  <si>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</si>
  <si>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</si>
  <si>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</si>
  <si>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</si>
  <si>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</si>
  <si>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</si>
  <si>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</si>
  <si>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</si>
  <si>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</si>
  <si>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</si>
  <si>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</si>
  <si>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</si>
  <si>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</si>
  <si>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</si>
  <si>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</si>
  <si>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</si>
  <si>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</si>
  <si>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</si>
  <si>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</si>
  <si>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</si>
  <si>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</si>
  <si>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</si>
  <si>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</si>
  <si>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</si>
  <si>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</si>
  <si>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</si>
  <si>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</si>
  <si>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</si>
  <si>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</si>
  <si>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</si>
  <si>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</si>
  <si>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</si>
  <si>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</si>
  <si>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</si>
  <si>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</si>
  <si>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</si>
  <si>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</si>
  <si>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</si>
  <si>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</si>
  <si>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</si>
  <si>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</si>
  <si>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</si>
  <si>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</si>
  <si>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</si>
  <si>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</si>
  <si>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</si>
  <si>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</si>
  <si>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</si>
  <si>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</si>
  <si>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</si>
  <si>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</si>
  <si>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</si>
  <si>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</si>
  <si>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</si>
  <si>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</si>
  <si>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</si>
  <si>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</si>
  <si>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</si>
  <si>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</si>
  <si>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</si>
  <si>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</si>
  <si>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</si>
  <si>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</si>
  <si>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</si>
  <si>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</si>
  <si>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</si>
  <si>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</si>
  <si>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</si>
  <si>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</si>
  <si>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</si>
  <si>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</si>
  <si>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</si>
  <si>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</si>
  <si>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</si>
  <si>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</si>
  <si>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</si>
  <si>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</si>
  <si>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</si>
  <si>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</si>
  <si>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</si>
  <si>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</si>
  <si>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</si>
  <si>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</si>
  <si>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</si>
  <si>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</si>
  <si>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</si>
  <si>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</si>
  <si>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</si>
  <si>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</si>
  <si>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</si>
  <si>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</si>
  <si>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</si>
  <si>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</si>
  <si>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</si>
  <si>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</si>
  <si>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</si>
  <si>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</si>
  <si>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</si>
  <si>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</si>
  <si>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</si>
  <si>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</si>
  <si>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</si>
  <si>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</si>
  <si>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</si>
  <si>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</si>
  <si>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</si>
  <si>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</si>
  <si>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</si>
  <si>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</si>
  <si>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</si>
  <si>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</si>
  <si>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</si>
  <si>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</si>
  <si>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</si>
  <si>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</si>
  <si>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</si>
  <si>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</si>
  <si>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</si>
  <si>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</si>
  <si>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</si>
  <si>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</si>
  <si>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</si>
  <si>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</si>
  <si>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</si>
  <si>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</si>
  <si>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</si>
  <si>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</si>
  <si>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</si>
  <si>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</si>
  <si>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</si>
  <si>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</si>
  <si>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</si>
  <si>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</si>
  <si>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</si>
  <si>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</si>
  <si>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</si>
  <si>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</si>
  <si>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</si>
  <si>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</si>
  <si>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</si>
  <si>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</si>
  <si>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</si>
  <si>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</si>
  <si>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</si>
  <si>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</si>
  <si>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</si>
  <si>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</si>
  <si>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</si>
  <si>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</si>
  <si>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</si>
  <si>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</si>
  <si>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</si>
  <si>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</si>
  <si>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</si>
  <si>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</si>
  <si>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</si>
  <si>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</si>
  <si>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</si>
  <si>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</si>
  <si>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</si>
  <si>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</si>
  <si>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</si>
  <si>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</si>
  <si>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</si>
  <si>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</si>
  <si>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</si>
  <si>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</si>
  <si>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</si>
  <si>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</si>
  <si>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</si>
  <si>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</si>
  <si>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</si>
  <si>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</si>
  <si>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</si>
  <si>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</si>
  <si>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</si>
  <si>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</si>
  <si>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</si>
  <si>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</si>
  <si>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</si>
  <si>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</si>
  <si>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</si>
  <si>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</si>
  <si>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</si>
  <si>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</si>
  <si>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</si>
  <si>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</si>
  <si>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</si>
  <si>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</si>
  <si>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</si>
  <si>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</si>
  <si>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</si>
  <si>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</si>
  <si>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</si>
  <si>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</si>
  <si>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</si>
  <si>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</si>
  <si>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</si>
  <si>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</si>
  <si>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</si>
  <si>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</si>
  <si>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</si>
  <si>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</si>
  <si>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</si>
  <si>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</si>
  <si>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</si>
  <si>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</si>
  <si>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</si>
  <si>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</si>
  <si>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</si>
  <si>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</si>
  <si>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</si>
  <si>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</si>
  <si>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</si>
  <si>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</si>
  <si>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</si>
  <si>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</si>
  <si>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</si>
  <si>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</si>
  <si>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</si>
  <si>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</si>
  <si>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</si>
  <si>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</si>
  <si>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</si>
  <si>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</si>
  <si>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</si>
  <si>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</si>
  <si>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</si>
  <si>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</si>
  <si>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</si>
  <si>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</si>
  <si>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</si>
  <si>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</si>
  <si>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</si>
  <si>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</si>
  <si>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</si>
  <si>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</si>
  <si>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</si>
  <si>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</si>
  <si>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</si>
  <si>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</si>
  <si>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</si>
  <si>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</si>
  <si>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</si>
  <si>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</si>
  <si>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</si>
  <si>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</si>
  <si>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</si>
  <si>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</si>
  <si>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</si>
  <si>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</si>
  <si>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</si>
  <si>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</si>
  <si>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</si>
  <si>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</si>
  <si>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</si>
  <si>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</si>
  <si>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</si>
  <si>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</si>
  <si>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</si>
  <si>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</si>
  <si>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</si>
  <si>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</si>
  <si>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</si>
  <si>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</si>
  <si>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</si>
  <si>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</si>
  <si>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</si>
  <si>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</si>
  <si>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</si>
  <si>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</si>
  <si>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</si>
  <si>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</si>
  <si>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</si>
  <si>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</si>
  <si>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</si>
  <si>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</si>
  <si>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</si>
  <si>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</si>
  <si>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</si>
  <si>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</si>
  <si>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</si>
  <si>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</si>
  <si>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</si>
  <si>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</si>
  <si>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</si>
  <si>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</si>
  <si>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</si>
  <si>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</si>
  <si>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</si>
  <si>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</si>
  <si>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</si>
  <si>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</si>
  <si>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</si>
  <si>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</si>
  <si>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</si>
  <si>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</si>
  <si>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</si>
  <si>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</si>
  <si>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</si>
  <si>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</si>
  <si>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</si>
  <si>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</si>
  <si>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</si>
  <si>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</si>
  <si>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</si>
  <si>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</si>
  <si>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</si>
  <si>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</si>
  <si>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</si>
  <si>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</si>
  <si>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</si>
  <si>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</si>
  <si>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</si>
  <si>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</si>
  <si>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</si>
  <si>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</si>
  <si>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</si>
  <si>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</si>
  <si>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</si>
  <si>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</si>
  <si>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</si>
  <si>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</si>
  <si>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</si>
  <si>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</si>
  <si>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</si>
  <si>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</si>
  <si>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</si>
  <si>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</si>
  <si>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</si>
  <si>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</si>
  <si>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</si>
  <si>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</si>
  <si>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</si>
  <si>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</si>
  <si>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</si>
  <si>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</si>
  <si>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</si>
  <si>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</si>
  <si>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</si>
  <si>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</si>
  <si>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</si>
  <si>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</si>
  <si>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</si>
  <si>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</si>
  <si>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</si>
  <si>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</si>
  <si>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</si>
  <si>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</si>
  <si>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</si>
  <si>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</si>
  <si>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</si>
  <si>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</si>
  <si>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</si>
  <si>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</si>
  <si>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</si>
  <si>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</si>
  <si>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</si>
  <si>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</si>
  <si>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</si>
  <si>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</si>
  <si>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</si>
  <si>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</si>
  <si>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</si>
  <si>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</si>
  <si>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</si>
  <si>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</si>
  <si>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</si>
  <si>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</si>
  <si>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</si>
  <si>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</si>
  <si>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</si>
  <si>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</si>
  <si>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</si>
  <si>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</si>
  <si>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</si>
  <si>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</si>
  <si>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</si>
  <si>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</si>
  <si>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</si>
  <si>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</si>
  <si>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</si>
  <si>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</si>
  <si>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</si>
  <si>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</si>
  <si>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</si>
  <si>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</si>
  <si>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</si>
  <si>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</si>
  <si>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</si>
  <si>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</si>
  <si>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</si>
  <si>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</si>
  <si>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</si>
  <si>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</si>
  <si>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</si>
  <si>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</si>
  <si>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</si>
  <si>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</si>
  <si>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</si>
  <si>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</si>
  <si>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</si>
  <si>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</si>
  <si>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</si>
  <si>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</si>
  <si>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</si>
  <si>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</si>
  <si>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</si>
  <si>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</si>
  <si>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</si>
  <si>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</si>
  <si>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</si>
  <si>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</si>
  <si>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</si>
  <si>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</si>
  <si>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</si>
  <si>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</si>
  <si>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</si>
  <si>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</si>
  <si>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</si>
  <si>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</si>
  <si>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</si>
  <si>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</si>
  <si>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</si>
  <si>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</si>
  <si>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</si>
  <si>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</si>
  <si>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</si>
  <si>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</si>
  <si>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</si>
  <si>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</si>
  <si>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</si>
  <si>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</si>
  <si>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</si>
  <si>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</si>
  <si>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</si>
  <si>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</si>
  <si>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</si>
  <si>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</si>
  <si>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</si>
  <si>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</si>
  <si>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</si>
  <si>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</si>
  <si>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</si>
  <si>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</si>
  <si>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</si>
  <si>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</si>
  <si>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</si>
  <si>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</si>
  <si>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</si>
  <si>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</si>
  <si>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</si>
  <si>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</si>
  <si>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</si>
  <si>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</si>
  <si>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</si>
  <si>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</si>
  <si>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</si>
  <si>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</si>
  <si>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</si>
  <si>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</si>
  <si>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</si>
  <si>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</si>
  <si>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</si>
  <si>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</si>
  <si>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</si>
  <si>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</si>
  <si>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</si>
  <si>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</si>
  <si>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</si>
  <si>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</si>
  <si>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</si>
  <si>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</si>
  <si>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</si>
  <si>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</si>
  <si>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</si>
  <si>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</si>
  <si>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</si>
  <si>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</si>
  <si>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</si>
  <si>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</si>
  <si>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</si>
  <si>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</si>
  <si>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</si>
  <si>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</si>
  <si>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</si>
  <si>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</si>
  <si>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</si>
  <si>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</si>
  <si>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</si>
  <si>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</si>
  <si>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</si>
  <si>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</si>
  <si>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</si>
  <si>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</si>
  <si>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</si>
  <si>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</si>
  <si>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</si>
  <si>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</si>
  <si>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</si>
  <si>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</si>
  <si>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</si>
  <si>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</si>
  <si>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</si>
  <si>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</si>
  <si>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</si>
  <si>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</si>
  <si>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</si>
  <si>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</si>
  <si>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</si>
  <si>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</si>
  <si>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</si>
  <si>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</si>
  <si>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</si>
  <si>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</si>
  <si>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</si>
  <si>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</si>
  <si>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</si>
  <si>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</si>
  <si>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</si>
  <si>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</si>
  <si>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</si>
  <si>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</si>
  <si>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</si>
  <si>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</si>
  <si>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</si>
  <si>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</si>
  <si>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</si>
  <si>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</si>
  <si>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</si>
  <si>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</si>
  <si>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</si>
  <si>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</si>
  <si>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</si>
  <si>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</si>
  <si>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</si>
  <si>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</si>
  <si>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</si>
  <si>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</si>
  <si>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</si>
  <si>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</si>
  <si>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</si>
  <si>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</si>
  <si>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</si>
  <si>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</si>
  <si>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</si>
  <si>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</si>
  <si>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</si>
  <si>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</si>
  <si>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</si>
  <si>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</si>
  <si>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</si>
  <si>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</si>
  <si>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</si>
  <si>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</si>
  <si>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</si>
  <si>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</si>
  <si>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</si>
  <si>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</si>
  <si>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</si>
  <si>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</si>
  <si>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</si>
  <si>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</si>
  <si>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</si>
  <si>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</si>
  <si>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</si>
  <si>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</si>
  <si>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</si>
  <si>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</si>
  <si>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</si>
  <si>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</si>
  <si>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</si>
  <si>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</si>
  <si>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</si>
  <si>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</si>
  <si>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</si>
  <si>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</si>
  <si>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</si>
  <si>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</si>
  <si>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</si>
  <si>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</si>
  <si>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</si>
  <si>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</si>
  <si>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</si>
  <si>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</si>
  <si>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</si>
  <si>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</si>
  <si>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</si>
  <si>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</si>
  <si>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</si>
  <si>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</si>
  <si>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</si>
  <si>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</si>
  <si>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</si>
  <si>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</si>
  <si>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</si>
  <si>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</si>
  <si>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</si>
  <si>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</si>
  <si>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</si>
  <si>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</si>
  <si>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</si>
  <si>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</si>
  <si>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</si>
  <si>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</si>
  <si>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</si>
  <si>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</si>
  <si>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</si>
  <si>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</si>
  <si>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</si>
  <si>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</si>
  <si>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</si>
  <si>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</si>
  <si>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</si>
  <si>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</si>
  <si>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</si>
  <si>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</si>
  <si>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</si>
  <si>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</si>
  <si>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</si>
  <si>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</si>
  <si>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</si>
  <si>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</si>
  <si>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</si>
  <si>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</si>
  <si>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</si>
  <si>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</si>
  <si>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</si>
  <si>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</si>
  <si>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</si>
  <si>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</si>
  <si>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</si>
  <si>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</si>
  <si>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</si>
  <si>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</si>
  <si>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</si>
  <si>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</si>
  <si>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</si>
  <si>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</si>
  <si>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</si>
  <si>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</si>
  <si>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</si>
  <si>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</si>
  <si>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</si>
  <si>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</si>
  <si>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</si>
  <si>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</si>
  <si>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</si>
  <si>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</si>
  <si>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</si>
  <si>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</si>
  <si>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</si>
  <si>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</si>
  <si>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</si>
  <si>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</si>
  <si>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</si>
  <si>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</si>
  <si>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</si>
  <si>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</si>
  <si>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</si>
  <si>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</si>
  <si>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</si>
  <si>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</si>
  <si>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</si>
  <si>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</si>
  <si>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</si>
  <si>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</si>
  <si>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</si>
  <si>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</si>
  <si>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</si>
  <si>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</si>
  <si>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</si>
  <si>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</si>
  <si>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</si>
  <si>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</si>
  <si>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</si>
  <si>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</si>
  <si>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</si>
  <si>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</si>
  <si>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</si>
  <si>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</si>
  <si>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</si>
  <si>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</si>
  <si>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</si>
  <si>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</si>
  <si>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</si>
  <si>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</si>
  <si>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</si>
  <si>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</si>
  <si>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</si>
  <si>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</si>
  <si>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</si>
  <si>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</si>
  <si>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</si>
  <si>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</si>
  <si>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</si>
  <si>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</si>
  <si>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</si>
  <si>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</si>
  <si>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</si>
  <si>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</si>
  <si>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</si>
  <si>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</si>
  <si>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</si>
  <si>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</si>
  <si>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</si>
  <si>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</si>
  <si>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</si>
  <si>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</si>
  <si>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</si>
  <si>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</si>
  <si>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</si>
  <si>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</si>
  <si>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</si>
  <si>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</si>
  <si>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</si>
  <si>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</si>
  <si>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</si>
  <si>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</si>
  <si>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</si>
  <si>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</si>
  <si>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</si>
  <si>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</si>
  <si>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</si>
  <si>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</si>
  <si>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</si>
  <si>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</si>
  <si>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</si>
  <si>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</si>
  <si>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</si>
  <si>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</si>
  <si>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</si>
  <si>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</si>
  <si>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</si>
  <si>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</si>
  <si>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</si>
  <si>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</si>
  <si>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</si>
  <si>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</si>
  <si>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</si>
  <si>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</si>
  <si>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</si>
  <si>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</si>
  <si>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</si>
  <si>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</si>
  <si>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</si>
  <si>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</si>
  <si>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</si>
  <si>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</si>
  <si>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</si>
  <si>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</si>
  <si>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</si>
  <si>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</si>
  <si>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</si>
  <si>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</si>
  <si>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</si>
  <si>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</si>
  <si>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</si>
  <si>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</si>
  <si>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</si>
  <si>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</si>
  <si>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</si>
  <si>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</si>
  <si>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</si>
  <si>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</si>
  <si>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</si>
  <si>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</si>
  <si>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</si>
  <si>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</si>
  <si>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</si>
  <si>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</si>
  <si>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</si>
  <si>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</si>
  <si>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</si>
  <si>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</si>
  <si>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</si>
  <si>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</si>
  <si>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</si>
  <si>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</si>
  <si>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</si>
  <si>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</si>
  <si>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</si>
  <si>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</si>
  <si>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</si>
  <si>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</si>
  <si>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</si>
  <si>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</si>
  <si>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</si>
  <si>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</si>
  <si>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</si>
  <si>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</si>
  <si>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</si>
  <si>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</si>
  <si>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</si>
  <si>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</si>
  <si>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</si>
  <si>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</si>
  <si>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</si>
  <si>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</si>
  <si>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</si>
  <si>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</si>
  <si>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</si>
  <si>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</si>
  <si>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</si>
  <si>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</si>
  <si>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</si>
  <si>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</si>
  <si>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</si>
  <si>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</si>
  <si>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</si>
  <si>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</si>
  <si>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</si>
  <si>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</si>
  <si>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</si>
  <si>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</si>
  <si>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</si>
  <si>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</si>
  <si>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</si>
  <si>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</si>
  <si>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</si>
  <si>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</si>
  <si>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</si>
  <si>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</si>
  <si>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</si>
  <si>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</si>
  <si>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</si>
  <si>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</si>
  <si>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</si>
  <si>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</si>
  <si>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</si>
  <si>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</si>
  <si>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</si>
  <si>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</si>
  <si>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</si>
  <si>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</si>
  <si>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</si>
  <si>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</si>
  <si>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</si>
  <si>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</si>
  <si>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</si>
  <si>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</si>
  <si>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</si>
  <si>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</si>
  <si>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</si>
  <si>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</si>
  <si>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</si>
  <si>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</si>
  <si>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</si>
  <si>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</si>
  <si>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</si>
  <si>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</si>
  <si>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</si>
  <si>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</si>
  <si>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</si>
  <si>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</si>
  <si>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</si>
  <si>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</si>
  <si>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</si>
  <si>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</si>
  <si>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</si>
  <si>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</si>
  <si>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</si>
  <si>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</si>
  <si>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</si>
  <si>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</si>
  <si>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</si>
  <si>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</si>
  <si>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</si>
  <si>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</si>
  <si>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</si>
  <si>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</si>
  <si>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</si>
  <si>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</si>
  <si>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</si>
  <si>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</si>
  <si>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</si>
  <si>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</si>
  <si>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</si>
  <si>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</si>
  <si>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</si>
  <si>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</si>
  <si>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</si>
  <si>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</si>
  <si>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</si>
  <si>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</si>
  <si>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</si>
  <si>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</si>
  <si>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</si>
  <si>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</si>
  <si>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</si>
  <si>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</si>
  <si>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</si>
  <si>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</si>
  <si>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</si>
  <si>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</si>
  <si>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</si>
  <si>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</si>
  <si>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</si>
  <si>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</si>
  <si>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</si>
  <si>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</si>
  <si>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</si>
  <si>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</si>
  <si>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</si>
  <si>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</si>
  <si>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</si>
  <si>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</si>
  <si>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</si>
  <si>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</si>
  <si>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</si>
  <si>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</si>
  <si>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</si>
  <si>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</si>
  <si>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</si>
  <si>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</si>
  <si>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</si>
  <si>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</si>
  <si>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</si>
  <si>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</si>
  <si>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</si>
  <si>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</si>
  <si>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</si>
  <si>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</si>
  <si>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</si>
  <si>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</si>
  <si>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</si>
  <si>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</si>
  <si>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</si>
  <si>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</si>
  <si>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</si>
  <si>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</si>
  <si>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</si>
  <si>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</si>
  <si>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</si>
  <si>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</si>
  <si>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</si>
  <si>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</si>
  <si>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</si>
  <si>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</si>
  <si>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</si>
  <si>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</si>
  <si>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</si>
  <si>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</si>
  <si>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</si>
  <si>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</si>
  <si>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</si>
  <si>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</si>
  <si>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</si>
  <si>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</si>
  <si>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</si>
  <si>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</si>
  <si>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</si>
  <si>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</si>
  <si>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</si>
  <si>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</si>
  <si>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</si>
  <si>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</si>
  <si>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</si>
  <si>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</si>
  <si>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</si>
  <si>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</si>
  <si>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</si>
  <si>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</si>
  <si>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</si>
  <si>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</si>
  <si>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</si>
  <si>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</si>
  <si>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</si>
  <si>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</si>
  <si>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</si>
  <si>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</si>
  <si>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</si>
  <si>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</si>
  <si>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</si>
  <si>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</si>
  <si>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</si>
  <si>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</si>
  <si>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</si>
  <si>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</si>
  <si>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</si>
  <si>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</si>
  <si>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</si>
  <si>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</si>
  <si>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</si>
  <si>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</si>
  <si>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</si>
  <si>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</si>
  <si>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</si>
  <si>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</si>
  <si>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</si>
  <si>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</si>
  <si>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</si>
  <si>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</si>
  <si>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</si>
  <si>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</si>
  <si>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</si>
  <si>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</si>
  <si>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</si>
  <si>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</si>
  <si>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</si>
  <si>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</si>
  <si>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</si>
  <si>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</si>
  <si>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</si>
  <si>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</si>
  <si>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</si>
  <si>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</si>
  <si>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</si>
  <si>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</si>
  <si>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</si>
  <si>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</si>
  <si>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</si>
  <si>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</si>
  <si>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</si>
  <si>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</si>
  <si>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</si>
  <si>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</si>
  <si>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</si>
  <si>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</si>
  <si>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</si>
  <si>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</si>
  <si>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</si>
  <si>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</si>
  <si>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</si>
  <si>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</si>
  <si>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</si>
  <si>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</si>
  <si>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</si>
  <si>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</si>
  <si>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</si>
  <si>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</si>
  <si>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</si>
  <si>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</si>
  <si>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</si>
  <si>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</si>
  <si>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</si>
  <si>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</si>
  <si>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</si>
  <si>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</si>
  <si>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</si>
  <si>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</si>
  <si>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</si>
  <si>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</si>
  <si>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</si>
  <si>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</si>
  <si>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</si>
  <si>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</si>
  <si>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</si>
  <si>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</si>
  <si>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</si>
  <si>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</si>
  <si>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</si>
  <si>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</si>
  <si>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</si>
  <si>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</si>
  <si>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</si>
  <si>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</si>
  <si>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</si>
  <si>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</si>
  <si>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</si>
  <si>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</si>
  <si>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</si>
  <si>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</si>
  <si>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</si>
  <si>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</si>
  <si>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</si>
  <si>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</si>
  <si>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</si>
  <si>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</si>
  <si>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</si>
  <si>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</si>
  <si>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</si>
  <si>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</si>
  <si>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</si>
  <si>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</si>
  <si>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</si>
  <si>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</si>
  <si>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</si>
  <si>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</si>
  <si>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</si>
  <si>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</si>
  <si>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</si>
  <si>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</si>
  <si>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</si>
  <si>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</si>
  <si>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</si>
  <si>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</si>
  <si>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</si>
  <si>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</si>
  <si>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</si>
  <si>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</si>
  <si>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</si>
  <si>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</si>
  <si>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</si>
  <si>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</si>
  <si>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</si>
  <si>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</si>
  <si>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</si>
  <si>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</si>
  <si>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</si>
  <si>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</si>
  <si>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</si>
  <si>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</si>
  <si>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</si>
  <si>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</si>
  <si>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</si>
  <si>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</si>
  <si>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</si>
  <si>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</si>
  <si>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</si>
  <si>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</si>
  <si>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</si>
  <si>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</si>
  <si>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</si>
  <si>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</si>
  <si>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</si>
  <si>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</si>
  <si>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</si>
  <si>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</si>
  <si>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</si>
  <si>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</si>
  <si>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</si>
  <si>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</si>
  <si>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</si>
  <si>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</si>
  <si>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</si>
  <si>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</si>
  <si>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</si>
  <si>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</si>
  <si>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</si>
  <si>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</si>
  <si>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</si>
  <si>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</si>
  <si>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</si>
  <si>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</si>
  <si>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</si>
  <si>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</si>
  <si>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</si>
  <si>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</si>
  <si>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</si>
  <si>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</si>
  <si>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</si>
  <si>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</si>
  <si>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</si>
  <si>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</si>
  <si>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</si>
  <si>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</si>
  <si>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</si>
  <si>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</si>
  <si>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</si>
  <si>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</si>
  <si>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</si>
  <si>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</si>
  <si>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</si>
  <si>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</si>
  <si>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</si>
  <si>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</si>
  <si>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</si>
  <si>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</si>
  <si>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</si>
  <si>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</si>
  <si>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</si>
  <si>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</si>
  <si>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</si>
  <si>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</si>
  <si>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</si>
  <si>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</si>
  <si>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</si>
  <si>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</si>
  <si>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</si>
  <si>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</si>
  <si>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</si>
  <si>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</si>
  <si>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</si>
  <si>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</si>
  <si>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</si>
  <si>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</si>
  <si>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</si>
  <si>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</si>
  <si>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</si>
  <si>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</si>
  <si>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</si>
  <si>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</si>
  <si>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</si>
  <si>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</si>
  <si>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</si>
  <si>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</si>
  <si>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</si>
  <si>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</si>
  <si>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</si>
  <si>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</si>
  <si>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</si>
  <si>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</si>
  <si>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</si>
  <si>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</si>
  <si>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</si>
  <si>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</si>
  <si>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</si>
  <si>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</si>
  <si>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</si>
  <si>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</si>
  <si>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</si>
  <si>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</si>
  <si>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</si>
  <si>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</si>
  <si>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</si>
  <si>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</si>
  <si>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</si>
  <si>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</si>
  <si>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</si>
  <si>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</si>
  <si>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</si>
  <si>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</si>
  <si>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</si>
  <si>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</si>
  <si>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</si>
  <si>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</si>
  <si>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</si>
  <si>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</si>
  <si>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</si>
  <si>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</si>
  <si>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</si>
  <si>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</si>
  <si>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</si>
  <si>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</si>
  <si>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</si>
  <si>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</si>
  <si>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</si>
  <si>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</si>
  <si>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</si>
  <si>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</si>
  <si>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</si>
  <si>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</si>
  <si>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</si>
  <si>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</si>
  <si>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</si>
  <si>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</si>
  <si>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</si>
  <si>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</si>
  <si>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</si>
  <si>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</si>
  <si>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</si>
  <si>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</si>
  <si>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</si>
  <si>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</si>
  <si>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</si>
  <si>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</si>
  <si>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</si>
  <si>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</si>
  <si>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</si>
  <si>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</si>
  <si>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</si>
  <si>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</si>
  <si>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</si>
  <si>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</si>
  <si>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</si>
  <si>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</si>
  <si>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</si>
  <si>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</si>
  <si>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</si>
  <si>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</si>
  <si>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</si>
  <si>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</si>
  <si>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</si>
  <si>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</si>
  <si>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</si>
  <si>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</si>
  <si>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</si>
  <si>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</si>
  <si>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</si>
  <si>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</si>
  <si>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</si>
  <si>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</si>
  <si>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</si>
  <si>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</si>
  <si>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</si>
  <si>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</si>
  <si>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</si>
  <si>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</si>
  <si>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</si>
  <si>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</si>
  <si>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</si>
  <si>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</si>
  <si>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</si>
  <si>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</si>
  <si>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</si>
  <si>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</si>
  <si>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</si>
  <si>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</si>
  <si>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</si>
  <si>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</si>
  <si>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</si>
  <si>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</si>
  <si>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</si>
  <si>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</si>
  <si>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</si>
  <si>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</si>
  <si>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</si>
  <si>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</si>
  <si>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</si>
  <si>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</si>
  <si>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</si>
  <si>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</si>
  <si>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</si>
  <si>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</si>
  <si>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</si>
  <si>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</si>
  <si>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</si>
  <si>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</si>
  <si>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</si>
  <si>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</si>
  <si>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</si>
  <si>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</si>
  <si>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</si>
  <si>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</si>
  <si>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</si>
  <si>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</si>
  <si>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</si>
  <si>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</si>
  <si>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</si>
  <si>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</si>
  <si>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</si>
  <si>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</si>
  <si>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</si>
  <si>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</si>
  <si>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</si>
  <si>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</si>
  <si>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</si>
  <si>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</si>
  <si>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</si>
  <si>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</si>
  <si>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</si>
  <si>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</si>
  <si>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</si>
  <si>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</si>
  <si>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</si>
  <si>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</si>
  <si>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</si>
  <si>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</si>
  <si>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</si>
  <si>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</si>
  <si>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</si>
  <si>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</si>
  <si>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</si>
  <si>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</si>
  <si>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</si>
  <si>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</si>
  <si>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</si>
  <si>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</si>
  <si>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</si>
  <si>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</si>
  <si>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</si>
  <si>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</si>
  <si>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</si>
  <si>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</si>
  <si>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</si>
  <si>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</si>
  <si>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</si>
  <si>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</si>
  <si>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</si>
  <si>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</si>
  <si>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</si>
  <si>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</si>
  <si>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</si>
  <si>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</si>
  <si>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</si>
  <si>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</si>
  <si>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</si>
  <si>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</si>
  <si>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</si>
  <si>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</si>
  <si>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</si>
  <si>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</si>
  <si>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</si>
  <si>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</si>
  <si>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</si>
  <si>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</si>
  <si>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</si>
  <si>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</si>
  <si>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</si>
  <si>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</si>
  <si>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</si>
  <si>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</si>
  <si>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</si>
  <si>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</si>
  <si>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</si>
  <si>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</si>
  <si>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</si>
  <si>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</si>
  <si>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</si>
  <si>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</si>
  <si>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</si>
  <si>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</si>
  <si>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</si>
  <si>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</si>
  <si>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</si>
  <si>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</si>
  <si>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</si>
  <si>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</si>
  <si>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</si>
  <si>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</si>
  <si>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</si>
  <si>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</si>
  <si>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</si>
  <si>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</si>
  <si>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</si>
  <si>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</si>
  <si>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</si>
  <si>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</si>
  <si>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</si>
  <si>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</si>
  <si>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</si>
  <si>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</si>
  <si>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</si>
  <si>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</si>
  <si>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</si>
  <si>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</si>
  <si>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</si>
  <si>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</si>
  <si>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</si>
  <si>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</si>
  <si>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</si>
  <si>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</si>
  <si>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</si>
  <si>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</si>
  <si>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</si>
  <si>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</si>
  <si>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</si>
  <si>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</si>
  <si>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</si>
  <si>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</si>
  <si>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</si>
  <si>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</si>
  <si>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</si>
  <si>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</si>
  <si>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</si>
  <si>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</si>
  <si>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</si>
  <si>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</si>
  <si>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</si>
  <si>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</si>
  <si>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</si>
  <si>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</si>
  <si>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</si>
  <si>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</si>
  <si>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</si>
  <si>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</si>
  <si>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</si>
  <si>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</si>
  <si>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</si>
  <si>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</si>
  <si>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</si>
  <si>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</si>
  <si>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</si>
  <si>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</si>
  <si>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</si>
  <si>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</si>
  <si>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</si>
  <si>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</si>
  <si>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</si>
  <si>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</si>
  <si>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</si>
  <si>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</si>
  <si>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</si>
  <si>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</si>
  <si>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</si>
  <si>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</si>
  <si>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</si>
  <si>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</si>
  <si>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</si>
  <si>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</si>
  <si>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</si>
  <si>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</si>
  <si>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</si>
  <si>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</si>
  <si>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</si>
  <si>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</si>
  <si>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</si>
  <si>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</si>
  <si>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</si>
  <si>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</si>
  <si>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</si>
  <si>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</si>
  <si>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</si>
  <si>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</si>
  <si>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</si>
  <si>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</si>
  <si>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</si>
  <si>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</si>
  <si>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</si>
  <si>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</si>
  <si>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</si>
  <si>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</si>
  <si>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</si>
  <si>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</si>
  <si>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</si>
  <si>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</si>
  <si>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</si>
  <si>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</si>
  <si>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</si>
  <si>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</si>
  <si>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</si>
  <si>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</si>
  <si>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</si>
  <si>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</si>
  <si>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</si>
  <si>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</si>
  <si>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</si>
  <si>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</si>
  <si>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</si>
  <si>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</si>
  <si>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</si>
  <si>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</si>
  <si>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</si>
  <si>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</si>
  <si>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</si>
  <si>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</si>
  <si>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</si>
  <si>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</si>
  <si>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</si>
  <si>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</si>
  <si>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</si>
  <si>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</si>
  <si>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</si>
  <si>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</si>
  <si>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</si>
  <si>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</si>
  <si>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</si>
  <si>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</si>
  <si>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</si>
  <si>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</si>
  <si>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</si>
  <si>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</si>
  <si>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</si>
  <si>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</si>
  <si>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</si>
  <si>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</si>
  <si>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</si>
  <si>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</si>
  <si>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</si>
  <si>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</si>
  <si>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</si>
  <si>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</si>
  <si>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</si>
  <si>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</si>
  <si>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</si>
  <si>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</si>
  <si>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</si>
  <si>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</si>
  <si>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</si>
  <si>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</si>
  <si>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</si>
  <si>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</si>
  <si>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</si>
  <si>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</si>
  <si>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</si>
  <si>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</si>
  <si>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</si>
  <si>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</si>
  <si>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</si>
  <si>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</si>
  <si>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</si>
  <si>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</si>
  <si>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</si>
  <si>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</si>
  <si>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</si>
  <si>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</si>
  <si>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</si>
  <si>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</si>
  <si>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</si>
  <si>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</si>
  <si>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</si>
  <si>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</si>
  <si>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</si>
  <si>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</si>
  <si>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</si>
  <si>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</si>
  <si>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</si>
  <si>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</si>
  <si>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</si>
  <si>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</si>
  <si>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</si>
  <si>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</si>
  <si>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</si>
  <si>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</si>
  <si>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</si>
  <si>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</si>
  <si>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</si>
  <si>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</si>
  <si>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</si>
  <si>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</si>
  <si>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</si>
  <si>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</si>
  <si>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</si>
  <si>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</si>
  <si>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</si>
  <si>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</si>
  <si>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</si>
  <si>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</si>
  <si>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</si>
  <si>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</si>
  <si>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</si>
  <si>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</si>
  <si>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</si>
  <si>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</si>
  <si>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</si>
  <si>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</si>
  <si>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</si>
  <si>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</si>
  <si>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</si>
  <si>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</si>
  <si>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</si>
  <si>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</si>
  <si>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</si>
  <si>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</si>
  <si>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</si>
  <si>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</si>
  <si>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</si>
  <si>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</si>
  <si>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</si>
  <si>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</si>
  <si>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</si>
  <si>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</si>
  <si>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</si>
  <si>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</si>
  <si>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</si>
  <si>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</si>
  <si>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</si>
  <si>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</si>
  <si>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</si>
  <si>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</si>
  <si>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</si>
  <si>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</si>
  <si>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</si>
  <si>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</si>
  <si>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</si>
  <si>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</si>
  <si>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</si>
  <si>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</si>
  <si>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</si>
  <si>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</si>
  <si>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</si>
  <si>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</si>
  <si>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</si>
  <si>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</si>
  <si>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</si>
  <si>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</si>
  <si>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</si>
  <si>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</si>
  <si>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</si>
  <si>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</si>
  <si>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</si>
  <si>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</si>
  <si>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</si>
  <si>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</si>
  <si>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</si>
  <si>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</si>
  <si>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</si>
  <si>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</si>
  <si>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</si>
  <si>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</si>
  <si>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</si>
  <si>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</si>
  <si>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</si>
  <si>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</si>
  <si>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</si>
  <si>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</si>
  <si>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</si>
  <si>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</si>
  <si>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</si>
  <si>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</si>
  <si>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</si>
  <si>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</si>
  <si>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</si>
  <si>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</si>
  <si>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</si>
  <si>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</si>
  <si>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</si>
  <si>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</si>
  <si>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</si>
  <si>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</si>
  <si>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</si>
  <si>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</si>
  <si>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</si>
  <si>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</si>
  <si>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</si>
  <si>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</si>
  <si>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</si>
  <si>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</si>
  <si>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</si>
  <si>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</si>
  <si>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</si>
  <si>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</si>
  <si>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</si>
  <si>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</si>
  <si>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</si>
  <si>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</si>
  <si>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</si>
  <si>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</si>
  <si>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</si>
  <si>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</si>
  <si>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</si>
  <si>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</si>
  <si>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</si>
  <si>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</si>
  <si>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</si>
  <si>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</si>
  <si>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</si>
  <si>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</si>
  <si>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</si>
  <si>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</si>
  <si>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</si>
  <si>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</si>
  <si>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</si>
  <si>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</si>
  <si>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</si>
  <si>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</si>
  <si>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</si>
  <si>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</si>
  <si>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</si>
  <si>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</si>
  <si>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</si>
  <si>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</si>
  <si>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</si>
  <si>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</si>
  <si>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</si>
  <si>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</si>
  <si>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</si>
  <si>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</si>
  <si>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</si>
  <si>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</si>
  <si>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</si>
  <si>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</si>
  <si>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</si>
  <si>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</si>
  <si>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</si>
  <si>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</si>
  <si>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</si>
  <si>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</si>
  <si>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</si>
  <si>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</si>
  <si>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</si>
  <si>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</si>
  <si>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</si>
  <si>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</si>
  <si>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</si>
  <si>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</si>
  <si>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</si>
  <si>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</si>
  <si>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</si>
  <si>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</si>
  <si>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</si>
  <si>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</si>
  <si>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</si>
  <si>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</si>
  <si>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</si>
  <si>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</si>
  <si>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</si>
  <si>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</si>
  <si>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</si>
  <si>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</si>
  <si>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</si>
  <si>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</si>
  <si>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</si>
  <si>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</si>
  <si>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</si>
  <si>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</si>
  <si>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</si>
  <si>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</si>
  <si>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</si>
  <si>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</si>
  <si>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</si>
  <si>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</si>
  <si>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</si>
  <si>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</si>
  <si>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</si>
  <si>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</si>
  <si>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</si>
  <si>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</si>
  <si>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</si>
  <si>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</si>
  <si>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</si>
  <si>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</si>
  <si>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</si>
  <si>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</si>
  <si>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</si>
  <si>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</si>
  <si>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</si>
  <si>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</si>
  <si>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</si>
  <si>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</si>
  <si>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</si>
  <si>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</si>
  <si>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</si>
  <si>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</si>
  <si>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</si>
  <si>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</si>
  <si>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</si>
  <si>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</si>
  <si>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</si>
  <si>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</si>
  <si>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</si>
  <si>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</si>
  <si>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</si>
  <si>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</si>
  <si>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</si>
  <si>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</si>
  <si>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</si>
  <si>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</si>
  <si>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</si>
  <si>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</si>
  <si>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</si>
  <si>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</si>
  <si>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</si>
  <si>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</si>
  <si>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</si>
  <si>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</si>
  <si>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</si>
  <si>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</si>
  <si>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</si>
  <si>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</si>
  <si>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</si>
  <si>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</si>
  <si>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</si>
  <si>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</si>
  <si>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</si>
  <si>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</si>
  <si>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</si>
  <si>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</si>
  <si>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</si>
  <si>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</si>
  <si>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</si>
  <si>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</si>
  <si>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</si>
  <si>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</si>
  <si>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</si>
  <si>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</si>
  <si>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</si>
  <si>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</si>
  <si>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</si>
  <si>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</si>
  <si>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</si>
  <si>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</si>
  <si>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</si>
  <si>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</si>
  <si>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</si>
  <si>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</si>
  <si>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</si>
  <si>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</si>
  <si>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</si>
  <si>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</si>
  <si>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</si>
  <si>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</si>
  <si>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</si>
  <si>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</si>
  <si>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</si>
  <si>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</si>
  <si>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</si>
  <si>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</si>
  <si>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</si>
  <si>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</si>
  <si>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</si>
  <si>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</si>
  <si>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</si>
  <si>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</si>
  <si>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</si>
  <si>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</si>
  <si>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</si>
  <si>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</si>
  <si>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</si>
  <si>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</si>
  <si>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</si>
  <si>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</si>
  <si>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</si>
  <si>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</si>
  <si>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</si>
  <si>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</si>
  <si>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</si>
  <si>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</si>
  <si>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</si>
  <si>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</si>
  <si>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</si>
  <si>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</si>
  <si>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</si>
  <si>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</si>
  <si>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</si>
  <si>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</si>
  <si>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</si>
  <si>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</si>
  <si>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</si>
  <si>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</si>
  <si>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</si>
  <si>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</si>
  <si>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</si>
  <si>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</si>
  <si>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</si>
  <si>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</si>
  <si>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</si>
  <si>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</si>
  <si>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</si>
  <si>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</si>
  <si>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</si>
  <si>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</si>
  <si>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</si>
  <si>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</si>
  <si>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</si>
  <si>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</si>
  <si>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</si>
  <si>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</si>
  <si>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</si>
  <si>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</si>
  <si>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</si>
  <si>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</si>
  <si>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</si>
  <si>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</si>
  <si>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</si>
  <si>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</si>
  <si>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</si>
  <si>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</si>
  <si>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</si>
  <si>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</si>
  <si>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</si>
  <si>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</si>
  <si>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</si>
  <si>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</si>
  <si>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</si>
  <si>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</si>
  <si>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</si>
  <si>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</si>
  <si>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</si>
  <si>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</si>
  <si>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</si>
  <si>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</si>
  <si>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</si>
  <si>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</si>
  <si>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</si>
  <si>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</si>
  <si>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</si>
  <si>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</si>
  <si>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</si>
  <si>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</si>
  <si>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</si>
  <si>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</si>
  <si>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</si>
  <si>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</si>
  <si>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</si>
  <si>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</si>
  <si>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</si>
  <si>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</si>
  <si>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</si>
  <si>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</si>
  <si>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</si>
  <si>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</si>
  <si>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</si>
  <si>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</si>
  <si>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</si>
  <si>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</si>
  <si>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</si>
  <si>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</si>
  <si>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</si>
  <si>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</si>
  <si>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</si>
  <si>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</si>
  <si>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</si>
  <si>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</si>
  <si>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</si>
  <si>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</si>
  <si>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</si>
  <si>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</si>
  <si>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</si>
  <si>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</si>
  <si>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</si>
  <si>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</si>
  <si>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</si>
  <si>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</si>
  <si>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</si>
  <si>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</si>
  <si>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</si>
  <si>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</si>
  <si>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</si>
  <si>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</si>
  <si>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</si>
  <si>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</si>
  <si>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</si>
  <si>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</si>
  <si>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</si>
  <si>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</si>
  <si>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</si>
  <si>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</si>
  <si>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</si>
  <si>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</si>
  <si>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</si>
  <si>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</si>
  <si>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</si>
  <si>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</si>
  <si>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</si>
  <si>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</si>
  <si>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</si>
  <si>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</si>
  <si>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</si>
  <si>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</si>
  <si>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</si>
  <si>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</si>
  <si>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</si>
  <si>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</si>
  <si>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</si>
  <si>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</si>
  <si>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</si>
  <si>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</si>
  <si>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</si>
  <si>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</si>
  <si>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</si>
  <si>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</si>
  <si>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</si>
  <si>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</si>
  <si>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</si>
  <si>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</si>
  <si>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</si>
  <si>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</si>
  <si>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</si>
  <si>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</si>
  <si>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</si>
  <si>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</si>
  <si>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</si>
  <si>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</si>
  <si>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</si>
  <si>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</si>
  <si>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</si>
  <si>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</si>
  <si>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</si>
  <si>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</si>
  <si>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</si>
  <si>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</si>
  <si>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</si>
  <si>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</si>
  <si>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</si>
  <si>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</si>
  <si>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</si>
  <si>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</si>
  <si>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</si>
  <si>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</si>
  <si>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</si>
  <si>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</si>
  <si>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</si>
  <si>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</si>
  <si>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</si>
  <si>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</si>
  <si>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</si>
  <si>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</si>
  <si>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</si>
  <si>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</si>
  <si>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</si>
  <si>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</si>
  <si>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</si>
  <si>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</si>
  <si>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</si>
  <si>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</si>
  <si>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</si>
  <si>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</si>
  <si>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</si>
  <si>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</si>
  <si>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</si>
  <si>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</si>
  <si>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</si>
  <si>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</si>
  <si>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</si>
  <si>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</si>
  <si>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</si>
  <si>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</si>
  <si>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</si>
  <si>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</si>
  <si>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</si>
  <si>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</si>
  <si>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</si>
  <si>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</si>
  <si>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</si>
  <si>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</si>
  <si>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</si>
  <si>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</si>
  <si>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</si>
  <si>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</si>
  <si>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</si>
  <si>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</si>
  <si>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</si>
  <si>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</si>
  <si>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</si>
  <si>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</si>
  <si>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</si>
  <si>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</si>
  <si>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</si>
  <si>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</si>
  <si>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</si>
  <si>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</si>
  <si>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</si>
  <si>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</si>
  <si>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</si>
  <si>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</si>
  <si>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</si>
  <si>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</si>
  <si>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</si>
  <si>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</si>
  <si>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</si>
  <si>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</si>
  <si>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</si>
  <si>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</si>
  <si>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</si>
  <si>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</si>
  <si>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</si>
  <si>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</si>
  <si>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</si>
  <si>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</si>
  <si>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</si>
  <si>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</si>
  <si>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</si>
  <si>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</si>
  <si>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</si>
  <si>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</si>
  <si>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</si>
  <si>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</si>
  <si>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</si>
  <si>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</si>
  <si>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</si>
  <si>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</si>
  <si>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</si>
  <si>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</si>
  <si>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</si>
  <si>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</si>
  <si>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</si>
  <si>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</si>
  <si>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</si>
  <si>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</si>
  <si>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</si>
  <si>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</si>
  <si>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</si>
  <si>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</si>
  <si>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</si>
  <si>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</si>
  <si>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</si>
  <si>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</si>
  <si>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</si>
  <si>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</si>
  <si>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</si>
  <si>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</si>
  <si>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</si>
  <si>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</si>
  <si>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</si>
  <si>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</si>
  <si>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</si>
  <si>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</si>
  <si>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</si>
  <si>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</si>
  <si>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</si>
  <si>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</si>
  <si>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</si>
  <si>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</si>
  <si>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</si>
  <si>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</si>
  <si>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</si>
  <si>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</si>
  <si>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</si>
  <si>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</si>
  <si>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</si>
  <si>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</si>
  <si>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</si>
  <si>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</si>
  <si>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</si>
  <si>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</si>
  <si>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</si>
  <si>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</si>
  <si>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</si>
  <si>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</si>
  <si>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</si>
  <si>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</si>
  <si>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</si>
  <si>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</si>
  <si>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</si>
  <si>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</si>
  <si>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</si>
  <si>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</si>
  <si>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</si>
  <si>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</si>
  <si>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</si>
  <si>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</si>
  <si>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</si>
  <si>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</si>
  <si>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</si>
  <si>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</si>
  <si>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</si>
  <si>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</si>
  <si>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</si>
  <si>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</si>
  <si>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</si>
  <si>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</si>
  <si>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</si>
  <si>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</si>
  <si>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</si>
  <si>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</si>
  <si>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</si>
  <si>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</si>
  <si>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</si>
  <si>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</si>
  <si>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</si>
  <si>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</si>
  <si>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</si>
  <si>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</si>
  <si>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</si>
  <si>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</si>
  <si>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</si>
  <si>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</si>
  <si>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</si>
  <si>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</si>
  <si>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</si>
  <si>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</si>
  <si>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</si>
  <si>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</si>
  <si>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</si>
  <si>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</si>
  <si>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</si>
  <si>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</si>
  <si>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</si>
  <si>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</si>
  <si>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</si>
  <si>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</si>
  <si>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</si>
  <si>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</si>
  <si>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</si>
  <si>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</si>
  <si>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</si>
  <si>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</si>
  <si>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</si>
  <si>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</si>
  <si>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</si>
  <si>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</si>
  <si>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</si>
  <si>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</si>
  <si>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</si>
  <si>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</si>
  <si>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</si>
  <si>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</si>
  <si>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</si>
  <si>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</si>
  <si>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</si>
  <si>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</si>
  <si>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</si>
  <si>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</si>
  <si>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</si>
  <si>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</si>
  <si>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</si>
  <si>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</si>
  <si>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</si>
  <si>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</si>
  <si>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</si>
  <si>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</si>
  <si>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</si>
  <si>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</si>
  <si>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</si>
  <si>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</si>
  <si>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</si>
  <si>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</si>
  <si>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</si>
  <si>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</si>
  <si>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</si>
  <si>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</si>
  <si>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</si>
  <si>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</si>
  <si>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</si>
  <si>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</si>
  <si>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</si>
  <si>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</si>
  <si>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</si>
  <si>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</si>
  <si>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</si>
  <si>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</si>
  <si>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</si>
  <si>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</si>
  <si>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</si>
  <si>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</si>
  <si>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</si>
  <si>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</si>
  <si>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</si>
  <si>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</si>
  <si>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</si>
  <si>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</si>
  <si>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</si>
  <si>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</si>
  <si>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</si>
  <si>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</si>
  <si>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</si>
  <si>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</si>
  <si>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</si>
  <si>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</si>
  <si>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</si>
  <si>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</si>
  <si>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</si>
  <si>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</si>
  <si>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</si>
  <si>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</si>
  <si>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</si>
  <si>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</si>
  <si>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</si>
  <si>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</si>
  <si>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</si>
  <si>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</si>
  <si>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</si>
  <si>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</si>
  <si>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</si>
  <si>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</si>
  <si>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</si>
  <si>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</si>
  <si>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</si>
  <si>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</si>
  <si>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</si>
  <si>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</si>
  <si>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</si>
  <si>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</si>
  <si>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</si>
  <si>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</si>
  <si>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</si>
  <si>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</si>
  <si>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</si>
  <si>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</si>
  <si>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</si>
  <si>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</si>
  <si>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</si>
  <si>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</si>
  <si>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</si>
  <si>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</si>
  <si>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</si>
  <si>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</si>
  <si>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</si>
  <si>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</si>
  <si>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</si>
  <si>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</si>
  <si>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</si>
  <si>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</si>
  <si>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</si>
  <si>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</si>
  <si>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</si>
  <si>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</si>
  <si>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</si>
  <si>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</si>
  <si>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</si>
  <si>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</si>
  <si>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</si>
  <si>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</si>
  <si>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</si>
  <si>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</si>
  <si>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</si>
  <si>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</si>
  <si>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</si>
  <si>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</si>
  <si>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</si>
  <si>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</si>
  <si>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</si>
  <si>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</si>
  <si>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</si>
  <si>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</si>
  <si>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</si>
  <si>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</si>
  <si>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</si>
  <si>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</si>
  <si>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</si>
  <si>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</si>
  <si>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</si>
  <si>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</si>
  <si>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</si>
  <si>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</si>
  <si>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</si>
  <si>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</si>
  <si>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</si>
  <si>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</si>
  <si>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</si>
  <si>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</si>
  <si>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</si>
  <si>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</si>
  <si>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</si>
  <si>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</si>
  <si>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</si>
  <si>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</si>
  <si>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</si>
  <si>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</si>
  <si>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</si>
  <si>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</si>
  <si>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</si>
  <si>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</si>
  <si>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</si>
  <si>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</si>
  <si>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</si>
  <si>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</si>
  <si>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</si>
  <si>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</si>
  <si>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</si>
  <si>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</si>
  <si>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</si>
  <si>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</si>
  <si>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</si>
  <si>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</si>
  <si>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</si>
  <si>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</si>
  <si>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</si>
  <si>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</si>
  <si>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</si>
  <si>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</si>
  <si>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</si>
  <si>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</si>
  <si>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</si>
  <si>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</si>
  <si>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</si>
  <si>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</si>
  <si>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</si>
  <si>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</si>
  <si>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</si>
  <si>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</si>
  <si>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</si>
  <si>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</si>
  <si>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</si>
  <si>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</si>
  <si>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</si>
  <si>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</si>
  <si>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</si>
  <si>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</si>
  <si>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</si>
  <si>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</si>
  <si>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</si>
  <si>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</si>
  <si>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</si>
  <si>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</si>
  <si>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</si>
  <si>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</si>
  <si>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</si>
  <si>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</si>
  <si>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</si>
  <si>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</si>
  <si>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</si>
  <si>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</si>
  <si>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</si>
  <si>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</si>
  <si>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</si>
  <si>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</si>
  <si>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</si>
  <si>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</si>
  <si>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</si>
  <si>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</si>
  <si>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</si>
  <si>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</si>
  <si>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</si>
  <si>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</si>
  <si>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</si>
  <si>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</si>
  <si>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</si>
  <si>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</si>
  <si>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</si>
  <si>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</si>
  <si>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</si>
  <si>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</si>
  <si>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</si>
  <si>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</si>
  <si>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</si>
  <si>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</si>
  <si>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</si>
  <si>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</si>
  <si>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</si>
  <si>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</si>
  <si>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</si>
  <si>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</si>
  <si>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</si>
  <si>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</si>
  <si>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</si>
  <si>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</si>
  <si>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</si>
  <si>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</si>
  <si>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</si>
  <si>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</si>
  <si>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</si>
  <si>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</si>
  <si>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</si>
  <si>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</si>
  <si>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</si>
  <si>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</si>
  <si>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</si>
  <si>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</si>
  <si>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</si>
  <si>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</si>
  <si>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</si>
  <si>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</si>
  <si>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</si>
  <si>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</si>
  <si>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</si>
  <si>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</si>
  <si>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</si>
  <si>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</si>
  <si>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</si>
  <si>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</si>
  <si>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</si>
  <si>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</si>
  <si>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</si>
  <si>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</si>
  <si>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</si>
  <si>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</si>
  <si>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</si>
  <si>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</si>
  <si>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</si>
  <si>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</si>
  <si>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</si>
  <si>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</si>
  <si>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</si>
  <si>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</si>
  <si>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</si>
  <si>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</si>
  <si>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</si>
  <si>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</si>
  <si>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</si>
  <si>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</si>
  <si>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</si>
  <si>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</si>
  <si>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</si>
  <si>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</si>
  <si>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</si>
  <si>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</si>
  <si>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</si>
  <si>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</si>
  <si>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</si>
  <si>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</si>
  <si>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</si>
  <si>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</si>
  <si>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</si>
  <si>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</si>
  <si>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</si>
  <si>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</si>
  <si>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</si>
  <si>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</si>
  <si>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</si>
  <si>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</si>
  <si>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</si>
  <si>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</si>
  <si>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</si>
  <si>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</si>
  <si>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</si>
  <si>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</si>
  <si>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</si>
  <si>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</si>
  <si>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</si>
  <si>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</si>
  <si>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</si>
  <si>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</si>
  <si>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</si>
  <si>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</si>
  <si>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</si>
  <si>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</si>
  <si>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</si>
  <si>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</si>
  <si>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</si>
  <si>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</si>
  <si>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</si>
  <si>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</si>
  <si>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</si>
  <si>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</si>
  <si>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</si>
  <si>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</si>
  <si>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</si>
  <si>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</si>
  <si>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</si>
  <si>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</si>
  <si>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</si>
  <si>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</si>
  <si>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</si>
  <si>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</si>
  <si>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</si>
  <si>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</si>
  <si>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</si>
  <si>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</si>
  <si>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</si>
  <si>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</si>
  <si>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</si>
  <si>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</si>
  <si>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</si>
  <si>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</si>
  <si>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</si>
  <si>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</si>
  <si>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</si>
  <si>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</si>
  <si>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</si>
  <si>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</si>
  <si>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</si>
  <si>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</si>
  <si>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</si>
  <si>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</si>
  <si>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</si>
  <si>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</si>
  <si>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</si>
  <si>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</si>
  <si>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</si>
  <si>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</si>
  <si>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</si>
  <si>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</si>
  <si>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</si>
  <si>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</si>
  <si>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</si>
  <si>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</si>
  <si>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</si>
  <si>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</si>
  <si>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</si>
  <si>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</si>
  <si>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</si>
  <si>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</si>
  <si>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</si>
  <si>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</si>
  <si>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</si>
  <si>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</si>
  <si>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</si>
  <si>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</si>
  <si>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</si>
  <si>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</si>
  <si>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</si>
  <si>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</si>
  <si>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</si>
  <si>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</si>
  <si>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</si>
  <si>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</si>
  <si>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</si>
  <si>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</si>
  <si>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</si>
  <si>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</si>
  <si>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</si>
  <si>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</si>
  <si>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</si>
  <si>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</si>
  <si>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</si>
  <si>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</si>
  <si>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</si>
  <si>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</si>
  <si>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</si>
  <si>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</si>
  <si>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</si>
  <si>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</si>
  <si>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</si>
  <si>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</si>
  <si>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</si>
  <si>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</si>
  <si>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</si>
  <si>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</si>
  <si>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</si>
  <si>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</si>
  <si>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</si>
  <si>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</si>
  <si>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</si>
  <si>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</si>
  <si>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</si>
  <si>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</si>
  <si>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</si>
  <si>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</si>
  <si>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</si>
  <si>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</si>
  <si>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</si>
  <si>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</si>
  <si>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</si>
  <si>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</si>
  <si>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</si>
  <si>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</si>
  <si>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</si>
  <si>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</si>
  <si>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</si>
  <si>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</si>
  <si>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</si>
  <si>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</si>
  <si>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</si>
  <si>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</si>
  <si>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</si>
  <si>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</si>
  <si>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</si>
  <si>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</si>
  <si>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</si>
  <si>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</si>
  <si>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</si>
  <si>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</si>
  <si>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</si>
  <si>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</si>
  <si>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</si>
  <si>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</si>
  <si>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</si>
  <si>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</si>
  <si>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</si>
  <si>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</si>
  <si>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</si>
  <si>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</si>
  <si>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</si>
  <si>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</si>
  <si>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</si>
  <si>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</si>
  <si>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</si>
  <si>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</si>
  <si>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</si>
  <si>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</si>
  <si>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</si>
  <si>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</si>
  <si>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</si>
  <si>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</si>
  <si>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</si>
  <si>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</si>
  <si>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</si>
  <si>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</si>
  <si>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</si>
  <si>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</si>
  <si>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</si>
  <si>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</si>
  <si>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</si>
  <si>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</si>
  <si>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</si>
  <si>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</si>
  <si>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</si>
  <si>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</si>
  <si>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</si>
  <si>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</si>
  <si>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</si>
  <si>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</si>
  <si>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</si>
  <si>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</si>
  <si>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</si>
  <si>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</si>
  <si>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</si>
  <si>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</si>
  <si>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</si>
  <si>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</si>
  <si>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</si>
  <si>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</si>
  <si>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</si>
  <si>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</si>
  <si>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</si>
  <si>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</si>
  <si>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</si>
  <si>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</si>
  <si>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</si>
  <si>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</si>
  <si>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</si>
  <si>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</si>
  <si>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</si>
  <si>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</si>
  <si>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</si>
  <si>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</si>
  <si>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</si>
  <si>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</si>
  <si>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</si>
  <si>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</si>
  <si>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</si>
  <si>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</si>
  <si>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</si>
  <si>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</si>
  <si>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</si>
  <si>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</si>
  <si>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</si>
  <si>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</si>
  <si>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</si>
  <si>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</si>
  <si>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</si>
  <si>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</si>
  <si>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</si>
  <si>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</si>
  <si>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</si>
  <si>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</si>
  <si>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</si>
  <si>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</si>
  <si>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</si>
  <si>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</si>
  <si>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</si>
  <si>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</si>
  <si>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</si>
  <si>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</si>
  <si>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</si>
  <si>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</si>
  <si>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</si>
  <si>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</si>
  <si>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</si>
  <si>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</si>
  <si>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</si>
  <si>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</si>
  <si>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</si>
  <si>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</si>
  <si>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</si>
  <si>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</si>
  <si>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</si>
  <si>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</si>
  <si>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</si>
  <si>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</si>
  <si>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</si>
  <si>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</si>
  <si>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</si>
  <si>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</si>
  <si>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</si>
  <si>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</si>
  <si>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</si>
  <si>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</si>
  <si>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</si>
  <si>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</si>
  <si>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</si>
  <si>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</si>
  <si>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</si>
  <si>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</si>
  <si>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</si>
  <si>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</si>
  <si>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</si>
  <si>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</si>
  <si>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</si>
  <si>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</si>
  <si>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</si>
  <si>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</si>
  <si>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</si>
  <si>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</si>
  <si>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</si>
  <si>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</si>
  <si>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</si>
  <si>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</si>
  <si>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</si>
  <si>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</si>
  <si>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</si>
  <si>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</si>
  <si>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</si>
  <si>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</si>
  <si>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</si>
  <si>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</si>
  <si>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</si>
  <si>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</si>
  <si>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</si>
  <si>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</si>
  <si>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</si>
  <si>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</si>
  <si>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</si>
  <si>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</si>
  <si>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</si>
  <si>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</si>
  <si>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</si>
  <si>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</si>
  <si>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</si>
  <si>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</si>
  <si>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</si>
  <si>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</si>
  <si>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</si>
  <si>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</si>
  <si>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</si>
  <si>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</si>
  <si>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</si>
  <si>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</si>
  <si>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</si>
  <si>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</si>
  <si>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</si>
  <si>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</si>
  <si>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</si>
  <si>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</si>
  <si>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</si>
  <si>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</si>
  <si>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</si>
  <si>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</si>
  <si>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</si>
  <si>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</si>
  <si>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</si>
  <si>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</si>
  <si>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</si>
  <si>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</si>
  <si>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</si>
  <si>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</si>
  <si>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</si>
  <si>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</si>
  <si>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</si>
  <si>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</si>
  <si>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</si>
  <si>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</si>
  <si>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</si>
  <si>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</si>
  <si>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</si>
  <si>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</si>
  <si>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</si>
  <si>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</si>
  <si>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</si>
  <si>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</si>
  <si>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</si>
  <si>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</si>
  <si>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</si>
  <si>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</si>
  <si>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</si>
  <si>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</si>
  <si>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</si>
  <si>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</si>
  <si>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</si>
  <si>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</si>
  <si>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</si>
  <si>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</si>
  <si>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</si>
  <si>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</si>
  <si>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</si>
  <si>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</si>
  <si>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</si>
  <si>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</si>
  <si>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</si>
  <si>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</si>
  <si>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</si>
  <si>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</si>
  <si>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</si>
  <si>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</si>
  <si>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</si>
  <si>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</si>
  <si>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</si>
  <si>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</si>
  <si>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</si>
  <si>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</si>
  <si>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</si>
  <si>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</si>
  <si>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</si>
  <si>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</si>
  <si>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</si>
  <si>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</si>
  <si>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</si>
  <si>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</si>
  <si>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</si>
  <si>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</si>
  <si>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</si>
  <si>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</si>
  <si>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</si>
  <si>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</si>
  <si>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</si>
  <si>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</si>
  <si>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</si>
  <si>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</si>
  <si>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</si>
  <si>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</si>
  <si>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</si>
  <si>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</si>
  <si>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</si>
  <si>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</si>
  <si>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</si>
  <si>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</si>
  <si>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</si>
  <si>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</si>
  <si>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</si>
  <si>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</si>
  <si>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</si>
  <si>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</si>
  <si>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</si>
  <si>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</si>
  <si>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</si>
  <si>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</si>
  <si>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</si>
  <si>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</si>
  <si>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</si>
  <si>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</si>
  <si>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</si>
  <si>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</si>
  <si>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</si>
  <si>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</si>
  <si>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</si>
  <si>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</si>
  <si>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</si>
  <si>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</si>
  <si>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</si>
  <si>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</si>
  <si>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</si>
  <si>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</si>
  <si>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</si>
  <si>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</si>
  <si>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</si>
  <si>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</si>
  <si>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</si>
  <si>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</si>
  <si>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</si>
  <si>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</si>
  <si>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</si>
  <si>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</si>
  <si>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</si>
  <si>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</si>
  <si>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</si>
  <si>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</si>
  <si>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</si>
  <si>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</si>
  <si>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</si>
  <si>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</si>
  <si>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</si>
  <si>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</si>
  <si>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</si>
  <si>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</si>
  <si>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</si>
  <si>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</si>
  <si>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</si>
  <si>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</si>
  <si>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</si>
  <si>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</si>
  <si>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</si>
  <si>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</si>
  <si>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</si>
  <si>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</si>
  <si>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</si>
  <si>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</si>
  <si>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</si>
  <si>
    <t>Approve</t>
  </si>
  <si>
    <t>Relocate 60 nursing home beds from the main building to a separate structure on the grounds of Patriots Colony at Williamsburg</t>
  </si>
  <si>
    <t>Add one MRI-Equipped Linear Accelerator with stereotactic radiosurgery and stereotactic radiotherapy capabilities at the Emily Couric Clinical Cancer Center</t>
  </si>
  <si>
    <t>Introduce stereotactic radiosurgery services and stereotactic radiotherapy services at Chesapeake Regional Medical Center</t>
  </si>
  <si>
    <t>Add a second cardiac catheterization lab at Inova Loudoun Hospital</t>
  </si>
  <si>
    <t>VHC Edison LLC</t>
  </si>
  <si>
    <t>Establish an outpatient surgical hospital with up to six operating rooms at the VCU Health Neuroscience, Orthopedic and Wellness Center</t>
  </si>
  <si>
    <t>Rockingham Eye Surgery Center, LLC</t>
  </si>
  <si>
    <t>Establish an opthalmic ambulatory surgery center with one operating room</t>
  </si>
  <si>
    <t>Franconia‐Springfield Surgery Center, LLC</t>
  </si>
  <si>
    <t>Add one general purpose operating room</t>
  </si>
  <si>
    <t>Add up to two operating rooms at Sentara Princess Anne Hospital</t>
  </si>
  <si>
    <t>Establish a specialized center for CT and MRI imaging services by relocating and replacing existing CT and MRI equipment currently located in Woodbridge, Virginia. Add one MRI. Establish non-cardiac nuclear medicine services and establish PET/CT services with one PET/CT scanner.</t>
  </si>
  <si>
    <t>Chesapeake Hospital Authority d/b/a Chesapeake Regional Medical Center</t>
  </si>
  <si>
    <t>Establish an intermediate care facility for the treatment and rehabilitation of individuals with substance abuse with 120 beds</t>
  </si>
  <si>
    <t>4.3% indigent / primary care</t>
  </si>
  <si>
    <t>Timothy G. McGarry, MD, PLLC dba McGarry Orthopedic Clinic</t>
  </si>
  <si>
    <t>Establish a diagnostic imaging center through the addition of one MRI scanner</t>
  </si>
  <si>
    <t>Expand CT services by adding one intraoperative CT scanner</t>
  </si>
  <si>
    <t>Addition of one MRI scanner for diagnostic use at University Hospital</t>
  </si>
  <si>
    <t>Expand CT services at Mary Washington Hospital by adding one CT scanner</t>
  </si>
  <si>
    <t>Establish a specialized center for imaging services with one CT scanner</t>
  </si>
  <si>
    <t>Wellmont Health System d/b/a Mountain View Regional Hospital</t>
  </si>
  <si>
    <t>Introduce medical rehabilitation services with 15 medical rehabilitation beds through the conversion of existing licensed bed capacity at Mountain View Regional Hospital</t>
  </si>
  <si>
    <t>Add 16 inpatient rehabilitation beds at Parham Doctors' Hospital</t>
  </si>
  <si>
    <t>Establish lithotripsy services at the Inova Franconia-Springfield Ambulatory Surgery Center</t>
  </si>
  <si>
    <t>4.4% indigent / primary care, 2101 value</t>
  </si>
  <si>
    <t>4.6% indigent / primary care, 2101 value</t>
  </si>
  <si>
    <t>4.1% indigent / primary care, 2101 value</t>
  </si>
  <si>
    <t>3.4% indigent / primary care, 2101 value</t>
  </si>
  <si>
    <t>3.0% indigent / primary care, 2101 value</t>
  </si>
  <si>
    <t>4.4 % indigent / primary care, 2101 value</t>
  </si>
  <si>
    <t xml:space="preserve"> PET/CT charity  must also be charity for MRI</t>
  </si>
  <si>
    <t>3.2% indigent / primary care, 2101 value</t>
  </si>
  <si>
    <t>Warren Memorial Hospital d/b/a Lynn Care Center</t>
  </si>
  <si>
    <t>Establish a 120 bed nursing home facility</t>
  </si>
  <si>
    <t>Addition of 14 adult ICU and 58 adult medical/surgical beds</t>
  </si>
  <si>
    <t>Bon Secours Memorial Regional Medical Center, Inc.</t>
  </si>
  <si>
    <t>Addition of up to 44 acute care beds to include medical/surgical and ICU</t>
  </si>
  <si>
    <t>Introduce neonatal intensive care (Level III) nursery services</t>
  </si>
  <si>
    <t>Add one operating room at Sentara Virginia Beach General Hospital</t>
  </si>
  <si>
    <t>Tidewater Orthpaedic Associates, Inc.</t>
  </si>
  <si>
    <t>Replace an extremity MRI with a full-body fixed MRI</t>
  </si>
  <si>
    <t>Add three general purpose operating rooms</t>
  </si>
  <si>
    <t>Virginia Surgery Center, LLC</t>
  </si>
  <si>
    <t>Relocate an outpatient surgical hospital and add two ophthalmic operating rooms</t>
  </si>
  <si>
    <r>
      <t>4.1%</t>
    </r>
    <r>
      <rPr>
        <u/>
        <sz val="10"/>
        <rFont val="Times New Roman"/>
        <family val="1"/>
      </rPr>
      <t xml:space="preserve"> </t>
    </r>
    <r>
      <rPr>
        <sz val="10"/>
        <rFont val="Times New Roman"/>
        <family val="1"/>
      </rPr>
      <t>System Wide</t>
    </r>
  </si>
  <si>
    <t>4.8% indigent / primary care, 2101 value</t>
  </si>
  <si>
    <t>Pyramid Healthcare, Inc.</t>
  </si>
  <si>
    <t>Establish a psychiatric hospital with 40 beds</t>
  </si>
  <si>
    <t>Introduce psychiatric services with up to 20 beds at Chesapeake Regional Medical Center</t>
  </si>
  <si>
    <t>Columbia Alleghany Regional Hospital, Incorporated d/b/a LewisGale Hospital Alleghany</t>
  </si>
  <si>
    <t>Expand inpatient psychiatric services by converting 14 medical/surgical beds to inpatient psychiatric beds</t>
  </si>
  <si>
    <t>Establish an intermediate care facility with 100 beds for the medical treatment and rehabilitation of individuals with substance abuse in Spotsylvania County</t>
  </si>
  <si>
    <t>Establish an intermediate care facility with 100 beds for the medical treatment and rehabilitation of individuals with substance abuse in Stafford County</t>
  </si>
  <si>
    <t>Establish an intermediate care facility with 100 beds for the medical treatment and rehabilitation of individuals with substance abuse in Fredericksburg</t>
  </si>
  <si>
    <t>Expand existing inpatient psychiatric services by converting up to 16 general acute medical/surgical beds to inpatient psychiatric beds</t>
  </si>
  <si>
    <t>HCA Health Services of Virginia, Inc. d/b/a Retreat Doctors' Hospital</t>
  </si>
  <si>
    <t>Add 24 inpatient psychiatric beds by transferring 24 psychiatric beds from Parham Doctors' Hospital and converting 24 medical/surgical beds at Retreat Doctors' Hospital to psychiatric beds</t>
  </si>
  <si>
    <t xml:space="preserve">Currently the COPN capital threshold for registration of projects is $6,700,622 and the COPN capital threshold for projects requiring a COPN is $20,136,175. </t>
  </si>
  <si>
    <t>Replace one mobil MRI scanner with a fixed site MRI scanner at Riverside Diagnostic Center -- Hampton</t>
  </si>
  <si>
    <t>Add non-cardiac nuclear medicine services</t>
  </si>
  <si>
    <t>Add one CT scanner</t>
  </si>
  <si>
    <t>Add one MRI scanner and one CT Scanner</t>
  </si>
  <si>
    <t>Tidewater Orthopaedic Associates, Inc.</t>
  </si>
  <si>
    <t>Add one fixed MRI scanner and one fixed CT scanner</t>
  </si>
  <si>
    <t>Relocate one CT Scanner within PD 8</t>
  </si>
  <si>
    <t>CBF MSO, LLC</t>
  </si>
  <si>
    <t>Establish a specialized center for CT imaging with one CT scanner limited to scans of the sinus cavity and temporal bone</t>
  </si>
  <si>
    <t>Establish a specialized center for MRI and CT services with one fixed CT scanner and one fixed MRI scanner</t>
  </si>
  <si>
    <t>2.4% indigent / primary care, 2101 value</t>
  </si>
  <si>
    <t>4.3% indigent / primary care, 2101 value</t>
  </si>
  <si>
    <t>4.5% indigent / primary care, 2101 value</t>
  </si>
  <si>
    <t>Culpeper Memorial Hospital, Incorporated d/b/a Novant Health UVA Health System Culpeper Medical Center</t>
  </si>
  <si>
    <t>Establish a mobile PET/CT site</t>
  </si>
  <si>
    <t>Establish fixed PET/CT services</t>
  </si>
  <si>
    <t>Add one fixed PET/CT scanner</t>
  </si>
  <si>
    <t>Establish a specialized center with one MRI scanner and one CT Scanner</t>
  </si>
  <si>
    <t>Add one MRI scanner at Chippenham Hospital</t>
  </si>
  <si>
    <t>Add one fixed PET/CT scanner at Johnston-Willis Hospital</t>
  </si>
  <si>
    <t xml:space="preserve">Establish a specialized center for imaging with one CT scanner </t>
  </si>
  <si>
    <t>Establish an outpatient surgical hospital with two operating rooms</t>
  </si>
  <si>
    <t>3.1% indigent / primary care, 2101 value</t>
  </si>
  <si>
    <t>3.7% indigent / primary care, 2101 value</t>
  </si>
  <si>
    <t>Virginia Dermatology and Skin Surgery Center</t>
  </si>
  <si>
    <t>Establish an outpatient surgical hospital with one operating room</t>
  </si>
  <si>
    <t>Delayed by the applicant</t>
  </si>
  <si>
    <t>5.1% indigent / primary care, 2101 value</t>
  </si>
  <si>
    <t>Bon Secours DePaul Medical Center, LLC &amp; Hampton Roads Radiation Oncology Center, LLC</t>
  </si>
  <si>
    <t>Establish a specialized center for the provision of radiation therapy services including two linear accelerators, with one used in the provision of stereotactic
radiosurgery services and stereotactic body radiotherapy services, one CT scanner dedicated to treatment simulation modeling, brachytherapy services as well as mobile PET/CT services</t>
  </si>
  <si>
    <t>Add 84 inpatient beds at University Hospital</t>
  </si>
  <si>
    <t>Bon Secours Maryview Hospital LLC, d/b/a Bon Secours Maryview Medical Center and Bon Secours-DePaul Medical Center LLC</t>
  </si>
  <si>
    <t>Introduce obstetrical services at Harbor View Hospital with up to 12 beds, general and intermediate level neonatal
services, intensive care services with up to 8 beds, and expand medical/surgical bed capacity by up to 16 medical/surgical beds. All beds to be relocated from Depaul Medical Center</t>
  </si>
  <si>
    <t>Add one general purpose operating room at Peninsula Surgery Center</t>
  </si>
  <si>
    <t>Colon &amp; Rectal Specialists, Ltd</t>
  </si>
  <si>
    <t>Establish an outpatient surgical hospital with two special purpose operating rooms for performing minor anorectal procedures and colonoscopies</t>
  </si>
  <si>
    <t>Children’s Hospital of The King’s Daughters</t>
  </si>
  <si>
    <t>Add two general purpose operating rooms at VCU Medical Center</t>
  </si>
  <si>
    <t>Introduction of lung transplant serices</t>
  </si>
  <si>
    <t>Annandale VA Opco, LLC</t>
  </si>
  <si>
    <t>Relocate 48 nursing home beds to Leewood Healthcare Center</t>
  </si>
  <si>
    <t>Relocate existing CT service within PD 15</t>
  </si>
  <si>
    <t>Add one CT scanner at Carilion Roanoke Community Hospital</t>
  </si>
  <si>
    <t>Mary Immaculate Hospital, LLC</t>
  </si>
  <si>
    <t>Add a second CT scanner at Mary Immaculate Hospital</t>
  </si>
  <si>
    <t>UVA Imaging, LLC</t>
  </si>
  <si>
    <t>Establish a specialized center for CT and MRI services at the UVA Orthopedic Center at Ivy Mountain, Charlottesville, Virginia, PD 10 via relocation and replacement of an existing
MRI currently located at Fontaine Research Park and the addition of one MRI and one CT to the PD 10 inventory</t>
  </si>
  <si>
    <t>Inova Reston MRI Center, LLC, d/b/a Inova PET/CT Imaging Center</t>
  </si>
  <si>
    <t>Establish a specialized center for PET-CT services with one (1) PET-CT unit at the Inova Center for Personalized Health on the Inova Fairfax Hospital campus within Planning District 8 through the relocation and replacement of the one (1) PET-CT unit currently located at 8503 Arlington Blvd, Fairfax</t>
  </si>
  <si>
    <t>8/31/20201</t>
  </si>
  <si>
    <t>First Meridian Medical, LLC t/a MRI &amp; CT Diagnostics</t>
  </si>
  <si>
    <t>Introduce CT Services With One Cone Beam CT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</si>
</sst>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2" x14ac:knownFonts="1">
    <font>
      <sz val="10"/>
      <name val="Times New Roman"/>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
      <b/>
      <sz val="10"/>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41">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xf>
    <xf numFmtId="1" fontId="2" fillId="0" borderId="1" xfId="0" applyNumberFormat="1" applyFont="1" applyFill="1" applyBorder="1" applyAlignment="1">
      <alignment horizontal="center"/>
    </xf>
    <xf numFmtId="14" fontId="2" fillId="0" borderId="0" xfId="0" applyNumberFormat="1" applyFont="1" applyFill="1" applyAlignment="1">
      <alignment horizontal="center"/>
    </xf>
    <xf numFmtId="14" fontId="2" fillId="2" borderId="0" xfId="0" applyNumberFormat="1" applyFont="1" applyFill="1" applyAlignment="1">
      <alignment horizontal="center"/>
    </xf>
    <xf numFmtId="14" fontId="2" fillId="0" borderId="2" xfId="0" applyNumberFormat="1" applyFont="1" applyFill="1" applyBorder="1" applyAlignment="1">
      <alignment horizontal="center"/>
    </xf>
    <xf numFmtId="14" fontId="2" fillId="0" borderId="0" xfId="0" applyNumberFormat="1" applyFont="1" applyFill="1" applyBorder="1" applyAlignment="1">
      <alignment horizontal="center"/>
    </xf>
    <xf numFmtId="0" fontId="1" fillId="0" borderId="2" xfId="0" applyFont="1" applyFill="1" applyBorder="1"/>
    <xf numFmtId="164" fontId="2" fillId="0" borderId="0" xfId="0" applyNumberFormat="1"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2" fillId="0" borderId="3" xfId="0" applyFont="1" applyFill="1" applyBorder="1" applyAlignment="1">
      <alignment horizontal="center"/>
    </xf>
    <xf numFmtId="1"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2" borderId="3" xfId="0" applyNumberFormat="1" applyFont="1" applyFill="1" applyBorder="1" applyAlignment="1">
      <alignment horizontal="center"/>
    </xf>
    <xf numFmtId="14" fontId="2" fillId="0" borderId="5" xfId="0" applyNumberFormat="1" applyFont="1" applyFill="1" applyBorder="1" applyAlignment="1">
      <alignment horizontal="center"/>
    </xf>
    <xf numFmtId="0" fontId="1" fillId="0" borderId="5" xfId="0" applyFont="1" applyFill="1" applyBorder="1"/>
    <xf numFmtId="164" fontId="2" fillId="0" borderId="3" xfId="0" applyNumberFormat="1" applyFont="1" applyFill="1" applyBorder="1" applyAlignment="1">
      <alignment horizontal="left"/>
    </xf>
    <xf numFmtId="1" fontId="4"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xf numFmtId="0" fontId="1" fillId="0" borderId="0" xfId="0" applyFont="1"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center"/>
    </xf>
    <xf numFmtId="14" fontId="1" fillId="0" borderId="2" xfId="0" applyNumberFormat="1" applyFont="1" applyFill="1" applyBorder="1"/>
    <xf numFmtId="0" fontId="5" fillId="0" borderId="2" xfId="0" applyFont="1" applyFill="1" applyBorder="1"/>
    <xf numFmtId="164" fontId="5" fillId="0" borderId="0" xfId="0" applyNumberFormat="1" applyFont="1" applyFill="1" applyBorder="1" applyAlignment="1">
      <alignment horizontal="left"/>
    </xf>
    <xf numFmtId="14" fontId="1" fillId="0" borderId="0" xfId="0" applyNumberFormat="1" applyFont="1" applyFill="1" applyBorder="1"/>
    <xf numFmtId="0" fontId="1" fillId="0" borderId="6" xfId="0" applyFont="1" applyFill="1" applyBorder="1" applyAlignment="1"/>
    <xf numFmtId="1" fontId="1" fillId="0" borderId="6" xfId="0" applyNumberFormat="1" applyFont="1" applyFill="1" applyBorder="1" applyAlignment="1">
      <alignment horizontal="center"/>
    </xf>
    <xf numFmtId="0" fontId="1" fillId="0" borderId="6" xfId="1" applyFont="1" applyFill="1" applyBorder="1" applyAlignment="1">
      <alignment horizontal="left"/>
    </xf>
    <xf numFmtId="0" fontId="1" fillId="0" borderId="6" xfId="0" applyFont="1" applyFill="1" applyBorder="1" applyAlignment="1">
      <alignment horizontal="center"/>
    </xf>
    <xf numFmtId="0" fontId="1" fillId="0" borderId="6" xfId="1" applyFont="1" applyFill="1" applyBorder="1" applyAlignment="1">
      <alignment horizontal="center"/>
    </xf>
    <xf numFmtId="14" fontId="1" fillId="0" borderId="6" xfId="0" applyNumberFormat="1" applyFont="1" applyFill="1" applyBorder="1" applyAlignment="1"/>
    <xf numFmtId="14" fontId="1" fillId="0" borderId="6" xfId="0" applyNumberFormat="1" applyFont="1" applyFill="1" applyBorder="1" applyAlignment="1">
      <alignment horizontal="center"/>
    </xf>
    <xf numFmtId="165" fontId="1" fillId="0" borderId="6" xfId="0" applyNumberFormat="1" applyFont="1" applyFill="1" applyBorder="1" applyAlignment="1"/>
    <xf numFmtId="0" fontId="5" fillId="0" borderId="6" xfId="0" applyFont="1" applyFill="1" applyBorder="1" applyAlignment="1"/>
    <xf numFmtId="164" fontId="5" fillId="0" borderId="6" xfId="1" applyNumberFormat="1" applyFont="1" applyFill="1" applyBorder="1" applyAlignment="1" applyProtection="1">
      <alignment horizontal="left"/>
      <protection locked="0"/>
    </xf>
    <xf numFmtId="14" fontId="1" fillId="0" borderId="6" xfId="1" applyNumberFormat="1" applyFont="1" applyFill="1" applyBorder="1" applyAlignment="1">
      <alignment horizontal="right"/>
    </xf>
    <xf numFmtId="0" fontId="1" fillId="0" borderId="6" xfId="0" applyFont="1" applyFill="1" applyBorder="1" applyAlignment="1">
      <alignment horizontal="left"/>
    </xf>
    <xf numFmtId="1" fontId="1" fillId="0" borderId="6" xfId="0" applyNumberFormat="1" applyFont="1" applyFill="1" applyBorder="1" applyAlignment="1"/>
    <xf numFmtId="0" fontId="0" fillId="0" borderId="0" xfId="0" applyBorder="1" applyAlignment="1"/>
    <xf numFmtId="0" fontId="7" fillId="0" borderId="6" xfId="0" applyFont="1" applyFill="1" applyBorder="1" applyAlignment="1"/>
    <xf numFmtId="164" fontId="7" fillId="0" borderId="6" xfId="1" applyNumberFormat="1" applyFont="1" applyFill="1" applyBorder="1" applyAlignment="1" applyProtection="1">
      <alignment horizontal="left"/>
      <protection locked="0"/>
    </xf>
    <xf numFmtId="14" fontId="1" fillId="0" borderId="0" xfId="0" applyNumberFormat="1" applyFont="1" applyFill="1" applyBorder="1" applyAlignment="1"/>
    <xf numFmtId="0" fontId="1" fillId="0" borderId="0" xfId="0" applyFont="1" applyFill="1" applyBorder="1" applyAlignment="1">
      <alignment horizontal="left"/>
    </xf>
    <xf numFmtId="0" fontId="1" fillId="0" borderId="0" xfId="1" applyFont="1" applyFill="1" applyBorder="1" applyAlignment="1">
      <alignment horizontal="left"/>
    </xf>
    <xf numFmtId="0" fontId="1" fillId="0" borderId="0" xfId="1" applyFont="1" applyFill="1" applyBorder="1" applyAlignment="1">
      <alignment horizontal="center"/>
    </xf>
    <xf numFmtId="164" fontId="5" fillId="0" borderId="0" xfId="1" applyNumberFormat="1" applyFont="1" applyFill="1" applyBorder="1" applyAlignment="1" applyProtection="1">
      <alignment horizontal="left"/>
      <protection locked="0"/>
    </xf>
    <xf numFmtId="14" fontId="1" fillId="0" borderId="0" xfId="1" applyNumberFormat="1" applyFont="1" applyFill="1" applyBorder="1" applyAlignment="1">
      <alignment horizontal="right"/>
    </xf>
    <xf numFmtId="164" fontId="5" fillId="0" borderId="6" xfId="0" applyNumberFormat="1" applyFont="1" applyBorder="1" applyAlignment="1" applyProtection="1">
      <alignment horizontal="left"/>
      <protection locked="0"/>
    </xf>
    <xf numFmtId="0" fontId="1" fillId="0" borderId="6" xfId="0" applyFont="1" applyFill="1" applyBorder="1" applyAlignment="1">
      <alignment vertical="top" wrapText="1"/>
    </xf>
    <xf numFmtId="0" fontId="2" fillId="0" borderId="6" xfId="0" applyFont="1" applyFill="1" applyBorder="1" applyAlignment="1">
      <alignment horizontal="left"/>
    </xf>
    <xf numFmtId="0" fontId="5" fillId="0" borderId="0" xfId="0" applyFont="1" applyFill="1" applyBorder="1" applyAlignment="1">
      <alignment horizontal="left"/>
    </xf>
    <xf numFmtId="0" fontId="3" fillId="3" borderId="6" xfId="0" applyFont="1" applyFill="1" applyBorder="1" applyAlignment="1">
      <alignment horizontal="left"/>
    </xf>
    <xf numFmtId="0" fontId="5" fillId="0" borderId="6" xfId="1" applyFont="1" applyFill="1" applyBorder="1" applyAlignment="1">
      <alignment horizontal="left"/>
    </xf>
    <xf numFmtId="0" fontId="5" fillId="0" borderId="6" xfId="0" applyFont="1" applyFill="1" applyBorder="1" applyAlignment="1">
      <alignment horizontal="center"/>
    </xf>
    <xf numFmtId="0" fontId="5" fillId="0" borderId="6" xfId="1" applyFont="1" applyFill="1" applyBorder="1" applyAlignment="1">
      <alignment horizontal="center"/>
    </xf>
    <xf numFmtId="14" fontId="5" fillId="0" borderId="6" xfId="0" applyNumberFormat="1" applyFont="1" applyFill="1" applyBorder="1" applyAlignment="1"/>
    <xf numFmtId="14" fontId="5" fillId="0" borderId="6" xfId="0" applyNumberFormat="1" applyFont="1" applyFill="1" applyBorder="1" applyAlignment="1">
      <alignment horizontal="center"/>
    </xf>
    <xf numFmtId="14" fontId="5" fillId="0" borderId="6" xfId="1" applyNumberFormat="1" applyFont="1" applyFill="1" applyBorder="1" applyAlignment="1">
      <alignment horizontal="right"/>
    </xf>
    <xf numFmtId="0" fontId="5" fillId="0" borderId="6" xfId="0" applyFont="1" applyFill="1" applyBorder="1" applyAlignment="1">
      <alignment horizontal="left"/>
    </xf>
    <xf numFmtId="1"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14" fontId="1" fillId="0" borderId="2" xfId="0" applyNumberFormat="1" applyFont="1" applyFill="1" applyBorder="1" applyAlignment="1"/>
    <xf numFmtId="0" fontId="5" fillId="0" borderId="2" xfId="0" applyFont="1" applyFill="1" applyBorder="1" applyAlignment="1"/>
    <xf numFmtId="0" fontId="5" fillId="0" borderId="0" xfId="0" applyFont="1" applyFill="1" applyBorder="1" applyAlignment="1"/>
    <xf numFmtId="14" fontId="0" fillId="0" borderId="0" xfId="0" applyNumberFormat="1" applyBorder="1" applyAlignment="1">
      <alignment horizontal="left"/>
    </xf>
    <xf numFmtId="164" fontId="5" fillId="0" borderId="6" xfId="0" applyNumberFormat="1" applyFont="1" applyFill="1" applyBorder="1" applyAlignment="1">
      <alignment horizontal="left"/>
    </xf>
    <xf numFmtId="0" fontId="5" fillId="0" borderId="7" xfId="0" applyFont="1" applyFill="1" applyBorder="1" applyAlignment="1"/>
    <xf numFmtId="14" fontId="1" fillId="0" borderId="8" xfId="1" applyNumberFormat="1" applyFont="1" applyFill="1" applyBorder="1" applyAlignment="1">
      <alignment horizontal="right"/>
    </xf>
    <xf numFmtId="14" fontId="1" fillId="0" borderId="8" xfId="0" applyNumberFormat="1" applyFont="1" applyFill="1" applyBorder="1" applyAlignment="1"/>
    <xf numFmtId="164" fontId="7" fillId="0" borderId="6" xfId="0" applyNumberFormat="1" applyFont="1" applyFill="1" applyBorder="1" applyAlignment="1">
      <alignment horizontal="left"/>
    </xf>
    <xf numFmtId="0" fontId="2" fillId="0" borderId="6" xfId="0" applyFont="1" applyFill="1" applyBorder="1" applyAlignment="1"/>
    <xf numFmtId="14" fontId="1" fillId="0" borderId="6" xfId="0" applyNumberFormat="1" applyFont="1" applyFill="1" applyBorder="1" applyAlignment="1">
      <alignment horizontal="left"/>
    </xf>
    <xf numFmtId="0" fontId="3" fillId="0" borderId="6" xfId="0" applyFont="1" applyBorder="1" applyAlignment="1"/>
    <xf numFmtId="0" fontId="3" fillId="0" borderId="6" xfId="0" applyFont="1" applyBorder="1" applyAlignment="1">
      <alignment horizontal="center"/>
    </xf>
    <xf numFmtId="14" fontId="3" fillId="0" borderId="6" xfId="0" applyNumberFormat="1" applyFont="1" applyBorder="1" applyAlignment="1"/>
    <xf numFmtId="0" fontId="3" fillId="0" borderId="6" xfId="0" applyNumberFormat="1" applyFont="1" applyBorder="1" applyAlignment="1"/>
    <xf numFmtId="1" fontId="1" fillId="0" borderId="10" xfId="0" applyNumberFormat="1" applyFont="1" applyFill="1" applyBorder="1" applyAlignment="1">
      <alignment horizontal="center"/>
    </xf>
    <xf numFmtId="0" fontId="1" fillId="0" borderId="10" xfId="1" applyFont="1" applyFill="1" applyBorder="1" applyAlignment="1">
      <alignment horizontal="left"/>
    </xf>
    <xf numFmtId="0" fontId="1" fillId="0" borderId="10" xfId="0" applyFont="1" applyFill="1" applyBorder="1" applyAlignment="1">
      <alignment horizontal="center"/>
    </xf>
    <xf numFmtId="0" fontId="1" fillId="0" borderId="10" xfId="1" applyFont="1" applyFill="1" applyBorder="1" applyAlignment="1">
      <alignment horizontal="center"/>
    </xf>
    <xf numFmtId="14" fontId="1" fillId="0" borderId="10" xfId="0" applyNumberFormat="1" applyFont="1" applyFill="1" applyBorder="1" applyAlignment="1"/>
    <xf numFmtId="14" fontId="1" fillId="0" borderId="10" xfId="0" applyNumberFormat="1" applyFont="1" applyFill="1" applyBorder="1" applyAlignment="1">
      <alignment horizontal="center"/>
    </xf>
    <xf numFmtId="0" fontId="5" fillId="0" borderId="10" xfId="0" applyFont="1" applyFill="1" applyBorder="1" applyAlignment="1"/>
    <xf numFmtId="164" fontId="5" fillId="0" borderId="10" xfId="1" applyNumberFormat="1" applyFont="1" applyFill="1" applyBorder="1" applyAlignment="1" applyProtection="1">
      <alignment horizontal="left"/>
      <protection locked="0"/>
    </xf>
    <xf numFmtId="14" fontId="1" fillId="0" borderId="10" xfId="1" applyNumberFormat="1" applyFont="1" applyFill="1" applyBorder="1" applyAlignment="1">
      <alignment horizontal="right"/>
    </xf>
    <xf numFmtId="0" fontId="1" fillId="0" borderId="10" xfId="0" applyFont="1" applyFill="1" applyBorder="1" applyAlignment="1">
      <alignment horizontal="left"/>
    </xf>
    <xf numFmtId="0" fontId="1" fillId="0" borderId="6" xfId="0" applyFont="1" applyBorder="1"/>
    <xf numFmtId="0" fontId="0" fillId="0" borderId="6" xfId="0" applyBorder="1"/>
    <xf numFmtId="0" fontId="0" fillId="0" borderId="6" xfId="0" applyBorder="1" applyAlignment="1">
      <alignment horizontal="center"/>
    </xf>
    <xf numFmtId="0" fontId="5" fillId="0" borderId="6" xfId="0" applyFont="1" applyBorder="1"/>
    <xf numFmtId="164" fontId="5"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5" fillId="0" borderId="11" xfId="0" applyFont="1" applyBorder="1"/>
    <xf numFmtId="164" fontId="5" fillId="0" borderId="11" xfId="0" applyNumberFormat="1" applyFont="1" applyBorder="1" applyAlignment="1">
      <alignment horizontal="left"/>
    </xf>
    <xf numFmtId="14" fontId="0" fillId="0" borderId="11" xfId="0" applyNumberFormat="1" applyBorder="1"/>
    <xf numFmtId="0" fontId="0" fillId="0" borderId="0" xfId="0" applyBorder="1"/>
    <xf numFmtId="1" fontId="1" fillId="0" borderId="11" xfId="0" applyNumberFormat="1" applyFont="1" applyFill="1" applyBorder="1" applyAlignment="1">
      <alignment horizontal="center"/>
    </xf>
    <xf numFmtId="0" fontId="1" fillId="0" borderId="11" xfId="1" applyFont="1" applyFill="1" applyBorder="1" applyAlignment="1">
      <alignment horizontal="left"/>
    </xf>
    <xf numFmtId="0" fontId="1" fillId="0" borderId="11" xfId="0" applyFont="1" applyFill="1" applyBorder="1" applyAlignment="1">
      <alignment horizontal="center"/>
    </xf>
    <xf numFmtId="0" fontId="1" fillId="0" borderId="11" xfId="1" applyFont="1" applyFill="1" applyBorder="1" applyAlignment="1">
      <alignment horizontal="center"/>
    </xf>
    <xf numFmtId="14" fontId="1" fillId="0" borderId="11" xfId="0" applyNumberFormat="1" applyFont="1" applyFill="1" applyBorder="1" applyAlignment="1"/>
    <xf numFmtId="14" fontId="1" fillId="0" borderId="11" xfId="0" applyNumberFormat="1" applyFont="1" applyFill="1" applyBorder="1" applyAlignment="1">
      <alignment horizontal="center"/>
    </xf>
    <xf numFmtId="0" fontId="5" fillId="0" borderId="11" xfId="0" applyFont="1" applyFill="1" applyBorder="1" applyAlignment="1"/>
    <xf numFmtId="164" fontId="5" fillId="0" borderId="11" xfId="1" applyNumberFormat="1" applyFont="1" applyFill="1" applyBorder="1" applyAlignment="1" applyProtection="1">
      <alignment horizontal="left"/>
      <protection locked="0"/>
    </xf>
    <xf numFmtId="14" fontId="1" fillId="0" borderId="11" xfId="1" applyNumberFormat="1" applyFont="1" applyFill="1" applyBorder="1" applyAlignment="1">
      <alignment horizontal="right"/>
    </xf>
    <xf numFmtId="0" fontId="1" fillId="0" borderId="11" xfId="0" applyFont="1" applyFill="1" applyBorder="1" applyAlignment="1">
      <alignment horizontal="left"/>
    </xf>
    <xf numFmtId="164" fontId="5" fillId="0" borderId="6" xfId="0" quotePrefix="1" applyNumberFormat="1" applyFont="1" applyFill="1" applyBorder="1" applyAlignment="1" applyProtection="1">
      <alignment horizontal="left"/>
      <protection locked="0"/>
    </xf>
    <xf numFmtId="164" fontId="5"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xf>
    <xf numFmtId="164" fontId="7" fillId="0" borderId="6" xfId="0"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protection locked="0"/>
    </xf>
    <xf numFmtId="14" fontId="1" fillId="0" borderId="9" xfId="1" applyNumberFormat="1" applyFont="1" applyFill="1" applyBorder="1" applyAlignment="1">
      <alignment horizontal="right"/>
    </xf>
    <xf numFmtId="0" fontId="1" fillId="0" borderId="8" xfId="0" applyFont="1" applyFill="1" applyBorder="1" applyAlignment="1">
      <alignment horizontal="left"/>
    </xf>
    <xf numFmtId="164" fontId="8" fillId="0" borderId="6" xfId="1" applyNumberFormat="1" applyFont="1" applyFill="1" applyBorder="1" applyAlignment="1" applyProtection="1">
      <alignment horizontal="left"/>
      <protection locked="0"/>
    </xf>
    <xf numFmtId="10" fontId="1" fillId="0" borderId="6" xfId="0" applyNumberFormat="1" applyFont="1" applyFill="1" applyBorder="1" applyAlignment="1">
      <alignment horizontal="left"/>
    </xf>
    <xf numFmtId="164" fontId="7" fillId="0" borderId="0" xfId="1" applyNumberFormat="1" applyFont="1" applyFill="1" applyBorder="1" applyAlignment="1" applyProtection="1">
      <alignment horizontal="left"/>
      <protection locked="0"/>
    </xf>
    <xf numFmtId="164" fontId="7" fillId="0" borderId="0" xfId="0" applyNumberFormat="1" applyFont="1" applyFill="1" applyBorder="1" applyAlignment="1">
      <alignment horizontal="left"/>
    </xf>
    <xf numFmtId="164" fontId="8" fillId="0" borderId="6" xfId="0" applyNumberFormat="1" applyFont="1" applyFill="1" applyBorder="1" applyAlignment="1">
      <alignment horizontal="left"/>
    </xf>
    <xf numFmtId="16" fontId="1" fillId="0" borderId="6" xfId="0" applyNumberFormat="1" applyFont="1" applyFill="1" applyBorder="1" applyAlignment="1">
      <alignment horizontal="center"/>
    </xf>
    <xf numFmtId="164" fontId="9" fillId="0" borderId="6" xfId="0" applyNumberFormat="1"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7" fillId="0" borderId="6" xfId="0" quotePrefix="1" applyNumberFormat="1" applyFont="1" applyFill="1" applyBorder="1" applyAlignment="1" applyProtection="1">
      <alignment horizontal="left"/>
      <protection locked="0"/>
    </xf>
    <xf numFmtId="164" fontId="10" fillId="0" borderId="6" xfId="0" applyNumberFormat="1" applyFont="1" applyFill="1" applyBorder="1" applyAlignment="1">
      <alignment horizontal="left"/>
    </xf>
    <xf numFmtId="0" fontId="11" fillId="0" borderId="6" xfId="1" applyFont="1" applyFill="1" applyBorder="1" applyAlignment="1">
      <alignment horizontal="center"/>
    </xf>
    <xf numFmtId="164" fontId="7" fillId="0" borderId="6" xfId="0" applyNumberFormat="1" applyFont="1" applyFill="1" applyBorder="1" applyAlignment="1" applyProtection="1">
      <alignment horizontal="left"/>
    </xf>
    <xf numFmtId="0" fontId="14" fillId="0" borderId="6" xfId="0" applyFont="1" applyFill="1" applyBorder="1" applyAlignment="1"/>
    <xf numFmtId="164" fontId="14" fillId="0" borderId="6" xfId="0" quotePrefix="1" applyNumberFormat="1" applyFont="1" applyFill="1" applyBorder="1" applyAlignment="1" applyProtection="1">
      <alignment horizontal="left"/>
      <protection locked="0"/>
    </xf>
    <xf numFmtId="14" fontId="15" fillId="0" borderId="6" xfId="0" applyNumberFormat="1" applyFont="1" applyFill="1" applyBorder="1" applyAlignment="1"/>
    <xf numFmtId="0" fontId="15" fillId="0" borderId="6" xfId="0" applyFont="1" applyFill="1" applyBorder="1" applyAlignment="1">
      <alignment horizontal="left"/>
    </xf>
    <xf numFmtId="0" fontId="1" fillId="0" borderId="6" xfId="0" applyFont="1" applyFill="1" applyBorder="1" applyAlignment="1" applyProtection="1"/>
    <xf numFmtId="0" fontId="15" fillId="0" borderId="6" xfId="0" applyFont="1" applyFill="1" applyBorder="1" applyAlignment="1"/>
    <xf numFmtId="1" fontId="15" fillId="0" borderId="6" xfId="0" applyNumberFormat="1" applyFont="1" applyFill="1" applyBorder="1" applyAlignment="1">
      <alignment horizontal="center"/>
    </xf>
    <xf numFmtId="0" fontId="15" fillId="0" borderId="6" xfId="0" applyFont="1" applyFill="1" applyBorder="1" applyAlignment="1">
      <alignment horizontal="center"/>
    </xf>
    <xf numFmtId="14" fontId="15" fillId="0" borderId="6" xfId="0" applyNumberFormat="1" applyFont="1" applyFill="1" applyBorder="1" applyAlignment="1">
      <alignment horizontal="center"/>
    </xf>
    <xf numFmtId="14" fontId="1" fillId="0" borderId="6" xfId="0" quotePrefix="1" applyNumberFormat="1" applyFont="1" applyFill="1" applyBorder="1" applyAlignment="1"/>
    <xf numFmtId="0" fontId="1" fillId="4" borderId="6" xfId="0" applyFont="1" applyFill="1" applyBorder="1" applyAlignment="1"/>
    <xf numFmtId="1" fontId="1" fillId="4" borderId="6" xfId="0" applyNumberFormat="1" applyFont="1" applyFill="1" applyBorder="1" applyAlignment="1">
      <alignment horizontal="center"/>
    </xf>
    <xf numFmtId="0" fontId="1" fillId="4" borderId="6" xfId="0" applyFont="1" applyFill="1" applyBorder="1" applyAlignment="1">
      <alignment horizontal="center"/>
    </xf>
    <xf numFmtId="14" fontId="1" fillId="4" borderId="6" xfId="0" applyNumberFormat="1" applyFont="1" applyFill="1" applyBorder="1" applyAlignment="1"/>
    <xf numFmtId="14" fontId="1" fillId="4" borderId="6" xfId="0" applyNumberFormat="1" applyFont="1" applyFill="1" applyBorder="1" applyAlignment="1">
      <alignment horizontal="center"/>
    </xf>
    <xf numFmtId="0" fontId="5" fillId="4" borderId="6" xfId="0" applyFont="1" applyFill="1" applyBorder="1" applyAlignment="1"/>
    <xf numFmtId="164" fontId="7" fillId="4" borderId="6" xfId="0" applyNumberFormat="1" applyFont="1" applyFill="1" applyBorder="1" applyAlignment="1">
      <alignment horizontal="left"/>
    </xf>
    <xf numFmtId="0" fontId="1" fillId="4" borderId="6" xfId="0" applyFont="1" applyFill="1" applyBorder="1" applyAlignment="1">
      <alignment horizontal="left"/>
    </xf>
    <xf numFmtId="0" fontId="1" fillId="4" borderId="0" xfId="0" applyFont="1" applyFill="1" applyAlignment="1"/>
    <xf numFmtId="164" fontId="5" fillId="4" borderId="6" xfId="0" quotePrefix="1" applyNumberFormat="1" applyFont="1" applyFill="1" applyBorder="1" applyAlignment="1" applyProtection="1">
      <alignment horizontal="left"/>
      <protection locked="0"/>
    </xf>
    <xf numFmtId="14" fontId="2" fillId="0" borderId="6" xfId="0" applyNumberFormat="1" applyFont="1" applyFill="1" applyBorder="1" applyAlignment="1"/>
    <xf numFmtId="14" fontId="1" fillId="4" borderId="6" xfId="0" applyNumberFormat="1" applyFont="1" applyFill="1" applyBorder="1" applyAlignment="1">
      <alignment horizontal="right"/>
    </xf>
    <xf numFmtId="0" fontId="16" fillId="0" borderId="6" xfId="0" applyFont="1" applyFill="1" applyBorder="1" applyAlignment="1"/>
    <xf numFmtId="9" fontId="1" fillId="0" borderId="6" xfId="0" applyNumberFormat="1" applyFont="1" applyFill="1" applyBorder="1" applyAlignment="1">
      <alignment horizontal="left"/>
    </xf>
    <xf numFmtId="14" fontId="1" fillId="0" borderId="6" xfId="0" applyNumberFormat="1" applyFont="1" applyFill="1" applyBorder="1" applyAlignment="1">
      <alignment horizontal="right"/>
    </xf>
    <xf numFmtId="164" fontId="2" fillId="0" borderId="6" xfId="0" applyNumberFormat="1" applyFont="1" applyFill="1" applyBorder="1" applyAlignment="1">
      <alignment horizontal="left"/>
    </xf>
    <xf numFmtId="164" fontId="1" fillId="0" borderId="6" xfId="0" applyNumberFormat="1" applyFont="1" applyFill="1" applyBorder="1" applyAlignment="1">
      <alignment horizontal="left"/>
    </xf>
    <xf numFmtId="0" fontId="16" fillId="0" borderId="0" xfId="0" applyFont="1" applyFill="1" applyAlignment="1"/>
    <xf numFmtId="0" fontId="1" fillId="0" borderId="6" xfId="0" quotePrefix="1" applyNumberFormat="1" applyFont="1" applyFill="1" applyBorder="1" applyAlignment="1">
      <alignment horizontal="center"/>
    </xf>
    <xf numFmtId="0" fontId="3" fillId="0" borderId="6" xfId="0" applyFont="1" applyBorder="1" applyAlignment="1">
      <alignment horizontal="left"/>
    </xf>
    <xf numFmtId="0" fontId="1" fillId="0" borderId="6" xfId="0" applyFont="1" applyBorder="1" applyAlignment="1"/>
    <xf numFmtId="0" fontId="1" fillId="0" borderId="6" xfId="0" applyNumberFormat="1" applyFont="1" applyFill="1" applyBorder="1" applyAlignment="1">
      <alignment horizontal="left"/>
    </xf>
    <xf numFmtId="14" fontId="10" fillId="0" borderId="6" xfId="0" applyNumberFormat="1" applyFont="1" applyFill="1" applyBorder="1" applyAlignment="1"/>
    <xf numFmtId="0" fontId="10" fillId="0" borderId="6" xfId="0" applyFont="1" applyFill="1" applyBorder="1" applyAlignment="1">
      <alignment horizontal="left"/>
    </xf>
    <xf numFmtId="0" fontId="16" fillId="0" borderId="6" xfId="0" applyFont="1" applyBorder="1" applyAlignment="1"/>
    <xf numFmtId="0" fontId="3" fillId="0" borderId="0" xfId="0" applyFont="1" applyBorder="1" applyAlignment="1"/>
    <xf numFmtId="0" fontId="1" fillId="0" borderId="6" xfId="0" applyFont="1" applyFill="1" applyBorder="1" applyAlignment="1">
      <alignment vertical="top"/>
    </xf>
    <xf numFmtId="1" fontId="1" fillId="0" borderId="6" xfId="0" applyNumberFormat="1" applyFont="1" applyFill="1" applyBorder="1" applyAlignment="1">
      <alignment horizontal="center" vertical="top"/>
    </xf>
    <xf numFmtId="0" fontId="1" fillId="0" borderId="6" xfId="0" applyFont="1" applyBorder="1" applyAlignment="1">
      <alignment vertical="top"/>
    </xf>
    <xf numFmtId="0" fontId="1" fillId="0" borderId="6" xfId="0" applyFont="1" applyFill="1" applyBorder="1" applyAlignment="1">
      <alignment horizontal="center" vertical="top"/>
    </xf>
    <xf numFmtId="14" fontId="1" fillId="0" borderId="6" xfId="0" applyNumberFormat="1" applyFont="1" applyFill="1" applyBorder="1" applyAlignment="1">
      <alignment vertical="top"/>
    </xf>
    <xf numFmtId="14" fontId="1" fillId="0" borderId="6" xfId="0" applyNumberFormat="1" applyFont="1" applyFill="1" applyBorder="1" applyAlignment="1">
      <alignment horizontal="center" vertical="top"/>
    </xf>
    <xf numFmtId="0" fontId="5" fillId="0" borderId="6" xfId="0" applyFont="1" applyFill="1" applyBorder="1" applyAlignment="1">
      <alignment vertical="top"/>
    </xf>
    <xf numFmtId="164" fontId="5" fillId="0" borderId="6" xfId="0" applyNumberFormat="1"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Alignment="1">
      <alignment vertical="top"/>
    </xf>
    <xf numFmtId="3" fontId="1" fillId="0" borderId="6" xfId="0" applyNumberFormat="1" applyFont="1" applyFill="1" applyBorder="1" applyAlignment="1">
      <alignment horizontal="center"/>
    </xf>
    <xf numFmtId="164" fontId="17" fillId="0" borderId="6" xfId="0" applyNumberFormat="1" applyFont="1" applyFill="1" applyBorder="1" applyAlignment="1">
      <alignment horizontal="left"/>
    </xf>
    <xf numFmtId="164" fontId="14" fillId="0" borderId="6" xfId="0" applyNumberFormat="1" applyFont="1" applyFill="1" applyBorder="1" applyAlignment="1">
      <alignment horizontal="left"/>
    </xf>
    <xf numFmtId="0" fontId="15" fillId="0" borderId="0" xfId="0" applyFont="1" applyFill="1" applyAlignment="1"/>
    <xf numFmtId="0" fontId="3" fillId="0" borderId="0" xfId="0" quotePrefix="1" applyFont="1" applyFill="1" applyBorder="1" applyAlignment="1"/>
    <xf numFmtId="0" fontId="18" fillId="0" borderId="0" xfId="0" applyFont="1" applyBorder="1" applyAlignment="1"/>
    <xf numFmtId="0" fontId="3" fillId="0" borderId="13" xfId="0" applyFont="1" applyBorder="1" applyAlignment="1"/>
    <xf numFmtId="0" fontId="1" fillId="0" borderId="14" xfId="0" applyFont="1" applyFill="1" applyBorder="1" applyAlignment="1"/>
    <xf numFmtId="1" fontId="3" fillId="0" borderId="6" xfId="0" applyNumberFormat="1" applyFont="1" applyFill="1" applyBorder="1" applyAlignment="1">
      <alignment horizontal="center"/>
    </xf>
    <xf numFmtId="0" fontId="1" fillId="3" borderId="6" xfId="0" applyFont="1" applyFill="1" applyBorder="1" applyAlignment="1">
      <alignment horizontal="left" vertical="top"/>
    </xf>
    <xf numFmtId="0" fontId="5" fillId="0" borderId="6" xfId="0" applyNumberFormat="1" applyFont="1" applyFill="1" applyBorder="1" applyAlignment="1"/>
    <xf numFmtId="14" fontId="7" fillId="0" borderId="6" xfId="0" applyNumberFormat="1" applyFont="1" applyFill="1" applyBorder="1" applyAlignment="1"/>
    <xf numFmtId="3" fontId="20" fillId="0" borderId="12" xfId="0" applyNumberFormat="1" applyFont="1" applyFill="1" applyBorder="1" applyAlignment="1">
      <alignment horizontal="left"/>
    </xf>
    <xf numFmtId="0" fontId="1" fillId="0" borderId="13" xfId="0" applyFont="1" applyBorder="1" applyAlignment="1"/>
    <xf numFmtId="0" fontId="1" fillId="0" borderId="13" xfId="0" applyFont="1" applyFill="1" applyBorder="1" applyAlignment="1"/>
    <xf numFmtId="14" fontId="1" fillId="3" borderId="6" xfId="0" applyNumberFormat="1" applyFont="1" applyFill="1" applyBorder="1" applyAlignment="1"/>
    <xf numFmtId="164" fontId="7" fillId="0" borderId="6" xfId="0" applyNumberFormat="1" applyFont="1" applyBorder="1" applyAlignment="1">
      <alignment horizontal="left"/>
    </xf>
    <xf numFmtId="1" fontId="1" fillId="0" borderId="6" xfId="0" applyNumberFormat="1" applyFont="1" applyBorder="1" applyAlignment="1">
      <alignment horizontal="center"/>
    </xf>
    <xf numFmtId="0" fontId="1" fillId="0" borderId="6" xfId="0" applyFont="1" applyBorder="1" applyAlignment="1">
      <alignment horizontal="center"/>
    </xf>
    <xf numFmtId="14" fontId="1" fillId="0" borderId="6" xfId="0" applyNumberFormat="1" applyFont="1" applyBorder="1" applyAlignment="1"/>
    <xf numFmtId="14" fontId="1" fillId="0" borderId="6" xfId="0" applyNumberFormat="1" applyFont="1" applyBorder="1" applyAlignment="1">
      <alignment horizontal="center"/>
    </xf>
    <xf numFmtId="0" fontId="5" fillId="0" borderId="6" xfId="0" applyFont="1" applyBorder="1" applyAlignment="1"/>
    <xf numFmtId="0" fontId="1" fillId="0" borderId="6" xfId="0" applyFont="1" applyBorder="1" applyAlignment="1">
      <alignment horizontal="left"/>
    </xf>
    <xf numFmtId="0" fontId="1" fillId="0" borderId="0" xfId="0" applyFont="1" applyAlignment="1"/>
    <xf numFmtId="3" fontId="1" fillId="0" borderId="6" xfId="0" applyNumberFormat="1" applyFont="1" applyBorder="1" applyAlignment="1">
      <alignment horizontal="center"/>
    </xf>
    <xf numFmtId="0" fontId="1" fillId="0" borderId="0" xfId="0" applyFont="1" applyBorder="1" applyAlignment="1"/>
    <xf numFmtId="0" fontId="1" fillId="0" borderId="6" xfId="0" applyFont="1" applyBorder="1" applyAlignment="1">
      <alignment wrapText="1"/>
    </xf>
    <xf numFmtId="0" fontId="7" fillId="0" borderId="0" xfId="0" applyFont="1" applyBorder="1" applyAlignment="1">
      <alignment horizontal="left"/>
    </xf>
    <xf numFmtId="14" fontId="1" fillId="0" borderId="0" xfId="0" applyNumberFormat="1" applyFont="1" applyBorder="1" applyAlignment="1"/>
    <xf numFmtId="1" fontId="1" fillId="0" borderId="6" xfId="0" applyNumberFormat="1" applyFont="1" applyBorder="1" applyAlignment="1">
      <alignment horizontal="center" vertical="top"/>
    </xf>
    <xf numFmtId="0" fontId="1" fillId="0" borderId="6" xfId="0" applyFont="1" applyBorder="1" applyAlignment="1">
      <alignment horizontal="center" vertical="top"/>
    </xf>
    <xf numFmtId="14" fontId="1" fillId="0" borderId="6" xfId="0" applyNumberFormat="1" applyFont="1" applyBorder="1" applyAlignment="1">
      <alignment vertical="top"/>
    </xf>
    <xf numFmtId="14" fontId="1" fillId="0" borderId="6" xfId="0" applyNumberFormat="1" applyFont="1" applyBorder="1" applyAlignment="1">
      <alignment horizontal="center" vertical="top"/>
    </xf>
    <xf numFmtId="0" fontId="5" fillId="0" borderId="6" xfId="0" applyFont="1" applyBorder="1" applyAlignment="1">
      <alignment vertical="top"/>
    </xf>
    <xf numFmtId="164" fontId="5" fillId="0" borderId="6" xfId="0" applyNumberFormat="1"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vertical="top"/>
    </xf>
    <xf numFmtId="0" fontId="15" fillId="0" borderId="6" xfId="0" applyFont="1" applyBorder="1" applyAlignment="1"/>
    <xf numFmtId="1" fontId="15" fillId="0" borderId="6" xfId="0" applyNumberFormat="1"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xf numFmtId="14" fontId="15" fillId="0" borderId="6" xfId="0" applyNumberFormat="1" applyFont="1" applyBorder="1" applyAlignment="1">
      <alignment horizontal="center"/>
    </xf>
    <xf numFmtId="0" fontId="14" fillId="0" borderId="6" xfId="0" applyFont="1" applyBorder="1" applyAlignment="1"/>
    <xf numFmtId="164" fontId="14" fillId="0" borderId="6" xfId="0" applyNumberFormat="1" applyFont="1" applyBorder="1" applyAlignment="1">
      <alignment horizontal="left"/>
    </xf>
    <xf numFmtId="0" fontId="15" fillId="0" borderId="6" xfId="0" applyFont="1" applyBorder="1" applyAlignment="1">
      <alignment horizontal="left"/>
    </xf>
    <xf numFmtId="0" fontId="15" fillId="0" borderId="0" xfId="0" applyFont="1" applyAlignment="1"/>
    <xf numFmtId="0" fontId="1" fillId="0" borderId="6" xfId="0" applyNumberFormat="1" applyFont="1" applyBorder="1" applyAlignment="1">
      <alignment horizontal="center"/>
    </xf>
    <xf numFmtId="0" fontId="1" fillId="0" borderId="6" xfId="0" applyFont="1" applyBorder="1" applyAlignment="1">
      <alignment vertical="center"/>
    </xf>
    <xf numFmtId="0" fontId="1" fillId="5" borderId="6" xfId="0" applyFont="1" applyFill="1" applyBorder="1" applyAlignment="1"/>
    <xf numFmtId="1" fontId="1" fillId="5" borderId="6" xfId="0" applyNumberFormat="1" applyFont="1" applyFill="1" applyBorder="1" applyAlignment="1">
      <alignment horizontal="center"/>
    </xf>
    <xf numFmtId="0" fontId="1" fillId="5" borderId="6" xfId="0" applyFont="1" applyFill="1" applyBorder="1" applyAlignment="1">
      <alignment horizontal="center"/>
    </xf>
    <xf numFmtId="14" fontId="1" fillId="5" borderId="6" xfId="0" applyNumberFormat="1" applyFont="1" applyFill="1" applyBorder="1" applyAlignment="1"/>
    <xf numFmtId="14" fontId="1" fillId="5" borderId="6" xfId="0" applyNumberFormat="1" applyFont="1" applyFill="1" applyBorder="1" applyAlignment="1">
      <alignment horizontal="center"/>
    </xf>
    <xf numFmtId="0" fontId="5" fillId="5" borderId="6" xfId="0" applyFont="1" applyFill="1" applyBorder="1" applyAlignment="1"/>
    <xf numFmtId="164" fontId="5" fillId="5" borderId="6" xfId="0" applyNumberFormat="1" applyFont="1" applyFill="1" applyBorder="1" applyAlignment="1">
      <alignment horizontal="left"/>
    </xf>
    <xf numFmtId="0" fontId="1" fillId="5" borderId="6" xfId="0" applyFont="1" applyFill="1" applyBorder="1" applyAlignment="1">
      <alignment horizontal="left"/>
    </xf>
    <xf numFmtId="0" fontId="1" fillId="5" borderId="0" xfId="0" applyFont="1" applyFill="1" applyAlignment="1"/>
    <xf numFmtId="0" fontId="1" fillId="0" borderId="6" xfId="0" applyNumberFormat="1" applyFont="1" applyBorder="1" applyAlignment="1"/>
    <xf numFmtId="2" fontId="1" fillId="0" borderId="6" xfId="0" applyNumberFormat="1" applyFont="1" applyBorder="1" applyAlignment="1"/>
    <xf numFmtId="14" fontId="1" fillId="0" borderId="6" xfId="0" applyNumberFormat="1" applyFont="1" applyBorder="1"/>
    <xf numFmtId="1" fontId="1" fillId="0" borderId="6" xfId="0" applyNumberFormat="1" applyFont="1" applyBorder="1"/>
    <xf numFmtId="0" fontId="1" fillId="0" borderId="0" xfId="0" applyFont="1"/>
    <xf numFmtId="14" fontId="0" fillId="0" borderId="0" xfId="0" applyNumberFormat="1" applyBorder="1"/>
    <xf numFmtId="0" fontId="3" fillId="0" borderId="0" xfId="0" applyFont="1" applyBorder="1"/>
    <xf numFmtId="0" fontId="1" fillId="5" borderId="6" xfId="0" applyFont="1" applyFill="1" applyBorder="1"/>
    <xf numFmtId="14" fontId="1" fillId="5" borderId="6" xfId="0" applyNumberFormat="1" applyFont="1" applyFill="1" applyBorder="1"/>
    <xf numFmtId="0" fontId="5" fillId="5" borderId="6" xfId="0" applyFont="1" applyFill="1" applyBorder="1"/>
    <xf numFmtId="0" fontId="1" fillId="5" borderId="0" xfId="0" applyFont="1" applyFill="1"/>
    <xf numFmtId="0" fontId="1" fillId="0" borderId="6" xfId="0" quotePrefix="1" applyFont="1" applyBorder="1" applyAlignment="1">
      <alignment horizontal="center"/>
    </xf>
    <xf numFmtId="14" fontId="3" fillId="0" borderId="6" xfId="0" applyNumberFormat="1" applyFont="1" applyBorder="1"/>
    <xf numFmtId="0" fontId="1" fillId="0" borderId="13" xfId="0" applyFont="1" applyBorder="1"/>
    <xf numFmtId="0" fontId="1" fillId="0" borderId="6" xfId="0" applyFont="1" applyFill="1" applyBorder="1"/>
    <xf numFmtId="14" fontId="1" fillId="0" borderId="6" xfId="0" applyNumberFormat="1" applyFont="1" applyFill="1" applyBorder="1"/>
    <xf numFmtId="0" fontId="5" fillId="0" borderId="6" xfId="0" applyFont="1" applyFill="1" applyBorder="1"/>
    <xf numFmtId="0" fontId="3" fillId="0" borderId="6" xfId="0" applyFont="1" applyBorder="1"/>
    <xf numFmtId="0" fontId="1" fillId="6" borderId="6" xfId="0" applyFont="1" applyFill="1" applyBorder="1"/>
    <xf numFmtId="1" fontId="1" fillId="6" borderId="6" xfId="0" applyNumberFormat="1" applyFont="1" applyFill="1" applyBorder="1" applyAlignment="1">
      <alignment horizontal="center"/>
    </xf>
    <xf numFmtId="0" fontId="1" fillId="6" borderId="6" xfId="0" applyFont="1" applyFill="1" applyBorder="1" applyAlignment="1">
      <alignment horizontal="center"/>
    </xf>
    <xf numFmtId="0" fontId="1" fillId="6" borderId="6" xfId="0" quotePrefix="1" applyFont="1" applyFill="1" applyBorder="1" applyAlignment="1">
      <alignment horizontal="center"/>
    </xf>
    <xf numFmtId="14" fontId="1" fillId="6" borderId="6" xfId="0" applyNumberFormat="1" applyFont="1" applyFill="1" applyBorder="1"/>
    <xf numFmtId="14" fontId="1" fillId="6" borderId="6" xfId="0" applyNumberFormat="1" applyFont="1" applyFill="1" applyBorder="1" applyAlignment="1">
      <alignment horizontal="center"/>
    </xf>
    <xf numFmtId="0" fontId="5" fillId="6" borderId="6" xfId="0" applyFont="1" applyFill="1" applyBorder="1"/>
    <xf numFmtId="164" fontId="24" fillId="6" borderId="6" xfId="0" applyNumberFormat="1" applyFont="1" applyFill="1" applyBorder="1" applyAlignment="1">
      <alignment horizontal="left"/>
    </xf>
    <xf numFmtId="0" fontId="1" fillId="6" borderId="6" xfId="0" applyFont="1" applyFill="1" applyBorder="1" applyAlignment="1">
      <alignment horizontal="left"/>
    </xf>
    <xf numFmtId="0" fontId="1" fillId="6" borderId="0" xfId="0" applyFont="1" applyFill="1"/>
    <xf numFmtId="1" fontId="1" fillId="0" borderId="6" xfId="0" applyNumberFormat="1" applyFont="1" applyBorder="1" applyAlignment="1">
      <alignment horizontal="left" wrapText="1"/>
    </xf>
    <xf numFmtId="0" fontId="1" fillId="0" borderId="6" xfId="0" applyNumberFormat="1" applyFont="1" applyBorder="1"/>
    <xf numFmtId="6" fontId="1" fillId="0" borderId="6" xfId="0" applyNumberFormat="1" applyFont="1" applyBorder="1"/>
    <xf numFmtId="14" fontId="3" fillId="5" borderId="6" xfId="0" applyNumberFormat="1" applyFont="1" applyFill="1" applyBorder="1"/>
    <xf numFmtId="0" fontId="3" fillId="5" borderId="6" xfId="0" applyFont="1" applyFill="1" applyBorder="1" applyAlignment="1">
      <alignment horizontal="left"/>
    </xf>
    <xf numFmtId="10" fontId="1" fillId="0" borderId="6" xfId="0" applyNumberFormat="1" applyFont="1" applyBorder="1" applyAlignment="1">
      <alignment horizontal="left"/>
    </xf>
    <xf numFmtId="0" fontId="1" fillId="0" borderId="10" xfId="0" applyFont="1" applyBorder="1"/>
    <xf numFmtId="1" fontId="1" fillId="0" borderId="10" xfId="0" applyNumberFormat="1" applyFont="1" applyBorder="1" applyAlignment="1">
      <alignment horizontal="center"/>
    </xf>
    <xf numFmtId="0" fontId="1" fillId="0" borderId="10" xfId="0" applyFont="1" applyBorder="1" applyAlignment="1">
      <alignment horizontal="center"/>
    </xf>
    <xf numFmtId="14" fontId="1" fillId="0" borderId="10" xfId="0" applyNumberFormat="1" applyFont="1" applyBorder="1"/>
    <xf numFmtId="14" fontId="1" fillId="0" borderId="10" xfId="0" applyNumberFormat="1" applyFont="1" applyBorder="1" applyAlignment="1">
      <alignment horizontal="center"/>
    </xf>
    <xf numFmtId="0" fontId="5" fillId="0" borderId="10" xfId="0" applyFont="1" applyBorder="1"/>
    <xf numFmtId="0" fontId="1" fillId="0" borderId="10" xfId="0" applyFont="1" applyBorder="1" applyAlignment="1">
      <alignment horizontal="left"/>
    </xf>
    <xf numFmtId="0" fontId="1" fillId="0" borderId="8" xfId="0" applyFont="1" applyBorder="1"/>
    <xf numFmtId="1" fontId="1" fillId="0" borderId="6" xfId="0" applyNumberFormat="1" applyFont="1" applyBorder="1" applyAlignment="1">
      <alignment horizontal="left"/>
    </xf>
    <xf numFmtId="0" fontId="5" fillId="5" borderId="10" xfId="0" applyFont="1" applyFill="1" applyBorder="1"/>
    <xf numFmtId="10" fontId="1" fillId="5" borderId="6" xfId="0" applyNumberFormat="1" applyFont="1" applyFill="1" applyBorder="1" applyAlignment="1">
      <alignment horizontal="left"/>
    </xf>
    <xf numFmtId="0" fontId="0" fillId="0" borderId="0" xfId="0" applyFont="1" applyBorder="1" applyAlignment="1"/>
    <xf numFmtId="14" fontId="3" fillId="0" borderId="0" xfId="0" applyNumberFormat="1" applyFont="1" applyBorder="1"/>
    <xf numFmtId="14" fontId="1" fillId="0" borderId="6" xfId="0" applyNumberFormat="1" applyFont="1" applyBorder="1" applyAlignment="1">
      <alignment horizontal="left"/>
    </xf>
    <xf numFmtId="10" fontId="3" fillId="0" borderId="6" xfId="0" applyNumberFormat="1" applyFont="1" applyBorder="1" applyAlignment="1">
      <alignment horizontal="left"/>
    </xf>
    <xf numFmtId="14" fontId="0" fillId="0" borderId="6" xfId="0" applyNumberFormat="1" applyFont="1" applyBorder="1"/>
    <xf numFmtId="10" fontId="1" fillId="0" borderId="6" xfId="0" applyNumberFormat="1" applyFont="1" applyBorder="1" applyAlignment="1">
      <alignment horizontal="left" vertical="top"/>
    </xf>
    <xf numFmtId="10" fontId="1" fillId="5" borderId="6" xfId="0" applyNumberFormat="1" applyFont="1" applyFill="1" applyBorder="1" applyAlignment="1">
      <alignment horizontal="left" vertical="top"/>
    </xf>
    <xf numFmtId="164" fontId="26" fillId="0" borderId="6" xfId="0" applyNumberFormat="1" applyFont="1" applyBorder="1" applyAlignment="1">
      <alignment horizontal="left"/>
    </xf>
    <xf numFmtId="0" fontId="3" fillId="5" borderId="6" xfId="0" applyNumberFormat="1" applyFont="1" applyFill="1" applyBorder="1" applyAlignment="1">
      <alignment horizontal="left"/>
    </xf>
    <xf numFmtId="0" fontId="3" fillId="0" borderId="6" xfId="0" applyNumberFormat="1" applyFont="1" applyBorder="1" applyAlignment="1">
      <alignment horizontal="left"/>
    </xf>
    <xf numFmtId="10" fontId="3" fillId="5" borderId="6" xfId="0" applyNumberFormat="1" applyFont="1" applyFill="1" applyBorder="1" applyAlignment="1">
      <alignment horizontal="left" vertical="top"/>
    </xf>
    <xf numFmtId="0" fontId="5" fillId="0" borderId="10" xfId="0" applyFont="1" applyFill="1" applyBorder="1"/>
    <xf numFmtId="0" fontId="3" fillId="0" borderId="6" xfId="0" applyNumberFormat="1" applyFont="1" applyFill="1" applyBorder="1" applyAlignment="1">
      <alignment horizontal="left"/>
    </xf>
    <xf numFmtId="0" fontId="5" fillId="0" borderId="10" xfId="0" applyFont="1" applyBorder="1" applyAlignment="1"/>
    <xf numFmtId="164" fontId="26" fillId="0" borderId="6" xfId="0" applyNumberFormat="1" applyFont="1" applyFill="1" applyBorder="1" applyAlignment="1">
      <alignment horizontal="left"/>
    </xf>
    <xf numFmtId="9" fontId="1" fillId="0" borderId="6" xfId="0" applyNumberFormat="1" applyFont="1" applyBorder="1" applyAlignment="1">
      <alignment horizontal="left"/>
    </xf>
    <xf numFmtId="0" fontId="1" fillId="7" borderId="6" xfId="0" applyFont="1" applyFill="1" applyBorder="1" applyAlignment="1">
      <alignment horizontal="left"/>
    </xf>
    <xf numFmtId="0" fontId="1" fillId="7" borderId="6" xfId="0" applyFont="1" applyFill="1" applyBorder="1"/>
    <xf numFmtId="1" fontId="1" fillId="7" borderId="6" xfId="0" applyNumberFormat="1" applyFont="1" applyFill="1" applyBorder="1" applyAlignment="1">
      <alignment horizontal="center"/>
    </xf>
    <xf numFmtId="0" fontId="1" fillId="7" borderId="6" xfId="0" applyFont="1" applyFill="1" applyBorder="1" applyAlignment="1"/>
    <xf numFmtId="0" fontId="1" fillId="7" borderId="6" xfId="0" applyFont="1" applyFill="1" applyBorder="1" applyAlignment="1">
      <alignment horizontal="center"/>
    </xf>
    <xf numFmtId="14" fontId="1" fillId="7" borderId="6" xfId="0" applyNumberFormat="1" applyFont="1" applyFill="1" applyBorder="1"/>
    <xf numFmtId="14" fontId="1" fillId="7" borderId="6" xfId="0" applyNumberFormat="1" applyFont="1" applyFill="1" applyBorder="1" applyAlignment="1">
      <alignment horizontal="center"/>
    </xf>
    <xf numFmtId="0" fontId="5" fillId="7" borderId="10" xfId="0" applyFont="1" applyFill="1" applyBorder="1"/>
    <xf numFmtId="164" fontId="26" fillId="7" borderId="6" xfId="0" applyNumberFormat="1" applyFont="1" applyFill="1" applyBorder="1" applyAlignment="1">
      <alignment horizontal="left"/>
    </xf>
    <xf numFmtId="0" fontId="26" fillId="0" borderId="6" xfId="0" applyFont="1" applyBorder="1"/>
    <xf numFmtId="164" fontId="1" fillId="0" borderId="6" xfId="0" applyNumberFormat="1" applyFont="1" applyBorder="1" applyAlignment="1">
      <alignment horizontal="left"/>
    </xf>
    <xf numFmtId="1" fontId="3"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0" fontId="3" fillId="0" borderId="6" xfId="0" applyFont="1" applyBorder="1" applyAlignment="1">
      <alignment horizontal="left" vertical="top"/>
    </xf>
    <xf numFmtId="0" fontId="3" fillId="0" borderId="6" xfId="0" applyFont="1" applyBorder="1" applyAlignment="1">
      <alignment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14" fontId="3" fillId="0" borderId="6" xfId="0" applyNumberFormat="1" applyFont="1" applyBorder="1" applyAlignment="1">
      <alignment vertical="center"/>
    </xf>
    <xf numFmtId="14" fontId="3" fillId="0" borderId="6" xfId="0" applyNumberFormat="1" applyFont="1" applyBorder="1" applyAlignment="1">
      <alignment horizontal="center" vertical="center"/>
    </xf>
    <xf numFmtId="0" fontId="26" fillId="0" borderId="6" xfId="0" applyFont="1" applyBorder="1" applyAlignment="1">
      <alignment vertical="center"/>
    </xf>
    <xf numFmtId="0" fontId="3" fillId="0" borderId="6" xfId="0" applyFont="1" applyBorder="1" applyAlignment="1">
      <alignment horizontal="left" vertical="center"/>
    </xf>
    <xf numFmtId="0" fontId="1" fillId="7" borderId="6" xfId="0" applyFont="1" applyFill="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14" fontId="1" fillId="0" borderId="6" xfId="0" applyNumberFormat="1" applyFont="1" applyBorder="1" applyAlignment="1">
      <alignment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14" fontId="1" fillId="0" borderId="6" xfId="0" applyNumberFormat="1" applyFont="1" applyBorder="1" applyAlignment="1">
      <alignment horizontal="right"/>
    </xf>
    <xf numFmtId="0" fontId="3" fillId="0" borderId="0" xfId="0" applyFont="1"/>
    <xf numFmtId="14" fontId="0" fillId="0" borderId="0" xfId="0" applyNumberFormat="1"/>
    <xf numFmtId="0" fontId="0" fillId="0" borderId="0" xfId="0" applyAlignment="1">
      <alignment horizontal="center"/>
    </xf>
    <xf numFmtId="0" fontId="5" fillId="0" borderId="0" xfId="0" applyFont="1"/>
    <xf numFmtId="0" fontId="5" fillId="0" borderId="0" xfId="0" applyFont="1" applyAlignment="1">
      <alignment horizontal="left"/>
    </xf>
    <xf numFmtId="165" fontId="0" fillId="0" borderId="0" xfId="0" applyNumberFormat="1"/>
    <xf numFmtId="164" fontId="26" fillId="0" borderId="6" xfId="0" applyNumberFormat="1" applyFont="1" applyBorder="1" applyAlignment="1">
      <alignment horizontal="left" vertical="center"/>
    </xf>
    <xf numFmtId="0" fontId="1" fillId="7" borderId="6" xfId="0" applyFont="1" applyFill="1" applyBorder="1" applyAlignment="1">
      <alignment horizontal="center" vertical="top"/>
    </xf>
    <xf numFmtId="0" fontId="1" fillId="0" borderId="6" xfId="0" applyFont="1" applyBorder="1" applyAlignment="1">
      <alignment horizontal="center" vertical="center" wrapText="1"/>
    </xf>
    <xf numFmtId="14" fontId="26" fillId="0" borderId="6" xfId="0" applyNumberFormat="1" applyFont="1" applyBorder="1" applyAlignment="1">
      <alignment horizontal="center" vertical="top"/>
    </xf>
    <xf numFmtId="0" fontId="1" fillId="7" borderId="6" xfId="0" applyFont="1" applyFill="1" applyBorder="1" applyAlignment="1">
      <alignment horizontal="left" vertical="top"/>
    </xf>
    <xf numFmtId="0" fontId="3" fillId="0" borderId="6" xfId="0" applyFont="1" applyFill="1" applyBorder="1" applyAlignment="1">
      <alignment horizontal="left"/>
    </xf>
    <xf numFmtId="164" fontId="31" fillId="0" borderId="6" xfId="0" applyNumberFormat="1" applyFont="1" applyBorder="1" applyAlignment="1">
      <alignment horizontal="left"/>
    </xf>
    <xf numFmtId="0" fontId="31" fillId="0" borderId="6" xfId="0" applyFont="1" applyBorder="1"/>
    <xf numFmtId="0" fontId="0" fillId="0" borderId="0" xfId="0"/>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310"/>
  <sheetViews>
    <sheetView tabSelected="1" zoomScale="85" zoomScaleNormal="100" workbookViewId="0">
      <pane xSplit="2" ySplit="2" topLeftCell="C4685" activePane="bottomRight" state="frozen"/>
      <selection pane="topRight" activeCell="D1" sqref="D1"/>
      <selection pane="bottomLeft" activeCell="A6" sqref="A6"/>
      <selection pane="bottomRight" activeCell="C4708" sqref="C4708"/>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28" customWidth="1"/>
    <col min="8" max="8" width="12" customWidth="1"/>
    <col min="9" max="9" width="14.1640625" customWidth="1"/>
    <col min="10" max="10" width="12" customWidth="1"/>
    <col min="11" max="11" width="10.33203125" customWidth="1"/>
    <col min="12" max="12" width="13.1640625" customWidth="1"/>
    <col min="13" max="13" width="4.5" style="329" customWidth="1"/>
    <col min="14" max="14" width="13.5" style="330"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40" t="s">
        <v>4</v>
      </c>
      <c r="L1" s="340"/>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0">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0"/>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0"/>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0"/>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0"/>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0"/>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0"/>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0"/>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1">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1"/>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1"/>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1"/>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1"/>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1"/>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2">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2"/>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2"/>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2"/>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2"/>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2"/>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2"/>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2"/>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2"/>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2"/>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2"/>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2"/>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2"/>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2"/>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2"/>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2"/>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2"/>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2"/>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2"/>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2"/>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2"/>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3">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3"/>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3"/>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3"/>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3"/>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3"/>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3"/>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3"/>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3"/>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3"/>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3"/>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3"/>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3"/>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3"/>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3"/>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3"/>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3"/>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3"/>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3"/>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3"/>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3"/>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3"/>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3"/>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3"/>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3"/>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3"/>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3"/>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3"/>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3"/>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3"/>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3"/>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3"/>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3"/>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3"/>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3"/>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3"/>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3"/>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3"/>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3"/>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3"/>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3"/>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3"/>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3"/>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3"/>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3"/>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3"/>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3"/>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3"/>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3"/>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3"/>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3"/>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3"/>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3"/>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3"/>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4">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4"/>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4"/>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4"/>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4"/>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4"/>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4"/>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4"/>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4"/>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4"/>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4"/>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4"/>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4"/>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4"/>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4"/>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4"/>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4"/>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4"/>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4"/>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4"/>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4"/>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4"/>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4"/>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4"/>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4"/>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4"/>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4"/>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4"/>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4"/>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4"/>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4"/>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4"/>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4"/>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4"/>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4"/>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4"/>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4"/>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4"/>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4"/>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4"/>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4"/>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4"/>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4"/>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4"/>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4"/>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4"/>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4"/>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4"/>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4"/>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4"/>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4"/>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4"/>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4"/>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4"/>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4"/>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4"/>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4"/>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4"/>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4"/>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4"/>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4"/>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4"/>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4"/>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4"/>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5">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5"/>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5"/>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5"/>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5"/>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5"/>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5"/>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5"/>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5"/>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5"/>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5"/>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5"/>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5"/>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5"/>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5"/>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5"/>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5"/>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5"/>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5"/>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5"/>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5"/>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5"/>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5"/>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5"/>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5"/>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5"/>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5"/>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5"/>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5"/>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5"/>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5"/>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5"/>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5"/>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5"/>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5"/>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5"/>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5"/>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5"/>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6">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6"/>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6"/>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6"/>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6"/>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6"/>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6"/>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6"/>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6"/>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6"/>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6"/>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6"/>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6"/>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6"/>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6"/>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6"/>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6"/>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6"/>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6"/>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6"/>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6"/>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6"/>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6"/>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6"/>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6"/>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6"/>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6"/>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6"/>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6"/>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6"/>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6"/>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6"/>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6"/>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6"/>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6"/>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6"/>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6"/>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6"/>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6"/>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6"/>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6"/>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6"/>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6"/>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6"/>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6"/>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6"/>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6"/>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6"/>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6"/>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6"/>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6"/>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6"/>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6"/>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6"/>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6"/>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6"/>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6"/>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6"/>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6"/>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6"/>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6"/>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6"/>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6"/>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6"/>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7">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7"/>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7"/>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7"/>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7"/>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7"/>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7"/>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7"/>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7"/>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7"/>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7"/>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7"/>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7"/>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7"/>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7"/>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7"/>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7"/>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7"/>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7"/>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7"/>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7"/>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7"/>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7"/>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7"/>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7"/>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7"/>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7"/>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7"/>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7"/>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7"/>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7"/>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7"/>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7"/>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7"/>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7"/>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7"/>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7"/>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7"/>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7"/>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7"/>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7"/>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7"/>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7"/>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7"/>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7"/>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7"/>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7"/>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7"/>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7"/>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8">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8"/>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8"/>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8"/>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8"/>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8"/>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8"/>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8"/>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8"/>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8"/>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8"/>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8"/>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8"/>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8"/>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8"/>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8"/>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8"/>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8"/>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8"/>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8"/>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8"/>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8"/>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8"/>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8"/>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8"/>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8"/>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8"/>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8"/>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8"/>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8"/>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8"/>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8"/>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8"/>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8"/>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8"/>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8"/>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8"/>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8"/>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8"/>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8"/>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8"/>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8"/>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8"/>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8"/>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8"/>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8"/>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8"/>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8"/>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8"/>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8"/>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8"/>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8"/>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8"/>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8"/>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8"/>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8"/>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8"/>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8"/>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8"/>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8"/>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8"/>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8"/>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8"/>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8"/>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59">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59"/>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59"/>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59"/>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59"/>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59"/>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59"/>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59"/>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59"/>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59"/>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59"/>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59"/>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59"/>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59"/>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59"/>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59"/>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59"/>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59"/>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59"/>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59"/>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59"/>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59"/>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59"/>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59"/>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59"/>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59"/>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59"/>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59"/>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59"/>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59"/>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59"/>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59"/>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59"/>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59"/>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59"/>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59"/>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59"/>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59"/>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59"/>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59"/>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59"/>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59"/>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59"/>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59"/>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59"/>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59"/>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59"/>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59"/>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59"/>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59"/>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59"/>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59"/>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59"/>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59"/>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59"/>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59"/>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59"/>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59"/>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59"/>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0">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0"/>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0"/>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0"/>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0"/>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0"/>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0"/>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0"/>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0"/>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0"/>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0"/>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0"/>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0"/>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0"/>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0"/>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0"/>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0"/>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0"/>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0"/>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0"/>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0"/>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0"/>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0"/>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0"/>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0"/>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0"/>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0"/>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0"/>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0"/>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0"/>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1">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1"/>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1"/>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1"/>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1"/>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1"/>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1"/>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1"/>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1"/>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1"/>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1"/>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1"/>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1"/>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1"/>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1"/>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1"/>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1"/>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1"/>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1"/>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1"/>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1"/>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1"/>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1"/>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1"/>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1"/>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1"/>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1"/>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1"/>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1"/>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1"/>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1"/>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1"/>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1"/>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1"/>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1"/>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1"/>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1"/>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1"/>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1"/>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1"/>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1"/>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1"/>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1"/>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1"/>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1"/>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1"/>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1"/>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1"/>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1"/>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1"/>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1"/>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1"/>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1"/>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1"/>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1"/>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1"/>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1"/>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1"/>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1"/>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1"/>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1"/>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1"/>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1"/>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1"/>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2">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2"/>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2"/>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2"/>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2"/>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2"/>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2"/>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2"/>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2"/>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2"/>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2"/>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2"/>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2"/>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2"/>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2"/>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2"/>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2"/>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2"/>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2"/>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2"/>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2"/>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2"/>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2"/>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2"/>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2"/>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2"/>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2"/>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2"/>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2"/>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2"/>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2"/>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2"/>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2"/>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2"/>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2"/>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2"/>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2"/>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2"/>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2"/>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2"/>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2"/>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2"/>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2"/>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2"/>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2"/>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2"/>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2"/>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2"/>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2"/>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2"/>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2"/>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2"/>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2"/>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2"/>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2"/>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2"/>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2"/>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2"/>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2"/>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2"/>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2"/>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2"/>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2"/>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2"/>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3">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3"/>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3"/>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3"/>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3"/>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3"/>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3"/>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3"/>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3"/>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3"/>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3"/>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3"/>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3"/>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3"/>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3"/>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3"/>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3"/>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3"/>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3"/>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3"/>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3"/>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3"/>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3"/>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3"/>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3"/>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3"/>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3"/>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3"/>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3"/>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3"/>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3"/>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3"/>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3"/>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3"/>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3"/>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3"/>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3"/>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3"/>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3"/>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3"/>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3"/>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3"/>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3"/>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3"/>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3"/>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3"/>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3"/>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3"/>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3"/>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3"/>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3"/>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3"/>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3"/>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3"/>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3"/>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3"/>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3"/>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3"/>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3"/>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3"/>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3"/>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3"/>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3"/>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3"/>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4">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4"/>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4"/>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4"/>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4"/>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4"/>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4"/>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4"/>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4"/>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4"/>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4"/>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4"/>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4"/>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4"/>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4"/>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4"/>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4"/>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4"/>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4"/>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4"/>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4"/>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4"/>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4"/>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4"/>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4"/>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4"/>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4"/>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4"/>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4"/>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4"/>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4"/>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4"/>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4"/>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4"/>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4"/>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4"/>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4"/>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4"/>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4"/>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4"/>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4"/>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4"/>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4"/>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4"/>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4"/>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4"/>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4"/>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4"/>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4"/>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4"/>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4"/>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4"/>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4"/>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4"/>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4"/>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4"/>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4"/>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4"/>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4"/>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4"/>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4"/>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4"/>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4"/>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4"/>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5">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5"/>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5"/>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5"/>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5"/>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5"/>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5"/>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5"/>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5"/>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5"/>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5"/>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5"/>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5"/>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5"/>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5"/>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5"/>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5"/>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6">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6"/>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6"/>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6"/>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6"/>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6"/>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6"/>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6"/>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6"/>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6"/>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6"/>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6"/>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6"/>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6"/>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6"/>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6"/>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6"/>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6"/>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6"/>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6"/>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6"/>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6"/>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6"/>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6"/>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6"/>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6"/>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6"/>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6"/>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6"/>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6"/>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6"/>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6"/>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6"/>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6"/>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6"/>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6"/>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6"/>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6"/>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6"/>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6"/>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6"/>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6"/>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6"/>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6"/>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6"/>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6"/>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6"/>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6"/>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6"/>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6"/>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6"/>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6"/>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6"/>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6"/>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6"/>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6"/>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6"/>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6"/>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6"/>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6"/>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6"/>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6"/>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6"/>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6"/>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7">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7"/>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7"/>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7"/>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7"/>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7"/>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7"/>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7"/>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7"/>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7"/>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7"/>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7"/>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7"/>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7"/>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7"/>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7"/>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7"/>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7"/>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7"/>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7"/>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7"/>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7"/>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7"/>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7"/>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7"/>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7"/>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7"/>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7"/>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7"/>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7"/>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7"/>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8">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8"/>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8"/>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8"/>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8"/>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8"/>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8"/>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8"/>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8"/>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8"/>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8"/>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8"/>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8"/>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8"/>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8"/>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8"/>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8"/>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8"/>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8"/>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8"/>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8"/>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8"/>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8"/>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8"/>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8"/>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8"/>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8"/>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8"/>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8"/>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8"/>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8"/>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8"/>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8"/>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8"/>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8"/>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8"/>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8"/>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8"/>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8"/>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8"/>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8"/>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8"/>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8"/>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8"/>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8"/>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8"/>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8"/>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8"/>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8"/>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69">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69"/>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69"/>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69"/>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69"/>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69"/>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69"/>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69"/>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69"/>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69"/>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69"/>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69"/>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69"/>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69"/>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69"/>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69"/>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69"/>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69"/>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69"/>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69"/>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69"/>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69"/>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69"/>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69"/>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69"/>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69"/>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69"/>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69"/>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69"/>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69"/>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69"/>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69"/>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69"/>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69"/>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69"/>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69"/>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69"/>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69"/>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69"/>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69"/>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69"/>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69"/>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69"/>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69"/>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69"/>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69"/>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69"/>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69"/>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69"/>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69"/>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69"/>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69"/>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69"/>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69"/>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69"/>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69"/>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69"/>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69"/>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69"/>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69"/>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69"/>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69"/>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69"/>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69"/>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0">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0"/>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0"/>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0"/>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0"/>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0"/>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0"/>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0"/>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0"/>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0"/>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0"/>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0"/>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0"/>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0"/>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0"/>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0"/>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0"/>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0"/>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0"/>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0"/>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0"/>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0"/>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0"/>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0"/>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0"/>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0"/>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0"/>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0"/>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0"/>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0"/>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0"/>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0"/>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0"/>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0"/>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0"/>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0"/>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0"/>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0"/>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0"/>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0"/>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0"/>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0"/>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0"/>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0"/>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0"/>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0"/>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0"/>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0"/>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0"/>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0"/>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0"/>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0"/>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0"/>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0"/>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0"/>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0"/>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0"/>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0"/>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0"/>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0"/>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0"/>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0"/>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0"/>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0"/>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1">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1"/>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1"/>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1"/>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1"/>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1"/>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1"/>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1"/>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1"/>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1"/>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1"/>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1"/>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1"/>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1"/>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1"/>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1"/>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1"/>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1"/>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1"/>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1"/>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1"/>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1"/>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1"/>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1"/>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1"/>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1"/>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1"/>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1"/>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1"/>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1"/>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1"/>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1"/>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1"/>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1"/>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1"/>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1"/>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1"/>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1"/>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1"/>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1"/>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1"/>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1"/>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1"/>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1"/>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1"/>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1"/>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1"/>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1"/>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1"/>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1"/>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1"/>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1"/>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1"/>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1"/>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1"/>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1"/>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1"/>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1"/>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1"/>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1"/>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1"/>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1"/>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1"/>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1"/>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2">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2"/>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2"/>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2"/>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2"/>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2"/>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2"/>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2"/>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2"/>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2"/>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2"/>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2"/>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2"/>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2"/>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2"/>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2"/>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2"/>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2"/>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2"/>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2"/>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2"/>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2"/>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2"/>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2"/>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2"/>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2"/>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2"/>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2"/>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2"/>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2"/>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2"/>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2"/>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2"/>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2"/>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2"/>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2"/>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2"/>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2"/>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2"/>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2"/>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2"/>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2"/>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2"/>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2"/>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2"/>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2"/>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2"/>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2"/>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2"/>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2"/>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2"/>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2"/>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2"/>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2"/>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2"/>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2"/>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2"/>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2"/>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2"/>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2"/>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2"/>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2"/>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2"/>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2"/>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3">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3"/>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3"/>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3"/>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3"/>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3"/>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3"/>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3"/>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3"/>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3"/>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3"/>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3"/>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3"/>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3"/>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3"/>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3"/>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3"/>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3"/>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3"/>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3"/>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3"/>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3"/>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3"/>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3"/>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3"/>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3"/>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3"/>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3"/>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3"/>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3"/>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3"/>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3"/>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3"/>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3"/>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3"/>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3"/>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3"/>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3"/>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3"/>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3"/>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3"/>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3"/>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3"/>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3"/>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3"/>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3"/>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3"/>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3"/>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3"/>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3"/>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3"/>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3"/>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3"/>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3"/>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3"/>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3"/>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3"/>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3"/>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3"/>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3"/>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3"/>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3"/>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3"/>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3"/>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4">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4"/>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4"/>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4"/>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4"/>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4"/>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4"/>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4"/>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4"/>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4"/>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4"/>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4"/>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4"/>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4"/>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4"/>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4"/>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4"/>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4"/>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4"/>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4"/>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4"/>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4"/>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4"/>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4"/>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4"/>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4"/>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4"/>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4"/>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4"/>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4"/>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4"/>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4"/>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4"/>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4"/>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4"/>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4"/>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4"/>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4"/>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4"/>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4"/>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4"/>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4"/>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4"/>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4"/>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4"/>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4"/>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4"/>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4"/>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4"/>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4"/>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4"/>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4"/>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4"/>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4"/>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4"/>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4"/>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4"/>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4"/>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4"/>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4"/>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4"/>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4"/>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4"/>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4"/>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5">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5"/>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5"/>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5"/>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5"/>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5"/>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5"/>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5"/>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5"/>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5"/>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5"/>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5"/>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5"/>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5"/>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5"/>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5"/>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5"/>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5"/>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5"/>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5"/>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5"/>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5"/>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5"/>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5"/>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5"/>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5"/>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5"/>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5"/>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5"/>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5"/>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5"/>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5"/>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5"/>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5"/>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5"/>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5"/>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5"/>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5"/>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5"/>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5"/>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5"/>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5"/>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5"/>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5"/>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5"/>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5"/>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5"/>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5"/>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5"/>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5"/>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5"/>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5"/>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5"/>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5"/>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5"/>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5"/>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5"/>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5"/>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5"/>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5"/>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5"/>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5"/>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5"/>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5"/>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6">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6"/>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6"/>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6"/>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6"/>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6"/>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6"/>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6"/>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6"/>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6"/>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6"/>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6"/>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6"/>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6"/>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6"/>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6"/>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6"/>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6"/>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6"/>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6"/>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6"/>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6"/>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6"/>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6"/>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6"/>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6"/>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6"/>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6"/>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6"/>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6"/>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6"/>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6"/>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6"/>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6"/>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6"/>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6"/>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6"/>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6"/>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6"/>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6"/>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6"/>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6"/>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6"/>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6"/>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6"/>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6"/>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6"/>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6"/>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6"/>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6"/>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6"/>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6"/>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6"/>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6"/>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6"/>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6"/>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6"/>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6"/>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6"/>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6"/>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6"/>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6"/>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6"/>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6"/>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7">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7"/>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7"/>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7"/>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7"/>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7"/>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7"/>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7"/>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7"/>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7"/>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7"/>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7"/>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7"/>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7"/>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7"/>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7"/>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7"/>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7"/>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7"/>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7"/>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7"/>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7"/>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7"/>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7"/>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7"/>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7"/>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7"/>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7"/>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7"/>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7"/>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7"/>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7"/>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7"/>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7"/>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7"/>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7"/>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7"/>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7"/>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7"/>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7"/>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7"/>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7"/>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7"/>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7"/>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7"/>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7"/>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7"/>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7"/>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7"/>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7"/>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7"/>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7"/>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7"/>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7"/>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7"/>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7"/>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7"/>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7"/>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7"/>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7"/>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7"/>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7"/>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7"/>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7"/>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8">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8"/>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8"/>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8"/>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8"/>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8"/>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8"/>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8"/>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8"/>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8"/>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8"/>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8"/>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8"/>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8"/>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8"/>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8"/>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8"/>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8"/>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8"/>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8"/>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8"/>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8"/>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8"/>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8"/>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8"/>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8"/>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8"/>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8"/>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8"/>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8"/>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8"/>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8"/>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8"/>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8"/>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8"/>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8"/>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8"/>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8"/>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8"/>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8"/>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8"/>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8"/>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8"/>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8"/>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8"/>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8"/>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8"/>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8"/>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8"/>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8"/>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8"/>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8"/>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8"/>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8"/>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8"/>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8"/>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8"/>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8"/>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8"/>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8"/>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8"/>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8"/>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8"/>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8"/>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79">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79"/>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79"/>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79"/>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79"/>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79"/>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79"/>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79"/>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79"/>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79"/>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79"/>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79"/>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79"/>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79"/>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79"/>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79"/>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79"/>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79"/>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79"/>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79"/>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79"/>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79"/>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79"/>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79"/>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79"/>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79"/>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79"/>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79"/>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79"/>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79"/>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79"/>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79"/>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79"/>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79"/>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79"/>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79"/>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79"/>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79"/>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79"/>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79"/>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79"/>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79"/>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79"/>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79"/>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79"/>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79"/>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79"/>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79"/>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79"/>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79"/>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79"/>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79"/>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79"/>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79"/>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79"/>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79"/>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79"/>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79"/>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79"/>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79"/>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79"/>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79"/>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79"/>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79"/>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0">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0"/>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0"/>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0"/>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0"/>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0"/>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0"/>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0"/>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0"/>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0"/>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0"/>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0"/>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0"/>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0"/>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0"/>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0"/>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0"/>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0"/>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0"/>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0"/>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0"/>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0"/>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0"/>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0"/>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0"/>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0"/>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0"/>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0"/>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0"/>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0"/>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0"/>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0"/>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0"/>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0"/>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0"/>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0"/>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0"/>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1">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1"/>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1"/>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1"/>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1"/>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1"/>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1"/>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1"/>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1"/>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1"/>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1"/>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1"/>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1"/>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1"/>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1"/>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1"/>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1"/>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1"/>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1"/>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1"/>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1"/>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1"/>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1"/>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1"/>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1"/>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1"/>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1"/>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1"/>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1"/>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1"/>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1"/>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1"/>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1"/>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1"/>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1"/>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1"/>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1"/>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1"/>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1"/>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1"/>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1"/>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1"/>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1"/>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1"/>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1"/>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1"/>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1"/>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1"/>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1"/>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1"/>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1"/>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1"/>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1"/>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1"/>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1"/>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1"/>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1"/>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1"/>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1"/>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1"/>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1"/>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1"/>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1"/>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1"/>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2">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2"/>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2"/>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2"/>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2"/>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2"/>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2"/>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2"/>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2"/>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2"/>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2"/>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2"/>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2"/>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2"/>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2"/>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2"/>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2"/>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2"/>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2"/>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2"/>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2"/>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2"/>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2"/>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2"/>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2"/>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2"/>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2"/>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2"/>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2"/>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2"/>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2"/>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2"/>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2"/>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2"/>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2"/>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2"/>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2"/>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2"/>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2"/>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2"/>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2"/>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2"/>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2"/>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2"/>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2"/>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2"/>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2"/>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2"/>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2"/>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2"/>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2"/>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2"/>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2"/>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2"/>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2"/>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2"/>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2"/>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2"/>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2"/>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2"/>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2"/>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2"/>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2"/>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2"/>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3">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3"/>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3"/>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3"/>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3"/>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3"/>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3"/>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3"/>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3"/>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3"/>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3"/>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3"/>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3"/>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3"/>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3"/>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3"/>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3"/>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3"/>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3"/>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3"/>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3"/>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3"/>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3"/>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3"/>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3"/>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3"/>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3"/>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3"/>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3"/>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3"/>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3"/>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3"/>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3"/>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3"/>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3"/>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3"/>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3"/>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3"/>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3"/>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3"/>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3"/>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3"/>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3"/>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3"/>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3"/>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3"/>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3"/>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3"/>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3"/>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3"/>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3"/>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3"/>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3"/>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3"/>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3"/>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3"/>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3"/>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3"/>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3"/>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3"/>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3"/>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3"/>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3"/>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3"/>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4">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4"/>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4"/>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4"/>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4"/>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4"/>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4"/>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4"/>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4"/>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4"/>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4"/>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4"/>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4"/>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4"/>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4"/>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4"/>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4"/>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4"/>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4"/>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4"/>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4"/>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4"/>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4"/>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4"/>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4"/>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4"/>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4"/>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4"/>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4"/>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4"/>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4"/>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4"/>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4"/>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4"/>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4"/>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4"/>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4"/>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4"/>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4"/>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4"/>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4"/>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4"/>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4"/>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4"/>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4"/>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4"/>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4"/>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4"/>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4"/>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4"/>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4"/>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4"/>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4"/>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4"/>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4"/>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4"/>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4"/>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4"/>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4"/>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4"/>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4"/>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4"/>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4"/>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4"/>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5">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5"/>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5"/>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5"/>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5"/>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5"/>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5"/>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5"/>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5"/>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5"/>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5"/>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5"/>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5"/>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5"/>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5"/>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5"/>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5"/>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5"/>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5"/>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5"/>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5"/>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5"/>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5"/>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5"/>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5"/>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5"/>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5"/>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5"/>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5"/>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5"/>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5"/>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5"/>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5"/>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5"/>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5"/>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5"/>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5"/>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5"/>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5"/>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5"/>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5"/>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5"/>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5"/>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5"/>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5"/>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5"/>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5"/>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5"/>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5"/>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5"/>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5"/>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5"/>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5"/>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5"/>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5"/>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5"/>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5"/>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5"/>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5"/>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5"/>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5"/>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5"/>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5"/>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5"/>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6">IF(AND(H4391&gt;1/1/75, J4391&gt;0),"n/a",H4391+365)</f>
        <v>42732</v>
      </c>
      <c r="J4391" s="238"/>
      <c r="K4391" s="197" t="str">
        <f t="shared" ref="K4391:K4405" si="87">IF($J4391&gt;0,VLOOKUP($B4391,analyst,8,FALSE),"")</f>
        <v/>
      </c>
      <c r="L4391" s="197" t="str">
        <f t="shared" ref="L4391:L4405" si="88">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6"/>
        <v>42738</v>
      </c>
      <c r="J4392" s="238"/>
      <c r="K4392" s="197" t="str">
        <f t="shared" si="87"/>
        <v/>
      </c>
      <c r="L4392" s="197" t="str">
        <f t="shared" si="88"/>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6"/>
        <v>42753</v>
      </c>
      <c r="J4393" s="238"/>
      <c r="K4393" s="197" t="str">
        <f t="shared" si="87"/>
        <v/>
      </c>
      <c r="L4393" s="197" t="str">
        <f t="shared" si="88"/>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6"/>
        <v>42753</v>
      </c>
      <c r="J4394" s="238"/>
      <c r="K4394" s="197" t="str">
        <f t="shared" si="87"/>
        <v/>
      </c>
      <c r="L4394" s="197" t="str">
        <f t="shared" si="88"/>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6"/>
        <v>n/a</v>
      </c>
      <c r="J4395" s="238">
        <v>42430</v>
      </c>
      <c r="K4395" s="197" t="str">
        <f t="shared" si="87"/>
        <v xml:space="preserve"> </v>
      </c>
      <c r="L4395" s="197" t="str">
        <f t="shared" si="88"/>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6"/>
        <v>42763</v>
      </c>
      <c r="J4396" s="238"/>
      <c r="K4396" s="197" t="str">
        <f t="shared" si="87"/>
        <v/>
      </c>
      <c r="L4396" s="197" t="str">
        <f t="shared" si="88"/>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6"/>
        <v>n/a</v>
      </c>
      <c r="J4397" s="238">
        <v>42374</v>
      </c>
      <c r="K4397" s="197" t="str">
        <f t="shared" si="87"/>
        <v xml:space="preserve"> </v>
      </c>
      <c r="L4397" s="197" t="str">
        <f t="shared" si="88"/>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6"/>
        <v>n/a</v>
      </c>
      <c r="J4398" s="238">
        <v>42460</v>
      </c>
      <c r="K4398" s="197" t="str">
        <f t="shared" si="87"/>
        <v xml:space="preserve"> </v>
      </c>
      <c r="L4398" s="197" t="str">
        <f t="shared" si="88"/>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6"/>
        <v>n/a</v>
      </c>
      <c r="J4399" s="238">
        <v>42458</v>
      </c>
      <c r="K4399" s="197" t="str">
        <f t="shared" si="87"/>
        <v xml:space="preserve"> </v>
      </c>
      <c r="L4399" s="197" t="str">
        <f t="shared" si="88"/>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6"/>
        <v>n/a</v>
      </c>
      <c r="J4400" s="238">
        <v>42460</v>
      </c>
      <c r="K4400" s="197" t="str">
        <f t="shared" si="87"/>
        <v xml:space="preserve"> </v>
      </c>
      <c r="L4400" s="197" t="str">
        <f t="shared" si="88"/>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6"/>
        <v>n/a</v>
      </c>
      <c r="J4401" s="238">
        <v>42460</v>
      </c>
      <c r="K4401" s="197" t="str">
        <f t="shared" si="87"/>
        <v xml:space="preserve"> </v>
      </c>
      <c r="L4401" s="197" t="str">
        <f t="shared" si="88"/>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6"/>
        <v>n/a</v>
      </c>
      <c r="J4402" s="238">
        <v>42460</v>
      </c>
      <c r="K4402" s="197" t="str">
        <f t="shared" si="87"/>
        <v xml:space="preserve"> </v>
      </c>
      <c r="L4402" s="197" t="str">
        <f t="shared" si="88"/>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6"/>
        <v>42794</v>
      </c>
      <c r="J4403" s="238"/>
      <c r="K4403" s="197" t="str">
        <f t="shared" si="87"/>
        <v/>
      </c>
      <c r="L4403" s="197" t="str">
        <f t="shared" si="88"/>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6"/>
        <v>42794</v>
      </c>
      <c r="J4404" s="238"/>
      <c r="K4404" s="197" t="str">
        <f t="shared" si="87"/>
        <v/>
      </c>
      <c r="L4404" s="197" t="str">
        <f t="shared" si="88"/>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6"/>
        <v>n/a</v>
      </c>
      <c r="J4405" s="238">
        <v>42459</v>
      </c>
      <c r="K4405" s="197" t="str">
        <f t="shared" si="87"/>
        <v xml:space="preserve"> </v>
      </c>
      <c r="L4405" s="197" t="str">
        <f t="shared" si="88"/>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6"/>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6"/>
        <v>42795</v>
      </c>
      <c r="J4407" s="238"/>
      <c r="K4407" s="197" t="str">
        <f t="shared" ref="K4407:K4422" si="89">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6"/>
        <v>n/a</v>
      </c>
      <c r="J4408" s="238">
        <v>42460</v>
      </c>
      <c r="K4408" s="197" t="str">
        <f t="shared" si="89"/>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6"/>
        <v>n/a</v>
      </c>
      <c r="J4409" s="238">
        <v>42492</v>
      </c>
      <c r="K4409" s="197" t="str">
        <f t="shared" si="89"/>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6"/>
        <v>n/a</v>
      </c>
      <c r="J4410" s="238">
        <v>42521</v>
      </c>
      <c r="K4410" s="197" t="str">
        <f t="shared" si="89"/>
        <v xml:space="preserve"> </v>
      </c>
      <c r="L4410" s="197" t="str">
        <f t="shared" ref="L4410:L4441" si="90">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6"/>
        <v>n/a</v>
      </c>
      <c r="J4411" s="238">
        <v>42521</v>
      </c>
      <c r="K4411" s="197" t="str">
        <f t="shared" si="89"/>
        <v>approve</v>
      </c>
      <c r="L4411" s="197" t="str">
        <f t="shared" si="90"/>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6"/>
        <v>n/a</v>
      </c>
      <c r="J4412" s="238">
        <v>42517</v>
      </c>
      <c r="K4412" s="197" t="str">
        <f t="shared" si="89"/>
        <v xml:space="preserve"> </v>
      </c>
      <c r="L4412" s="197" t="str">
        <f t="shared" si="90"/>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6"/>
        <v>n/a</v>
      </c>
      <c r="J4413" s="238">
        <v>42517</v>
      </c>
      <c r="K4413" s="197" t="str">
        <f t="shared" si="89"/>
        <v>approve</v>
      </c>
      <c r="L4413" s="197" t="str">
        <f t="shared" si="90"/>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6"/>
        <v>n/a</v>
      </c>
      <c r="J4414" s="238">
        <v>42521</v>
      </c>
      <c r="K4414" s="197" t="str">
        <f t="shared" si="89"/>
        <v xml:space="preserve"> </v>
      </c>
      <c r="L4414" s="197" t="str">
        <f t="shared" si="90"/>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6"/>
        <v>n/a</v>
      </c>
      <c r="J4415" s="238">
        <v>42521</v>
      </c>
      <c r="K4415" s="197" t="str">
        <f t="shared" si="89"/>
        <v xml:space="preserve"> </v>
      </c>
      <c r="L4415" s="197" t="str">
        <f t="shared" si="90"/>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6"/>
        <v>42857</v>
      </c>
      <c r="J4416" s="238"/>
      <c r="K4416" s="197" t="str">
        <f t="shared" si="89"/>
        <v/>
      </c>
      <c r="L4416" s="197" t="str">
        <f t="shared" si="90"/>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6"/>
        <v>42857</v>
      </c>
      <c r="J4417" s="238"/>
      <c r="K4417" s="197" t="str">
        <f t="shared" si="89"/>
        <v/>
      </c>
      <c r="L4417" s="197" t="str">
        <f t="shared" si="90"/>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6"/>
        <v>42857</v>
      </c>
      <c r="J4418" s="238"/>
      <c r="K4418" s="197" t="str">
        <f t="shared" si="89"/>
        <v/>
      </c>
      <c r="L4418" s="197" t="str">
        <f t="shared" si="90"/>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6"/>
        <v>42854</v>
      </c>
      <c r="J4419" s="238"/>
      <c r="K4419" s="197" t="str">
        <f t="shared" si="89"/>
        <v/>
      </c>
      <c r="L4419" s="197" t="str">
        <f t="shared" si="90"/>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6"/>
        <v>42854</v>
      </c>
      <c r="J4420" s="238"/>
      <c r="K4420" s="197" t="str">
        <f t="shared" si="89"/>
        <v/>
      </c>
      <c r="L4420" s="197" t="str">
        <f t="shared" si="90"/>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6"/>
        <v>42854</v>
      </c>
      <c r="J4421" s="238"/>
      <c r="K4421" s="197" t="str">
        <f t="shared" si="89"/>
        <v/>
      </c>
      <c r="L4421" s="197" t="str">
        <f t="shared" si="90"/>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6"/>
        <v>n/a</v>
      </c>
      <c r="J4422" s="238">
        <v>42517</v>
      </c>
      <c r="K4422" s="197" t="str">
        <f t="shared" si="89"/>
        <v xml:space="preserve"> </v>
      </c>
      <c r="L4422" s="197" t="str">
        <f t="shared" si="90"/>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6"/>
        <v>n/a</v>
      </c>
      <c r="J4423" s="238">
        <v>42551</v>
      </c>
      <c r="K4423" s="197"/>
      <c r="L4423" s="197" t="str">
        <f t="shared" si="90"/>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6"/>
        <v>n/a</v>
      </c>
      <c r="J4424" s="238">
        <v>42552</v>
      </c>
      <c r="K4424" s="197" t="str">
        <f>IF($J4424&gt;0,VLOOKUP($B4424,analyst,8,FALSE),"")</f>
        <v>approve</v>
      </c>
      <c r="L4424" s="197" t="str">
        <f t="shared" si="90"/>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6"/>
        <v>n/a</v>
      </c>
      <c r="J4425" s="238">
        <v>42552</v>
      </c>
      <c r="K4425" s="197" t="str">
        <f>IF($J4425&gt;0,VLOOKUP($B4425,analyst,8,FALSE),"")</f>
        <v>approve</v>
      </c>
      <c r="L4425" s="197" t="str">
        <f t="shared" si="90"/>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6"/>
        <v>n/a</v>
      </c>
      <c r="J4426" s="238">
        <v>42583</v>
      </c>
      <c r="K4426" s="197" t="str">
        <f>IF($J4426&gt;0,VLOOKUP($B4426,analyst,8,FALSE),"")</f>
        <v>approve</v>
      </c>
      <c r="L4426" s="197" t="str">
        <f t="shared" si="90"/>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6"/>
        <v>42921</v>
      </c>
      <c r="J4427" s="238"/>
      <c r="K4427" s="197" t="str">
        <f>IF($J4427&gt;0,VLOOKUP($B4427,analyst,8,FALSE),"")</f>
        <v/>
      </c>
      <c r="L4427" s="197" t="str">
        <f t="shared" si="90"/>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6"/>
        <v>n/a</v>
      </c>
      <c r="J4428" s="238">
        <v>42643</v>
      </c>
      <c r="K4428" s="197"/>
      <c r="L4428" s="197" t="str">
        <f t="shared" si="90"/>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6"/>
        <v>n/a</v>
      </c>
      <c r="J4429" s="238">
        <v>42580</v>
      </c>
      <c r="K4429" s="197" t="str">
        <f t="shared" ref="K4429:K4460" si="91">IF($J4429&gt;0,VLOOKUP($B4429,analyst,8,FALSE),"")</f>
        <v>approve</v>
      </c>
      <c r="L4429" s="197" t="str">
        <f t="shared" si="90"/>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6"/>
        <v>n/a</v>
      </c>
      <c r="J4430" s="238">
        <v>42583</v>
      </c>
      <c r="K4430" s="197" t="str">
        <f t="shared" si="91"/>
        <v>approve</v>
      </c>
      <c r="L4430" s="197" t="str">
        <f t="shared" si="90"/>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6"/>
        <v>n/a</v>
      </c>
      <c r="J4431" s="238">
        <v>42613</v>
      </c>
      <c r="K4431" s="197" t="str">
        <f t="shared" si="91"/>
        <v>approve</v>
      </c>
      <c r="L4431" s="197" t="str">
        <f t="shared" si="90"/>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6"/>
        <v>n/a</v>
      </c>
      <c r="J4432" s="238">
        <v>42613</v>
      </c>
      <c r="K4432" s="197" t="e">
        <f t="shared" si="91"/>
        <v>#REF!</v>
      </c>
      <c r="L4432" s="197" t="str">
        <f t="shared" si="90"/>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6"/>
        <v>42955</v>
      </c>
      <c r="J4433" s="238"/>
      <c r="K4433" s="197" t="str">
        <f t="shared" si="91"/>
        <v/>
      </c>
      <c r="L4433" s="197" t="str">
        <f t="shared" si="90"/>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6"/>
        <v>n/a</v>
      </c>
      <c r="J4434" s="238">
        <v>42642</v>
      </c>
      <c r="K4434" s="197" t="e">
        <f t="shared" si="91"/>
        <v>#REF!</v>
      </c>
      <c r="L4434" s="197" t="str">
        <f t="shared" si="90"/>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6"/>
        <v>n/a</v>
      </c>
      <c r="J4435" s="198">
        <v>42643</v>
      </c>
      <c r="K4435" s="197" t="e">
        <f t="shared" si="91"/>
        <v>#REF!</v>
      </c>
      <c r="L4435" s="197" t="str">
        <f t="shared" si="90"/>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6"/>
        <v>n/a</v>
      </c>
      <c r="J4436" s="238">
        <v>42646</v>
      </c>
      <c r="K4436" s="197" t="e">
        <f t="shared" si="91"/>
        <v>#REF!</v>
      </c>
      <c r="L4436" s="197" t="str">
        <f t="shared" si="90"/>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6"/>
        <v>n/a</v>
      </c>
      <c r="J4437" s="238">
        <v>42643</v>
      </c>
      <c r="K4437" s="197" t="e">
        <f t="shared" si="91"/>
        <v>#REF!</v>
      </c>
      <c r="L4437" s="197" t="str">
        <f t="shared" si="90"/>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6"/>
        <v>n/a</v>
      </c>
      <c r="J4438" s="238">
        <v>42646</v>
      </c>
      <c r="K4438" s="197" t="e">
        <f t="shared" si="91"/>
        <v>#REF!</v>
      </c>
      <c r="L4438" s="197" t="str">
        <f t="shared" si="90"/>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6"/>
        <v>n/a</v>
      </c>
      <c r="J4439" s="238">
        <v>42646</v>
      </c>
      <c r="K4439" s="197" t="e">
        <f t="shared" si="91"/>
        <v>#REF!</v>
      </c>
      <c r="L4439" s="197" t="str">
        <f t="shared" si="90"/>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6"/>
        <v>42984</v>
      </c>
      <c r="J4440" s="238"/>
      <c r="K4440" s="197" t="str">
        <f t="shared" si="91"/>
        <v/>
      </c>
      <c r="L4440" s="197" t="str">
        <f t="shared" si="90"/>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6"/>
        <v>n/a</v>
      </c>
      <c r="J4441" s="238">
        <v>42646</v>
      </c>
      <c r="K4441" s="197" t="e">
        <f t="shared" si="91"/>
        <v>#REF!</v>
      </c>
      <c r="L4441" s="197" t="str">
        <f t="shared" si="90"/>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6"/>
        <v>n/a</v>
      </c>
      <c r="J4442" s="238">
        <v>42646</v>
      </c>
      <c r="K4442" s="197" t="e">
        <f t="shared" si="91"/>
        <v>#REF!</v>
      </c>
      <c r="L4442" s="197" t="str">
        <f t="shared" ref="L4442:L4471" si="92">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6"/>
        <v>n/a</v>
      </c>
      <c r="J4443" s="238">
        <v>42674</v>
      </c>
      <c r="K4443" s="197" t="e">
        <f t="shared" si="91"/>
        <v>#REF!</v>
      </c>
      <c r="L4443" s="197" t="str">
        <f t="shared" si="92"/>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6"/>
        <v>n/a</v>
      </c>
      <c r="J4444" s="238">
        <v>42704</v>
      </c>
      <c r="K4444" s="197" t="e">
        <f t="shared" si="91"/>
        <v>#REF!</v>
      </c>
      <c r="L4444" s="197" t="str">
        <f t="shared" si="92"/>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6"/>
        <v>n/a</v>
      </c>
      <c r="J4445" s="238">
        <v>42705</v>
      </c>
      <c r="K4445" s="197" t="str">
        <f t="shared" si="91"/>
        <v>approve</v>
      </c>
      <c r="L4445" s="197" t="str">
        <f t="shared" si="92"/>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6"/>
        <v>n/a</v>
      </c>
      <c r="J4446" s="238">
        <v>42703</v>
      </c>
      <c r="K4446" s="197" t="e">
        <f t="shared" si="91"/>
        <v>#REF!</v>
      </c>
      <c r="L4446" s="197" t="str">
        <f t="shared" si="92"/>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6"/>
        <v>n/a</v>
      </c>
      <c r="J4447" s="238">
        <v>42705</v>
      </c>
      <c r="K4447" s="197" t="e">
        <f t="shared" si="91"/>
        <v>#REF!</v>
      </c>
      <c r="L4447" s="197" t="str">
        <f t="shared" si="92"/>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6"/>
        <v>n/a</v>
      </c>
      <c r="J4448" s="238">
        <v>42733</v>
      </c>
      <c r="K4448" s="197" t="str">
        <f t="shared" si="91"/>
        <v>approve</v>
      </c>
      <c r="L4448" s="197" t="str">
        <f t="shared" si="92"/>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6"/>
        <v>n/a</v>
      </c>
      <c r="J4449" s="238">
        <v>42738</v>
      </c>
      <c r="K4449" s="197" t="str">
        <f t="shared" si="91"/>
        <v>approve</v>
      </c>
      <c r="L4449" s="197" t="str">
        <f t="shared" si="92"/>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6"/>
        <v>n/a</v>
      </c>
      <c r="J4450" s="238">
        <v>42765</v>
      </c>
      <c r="K4450" s="197" t="e">
        <f t="shared" si="91"/>
        <v>#REF!</v>
      </c>
      <c r="L4450" s="197" t="str">
        <f t="shared" si="92"/>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6"/>
        <v>n/a</v>
      </c>
      <c r="J4451" s="238">
        <v>42765</v>
      </c>
      <c r="K4451" s="197" t="e">
        <f t="shared" si="91"/>
        <v>#REF!</v>
      </c>
      <c r="L4451" s="197" t="str">
        <f t="shared" si="92"/>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6"/>
        <v>n/a</v>
      </c>
      <c r="J4452" s="238">
        <v>42765</v>
      </c>
      <c r="K4452" s="197" t="e">
        <f t="shared" si="91"/>
        <v>#REF!</v>
      </c>
      <c r="L4452" s="197" t="str">
        <f t="shared" si="92"/>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6"/>
        <v>n/a</v>
      </c>
      <c r="J4453" s="238">
        <v>42765</v>
      </c>
      <c r="K4453" s="197" t="e">
        <f t="shared" si="91"/>
        <v>#REF!</v>
      </c>
      <c r="L4453" s="197" t="e">
        <f t="shared" si="92"/>
        <v>#REF!</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6"/>
        <v>n/a</v>
      </c>
      <c r="J4454" s="238">
        <v>42765</v>
      </c>
      <c r="K4454" s="197" t="e">
        <f t="shared" si="91"/>
        <v>#REF!</v>
      </c>
      <c r="L4454" s="197" t="str">
        <f t="shared" si="92"/>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3">IF(AND(H4455&gt;1/1/75, J4455&gt;0),"n/a",H4455+365)</f>
        <v>n/a</v>
      </c>
      <c r="J4455" s="238">
        <v>42765</v>
      </c>
      <c r="K4455" s="197" t="str">
        <f t="shared" si="91"/>
        <v>approve</v>
      </c>
      <c r="L4455" s="197" t="str">
        <f t="shared" si="92"/>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3"/>
        <v>n/a</v>
      </c>
      <c r="J4456" s="238">
        <v>42765</v>
      </c>
      <c r="K4456" s="197" t="e">
        <f t="shared" si="91"/>
        <v>#REF!</v>
      </c>
      <c r="L4456" s="197" t="str">
        <f t="shared" si="92"/>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3"/>
        <v>43126</v>
      </c>
      <c r="J4457" s="238"/>
      <c r="K4457" s="197" t="str">
        <f t="shared" si="91"/>
        <v/>
      </c>
      <c r="L4457" s="197" t="str">
        <f t="shared" si="92"/>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3"/>
        <v>43130</v>
      </c>
      <c r="J4458" s="238"/>
      <c r="K4458" s="197" t="str">
        <f t="shared" si="91"/>
        <v/>
      </c>
      <c r="L4458" s="197" t="str">
        <f t="shared" si="92"/>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3"/>
        <v>n/a</v>
      </c>
      <c r="J4459" s="238">
        <v>42825</v>
      </c>
      <c r="K4459" s="197" t="str">
        <f t="shared" si="91"/>
        <v>approve</v>
      </c>
      <c r="L4459" s="197" t="str">
        <f t="shared" si="92"/>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3"/>
        <v>n/a</v>
      </c>
      <c r="J4460" s="238">
        <v>42825</v>
      </c>
      <c r="K4460" s="197" t="str">
        <f t="shared" si="91"/>
        <v>approve</v>
      </c>
      <c r="L4460" s="197" t="str">
        <f t="shared" si="92"/>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3"/>
        <v>43158</v>
      </c>
      <c r="J4461" s="238"/>
      <c r="K4461" s="197" t="str">
        <f t="shared" ref="K4461:K4492" si="94">IF($J4461&gt;0,VLOOKUP($B4461,analyst,8,FALSE),"")</f>
        <v/>
      </c>
      <c r="L4461" s="197" t="str">
        <f t="shared" si="92"/>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3"/>
        <v>n/a</v>
      </c>
      <c r="J4462" s="238">
        <v>42822</v>
      </c>
      <c r="K4462" s="197" t="e">
        <f t="shared" si="94"/>
        <v>#REF!</v>
      </c>
      <c r="L4462" s="197" t="str">
        <f t="shared" si="92"/>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3"/>
        <v>43159</v>
      </c>
      <c r="J4463" s="238"/>
      <c r="K4463" s="197" t="str">
        <f t="shared" si="94"/>
        <v/>
      </c>
      <c r="L4463" s="197" t="str">
        <f t="shared" si="92"/>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3"/>
        <v>43160</v>
      </c>
      <c r="J4464" s="238"/>
      <c r="K4464" s="197" t="str">
        <f t="shared" si="94"/>
        <v/>
      </c>
      <c r="L4464" s="197" t="str">
        <f t="shared" si="92"/>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3"/>
        <v>n/a</v>
      </c>
      <c r="J4465" s="238">
        <v>42825</v>
      </c>
      <c r="K4465" s="197" t="e">
        <f t="shared" si="94"/>
        <v>#REF!</v>
      </c>
      <c r="L4465" s="197" t="str">
        <f t="shared" si="92"/>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3"/>
        <v>n/a</v>
      </c>
      <c r="J4466" s="238">
        <v>42825</v>
      </c>
      <c r="K4466" s="197" t="e">
        <f t="shared" si="94"/>
        <v>#REF!</v>
      </c>
      <c r="L4466" s="197" t="str">
        <f t="shared" si="92"/>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3"/>
        <v>n/a</v>
      </c>
      <c r="J4467" s="238">
        <v>42825</v>
      </c>
      <c r="K4467" s="197" t="e">
        <f t="shared" si="94"/>
        <v>#REF!</v>
      </c>
      <c r="L4467" s="197" t="str">
        <f t="shared" si="92"/>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3"/>
        <v>n/a</v>
      </c>
      <c r="J4468" s="238">
        <v>42886</v>
      </c>
      <c r="K4468" s="197" t="str">
        <f t="shared" si="94"/>
        <v xml:space="preserve"> </v>
      </c>
      <c r="L4468" s="197" t="str">
        <f t="shared" si="92"/>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3"/>
        <v>n/a</v>
      </c>
      <c r="J4469" s="238">
        <v>42886</v>
      </c>
      <c r="K4469" s="197" t="e">
        <f t="shared" si="94"/>
        <v>#REF!</v>
      </c>
      <c r="L4469" s="197" t="e">
        <f t="shared" si="92"/>
        <v>#REF!</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3"/>
        <v>n/a</v>
      </c>
      <c r="J4470" s="238">
        <v>42916</v>
      </c>
      <c r="K4470" s="197" t="e">
        <f t="shared" si="94"/>
        <v>#REF!</v>
      </c>
      <c r="L4470" s="197" t="e">
        <f t="shared" si="92"/>
        <v>#REF!</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3"/>
        <v>n/a</v>
      </c>
      <c r="J4471" s="238">
        <v>42948</v>
      </c>
      <c r="K4471" s="197" t="e">
        <f t="shared" si="94"/>
        <v>#REF!</v>
      </c>
      <c r="L4471" s="197" t="e">
        <f t="shared" si="92"/>
        <v>#REF!</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3"/>
        <v>n/a</v>
      </c>
      <c r="J4472" s="238">
        <v>42948</v>
      </c>
      <c r="K4472" s="197" t="e">
        <f t="shared" si="94"/>
        <v>#REF!</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3"/>
        <v>n/a</v>
      </c>
      <c r="J4473" s="238">
        <v>42947</v>
      </c>
      <c r="K4473" s="197" t="e">
        <f t="shared" si="94"/>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3"/>
        <v>n/a</v>
      </c>
      <c r="J4474" s="238">
        <v>42948</v>
      </c>
      <c r="K4474" s="197" t="e">
        <f t="shared" si="94"/>
        <v>#REF!</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3"/>
        <v>n/a</v>
      </c>
      <c r="J4475" s="238">
        <v>42944</v>
      </c>
      <c r="K4475" s="197" t="e">
        <f t="shared" si="94"/>
        <v>#REF!</v>
      </c>
      <c r="L4475" s="197" t="e">
        <f t="shared" ref="L4475:L4490" si="95">IF($J4475&gt;0,VLOOKUP($B4475,analyst,9,FALSE),"")</f>
        <v>#REF!</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3"/>
        <v>n/a</v>
      </c>
      <c r="J4476" s="238">
        <v>42942</v>
      </c>
      <c r="K4476" s="197" t="e">
        <f t="shared" si="94"/>
        <v>#REF!</v>
      </c>
      <c r="L4476" s="197" t="e">
        <f t="shared" si="95"/>
        <v>#REF!</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3"/>
        <v>n/a</v>
      </c>
      <c r="J4477" s="238">
        <v>42942</v>
      </c>
      <c r="K4477" s="197" t="e">
        <f t="shared" si="94"/>
        <v>#REF!</v>
      </c>
      <c r="L4477" s="197" t="e">
        <f t="shared" si="95"/>
        <v>#REF!</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3"/>
        <v>n/a</v>
      </c>
      <c r="J4478" s="238">
        <v>42948</v>
      </c>
      <c r="K4478" s="197" t="e">
        <f t="shared" si="94"/>
        <v>#REF!</v>
      </c>
      <c r="L4478" s="197" t="e">
        <f t="shared" si="95"/>
        <v>#REF!</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3"/>
        <v>n/a</v>
      </c>
      <c r="J4479" s="238">
        <v>42944</v>
      </c>
      <c r="K4479" s="197" t="e">
        <f t="shared" si="94"/>
        <v>#REF!</v>
      </c>
      <c r="L4479" s="197" t="e">
        <f t="shared" si="95"/>
        <v>#REF!</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3"/>
        <v>n/a</v>
      </c>
      <c r="J4480" s="238">
        <v>42948</v>
      </c>
      <c r="K4480" s="197" t="e">
        <f t="shared" si="94"/>
        <v>#REF!</v>
      </c>
      <c r="L4480" s="197" t="e">
        <f t="shared" si="95"/>
        <v>#REF!</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3"/>
        <v>n/a</v>
      </c>
      <c r="J4481" s="238">
        <v>42944</v>
      </c>
      <c r="K4481" s="197" t="e">
        <f t="shared" si="94"/>
        <v>#REF!</v>
      </c>
      <c r="L4481" s="197" t="e">
        <f t="shared" si="95"/>
        <v>#REF!</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3"/>
        <v>n/a</v>
      </c>
      <c r="J4482" s="238">
        <v>42944</v>
      </c>
      <c r="K4482" s="197" t="e">
        <f t="shared" si="94"/>
        <v>#REF!</v>
      </c>
      <c r="L4482" s="197" t="e">
        <f t="shared" si="95"/>
        <v>#REF!</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3"/>
        <v>43291</v>
      </c>
      <c r="J4483" s="238"/>
      <c r="K4483" s="197" t="str">
        <f t="shared" si="94"/>
        <v/>
      </c>
      <c r="L4483" s="197" t="str">
        <f t="shared" si="95"/>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3"/>
        <v>43313</v>
      </c>
      <c r="J4484" s="238"/>
      <c r="K4484" s="197" t="str">
        <f t="shared" si="94"/>
        <v/>
      </c>
      <c r="L4484" s="197" t="str">
        <f t="shared" si="95"/>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3"/>
        <v>n/a</v>
      </c>
      <c r="J4485" s="238">
        <v>43006</v>
      </c>
      <c r="K4485" s="197" t="e">
        <f t="shared" si="94"/>
        <v>#REF!</v>
      </c>
      <c r="L4485" s="197" t="str">
        <f t="shared" si="95"/>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3"/>
        <v>n/a</v>
      </c>
      <c r="J4486" s="238">
        <v>43007</v>
      </c>
      <c r="K4486" s="197" t="e">
        <f t="shared" si="94"/>
        <v>#REF!</v>
      </c>
      <c r="L4486" s="197" t="str">
        <f t="shared" si="95"/>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3"/>
        <v>n/a</v>
      </c>
      <c r="J4487" s="238">
        <v>43010</v>
      </c>
      <c r="K4487" s="197" t="e">
        <f t="shared" si="94"/>
        <v>#REF!</v>
      </c>
      <c r="L4487" s="197" t="str">
        <f t="shared" si="95"/>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3"/>
        <v>43342</v>
      </c>
      <c r="J4488" s="238"/>
      <c r="K4488" s="197" t="str">
        <f t="shared" si="94"/>
        <v/>
      </c>
      <c r="L4488" s="197" t="str">
        <f t="shared" si="95"/>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3"/>
        <v>n/a</v>
      </c>
      <c r="J4489" s="238">
        <v>43010</v>
      </c>
      <c r="K4489" s="197" t="e">
        <f t="shared" si="94"/>
        <v>#REF!</v>
      </c>
      <c r="L4489" s="197" t="str">
        <f t="shared" si="95"/>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3"/>
        <v>n/a</v>
      </c>
      <c r="J4490" s="238">
        <v>43000</v>
      </c>
      <c r="K4490" s="197" t="e">
        <f t="shared" si="94"/>
        <v>#REF!</v>
      </c>
      <c r="L4490" s="197" t="str">
        <f t="shared" si="95"/>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3"/>
        <v>n/a</v>
      </c>
      <c r="J4491" s="238">
        <v>43010</v>
      </c>
      <c r="K4491" s="197" t="e">
        <f t="shared" si="94"/>
        <v>#REF!</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3"/>
        <v>43343</v>
      </c>
      <c r="J4492" s="238"/>
      <c r="K4492" s="197" t="str">
        <f t="shared" si="94"/>
        <v/>
      </c>
      <c r="L4492" s="197" t="str">
        <f t="shared" ref="L4492:L4499" si="96">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3"/>
        <v>n/a</v>
      </c>
      <c r="J4493" s="238">
        <v>43007</v>
      </c>
      <c r="K4493" s="197" t="e">
        <f t="shared" ref="K4493:K4499" si="97">IF($J4493&gt;0,VLOOKUP($B4493,analyst,8,FALSE),"")</f>
        <v>#REF!</v>
      </c>
      <c r="L4493" s="197" t="str">
        <f t="shared" si="96"/>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3"/>
        <v>n/a</v>
      </c>
      <c r="J4494" s="238">
        <v>43010</v>
      </c>
      <c r="K4494" s="197" t="e">
        <f t="shared" si="97"/>
        <v>#REF!</v>
      </c>
      <c r="L4494" s="197" t="str">
        <f t="shared" si="96"/>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3"/>
        <v>n/a</v>
      </c>
      <c r="J4495" s="238">
        <v>43010</v>
      </c>
      <c r="K4495" s="197" t="e">
        <f t="shared" si="97"/>
        <v>#REF!</v>
      </c>
      <c r="L4495" s="197" t="str">
        <f t="shared" si="96"/>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3"/>
        <v>n/a</v>
      </c>
      <c r="J4496" s="238">
        <v>43007</v>
      </c>
      <c r="K4496" s="197" t="e">
        <f t="shared" si="97"/>
        <v>#REF!</v>
      </c>
      <c r="L4496" s="197" t="str">
        <f t="shared" si="96"/>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3"/>
        <v>n/a</v>
      </c>
      <c r="J4497" s="238">
        <v>43007</v>
      </c>
      <c r="K4497" s="197" t="e">
        <f t="shared" si="97"/>
        <v>#REF!</v>
      </c>
      <c r="L4497" s="197" t="str">
        <f t="shared" si="96"/>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3"/>
        <v>43344</v>
      </c>
      <c r="J4498" s="238"/>
      <c r="K4498" s="197" t="str">
        <f t="shared" si="97"/>
        <v/>
      </c>
      <c r="L4498" s="197" t="str">
        <f t="shared" si="96"/>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3"/>
        <v>n/a</v>
      </c>
      <c r="J4499" s="238">
        <v>43010</v>
      </c>
      <c r="K4499" s="197" t="e">
        <f t="shared" si="97"/>
        <v>#REF!</v>
      </c>
      <c r="L4499" s="197" t="str">
        <f t="shared" si="96"/>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3"/>
        <v>43344</v>
      </c>
      <c r="J4501" s="238"/>
      <c r="K4501" s="197" t="str">
        <f t="shared" ref="K4501:K4514" si="98">IF($J4501&gt;0,VLOOKUP($B4501,analyst,8,FALSE),"")</f>
        <v/>
      </c>
      <c r="L4501" s="197" t="str">
        <f t="shared" ref="L4501:L4514" si="99">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3"/>
        <v>43344</v>
      </c>
      <c r="J4502" s="238"/>
      <c r="K4502" s="197" t="str">
        <f t="shared" si="98"/>
        <v/>
      </c>
      <c r="L4502" s="197" t="str">
        <f t="shared" si="99"/>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3"/>
        <v>43344</v>
      </c>
      <c r="J4503" s="238"/>
      <c r="K4503" s="197" t="str">
        <f t="shared" si="98"/>
        <v/>
      </c>
      <c r="L4503" s="197" t="str">
        <f t="shared" si="99"/>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3"/>
        <v>43344</v>
      </c>
      <c r="J4504" s="238"/>
      <c r="K4504" s="197" t="str">
        <f t="shared" si="98"/>
        <v/>
      </c>
      <c r="L4504" s="197" t="str">
        <f t="shared" si="99"/>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3"/>
        <v>n/a</v>
      </c>
      <c r="J4505" s="238">
        <v>43010</v>
      </c>
      <c r="K4505" s="197" t="e">
        <f t="shared" si="98"/>
        <v>#REF!</v>
      </c>
      <c r="L4505" s="197" t="str">
        <f t="shared" si="99"/>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3"/>
        <v>43344</v>
      </c>
      <c r="J4506" s="238"/>
      <c r="K4506" s="197" t="str">
        <f t="shared" si="98"/>
        <v/>
      </c>
      <c r="L4506" s="197" t="str">
        <f t="shared" si="99"/>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3"/>
        <v>n/a</v>
      </c>
      <c r="J4507" s="238">
        <v>43010</v>
      </c>
      <c r="K4507" s="197" t="e">
        <f t="shared" si="98"/>
        <v>#N/A</v>
      </c>
      <c r="L4507" s="197" t="e">
        <f t="shared" si="99"/>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3"/>
        <v>n/a</v>
      </c>
      <c r="J4508" s="238">
        <v>43010</v>
      </c>
      <c r="K4508" s="197" t="e">
        <f t="shared" si="98"/>
        <v>#REF!</v>
      </c>
      <c r="L4508" s="197" t="str">
        <f t="shared" si="99"/>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3"/>
        <v>n/a</v>
      </c>
      <c r="J4509" s="238">
        <v>43010</v>
      </c>
      <c r="K4509" s="197" t="e">
        <f t="shared" si="98"/>
        <v>#REF!</v>
      </c>
      <c r="L4509" s="197" t="str">
        <f t="shared" si="99"/>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3"/>
        <v>n/a</v>
      </c>
      <c r="J4510" s="238">
        <v>43010</v>
      </c>
      <c r="K4510" s="197" t="e">
        <f t="shared" si="98"/>
        <v>#REF!</v>
      </c>
      <c r="L4510" s="197" t="str">
        <f t="shared" si="99"/>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3"/>
        <v>43354</v>
      </c>
      <c r="J4511" s="238"/>
      <c r="K4511" s="197" t="str">
        <f t="shared" si="98"/>
        <v/>
      </c>
      <c r="L4511" s="197" t="str">
        <f t="shared" si="99"/>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3"/>
        <v>43354</v>
      </c>
      <c r="J4512" s="238"/>
      <c r="K4512" s="197" t="str">
        <f t="shared" si="98"/>
        <v/>
      </c>
      <c r="L4512" s="197" t="str">
        <f t="shared" si="99"/>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3"/>
        <v>43386</v>
      </c>
      <c r="J4513" s="238"/>
      <c r="K4513" s="197" t="str">
        <f t="shared" si="98"/>
        <v/>
      </c>
      <c r="L4513" s="197" t="str">
        <f t="shared" si="99"/>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3"/>
        <v>n/a</v>
      </c>
      <c r="J4514" s="238">
        <v>43070</v>
      </c>
      <c r="K4514" s="197" t="e">
        <f t="shared" si="98"/>
        <v>#REF!</v>
      </c>
      <c r="L4514" s="197" t="e">
        <f t="shared" si="99"/>
        <v>#REF!</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3"/>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3"/>
        <v>n/a</v>
      </c>
      <c r="J4516" s="238">
        <v>43070</v>
      </c>
      <c r="K4516" s="197" t="e">
        <f>IF($J4516&gt;0,VLOOKUP($B4516,analyst,8,FALSE),"")</f>
        <v>#REF!</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3"/>
        <v>n/a</v>
      </c>
      <c r="J4517" s="238">
        <v>43069</v>
      </c>
      <c r="K4517" s="197" t="e">
        <f>IF($J4517&gt;0,VLOOKUP($B4517,analyst,8,FALSE),"")</f>
        <v>#REF!</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3"/>
        <v>n/a</v>
      </c>
      <c r="J4518" s="238">
        <v>43069</v>
      </c>
      <c r="K4518" s="197" t="e">
        <f>IF($J4518&gt;0,VLOOKUP($B4518,analyst,8,FALSE),"")</f>
        <v>#REF!</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0">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1">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IF(AND(H4521&gt;1/1/75, J4521&gt;0),"n/a",H4521+365)</f>
        <v>n/a</v>
      </c>
      <c r="J4521" s="238">
        <v>43098</v>
      </c>
      <c r="K4521" s="197" t="e">
        <f t="shared" si="101"/>
        <v>#REF!</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IF(AND(H4522&gt;1/1/75, J4522&gt;0),"n/a",H4522+365)</f>
        <v>n/a</v>
      </c>
      <c r="J4522" s="238">
        <v>43312</v>
      </c>
      <c r="K4522" s="197" t="e">
        <f t="shared" si="101"/>
        <v>#REF!</v>
      </c>
      <c r="L4522" s="197" t="e">
        <f>IF($J4522&gt;0,VLOOKUP($B4522,analyst,9,FALSE),"")</f>
        <v>#REF!</v>
      </c>
      <c r="M4522" s="275" t="s">
        <v>20</v>
      </c>
      <c r="N4522" s="288">
        <v>4659</v>
      </c>
      <c r="O4522" s="238">
        <v>43614</v>
      </c>
      <c r="P4522" s="201" t="s">
        <v>5259</v>
      </c>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IF(AND(H4523&gt;1/1/75, J4523&gt;0),"n/a",H4523+365)</f>
        <v>n/a</v>
      </c>
      <c r="J4523" s="238">
        <v>43129</v>
      </c>
      <c r="K4523" s="197" t="e">
        <f t="shared" si="101"/>
        <v>#REF!</v>
      </c>
      <c r="L4523" s="197" t="s">
        <v>1862</v>
      </c>
      <c r="M4523" s="275" t="s">
        <v>20</v>
      </c>
      <c r="N4523" s="288"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0"/>
        <v>n/a</v>
      </c>
      <c r="J4524" s="238">
        <v>43126</v>
      </c>
      <c r="K4524" s="197" t="e">
        <f t="shared" si="101"/>
        <v>#REF!</v>
      </c>
      <c r="L4524" s="197" t="s">
        <v>4846</v>
      </c>
      <c r="M4524" s="275" t="s">
        <v>20</v>
      </c>
      <c r="N4524" s="288">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0"/>
        <v>n/a</v>
      </c>
      <c r="J4525" s="238">
        <v>43129</v>
      </c>
      <c r="K4525" s="197" t="e">
        <f t="shared" si="101"/>
        <v>#REF!</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0"/>
        <v>n/a</v>
      </c>
      <c r="J4526" s="238">
        <v>43129</v>
      </c>
      <c r="K4526" s="197" t="e">
        <f t="shared" si="101"/>
        <v>#REF!</v>
      </c>
      <c r="L4526" s="197" t="s">
        <v>1862</v>
      </c>
      <c r="M4526" s="275" t="s">
        <v>20</v>
      </c>
      <c r="N4526" s="288">
        <v>4640</v>
      </c>
      <c r="O4526" s="238">
        <v>43486</v>
      </c>
      <c r="P4526" s="201" t="s">
        <v>5768</v>
      </c>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0"/>
        <v>n/a</v>
      </c>
      <c r="J4527" s="238">
        <v>43129</v>
      </c>
      <c r="K4527" s="197" t="e">
        <f t="shared" si="101"/>
        <v>#REF!</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0"/>
        <v>43462</v>
      </c>
      <c r="J4528" s="238"/>
      <c r="K4528" s="197" t="str">
        <f t="shared" si="101"/>
        <v/>
      </c>
      <c r="L4528" s="197" t="str">
        <f>IF($J4528&gt;0,VLOOKUP($B4528,analyst,9,FALSE),"")</f>
        <v/>
      </c>
      <c r="M4528" s="275" t="s">
        <v>20</v>
      </c>
      <c r="N4528" s="288" t="s">
        <v>2891</v>
      </c>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0"/>
        <v>43463</v>
      </c>
      <c r="J4529" s="238"/>
      <c r="K4529" s="197" t="str">
        <f t="shared" si="101"/>
        <v/>
      </c>
      <c r="L4529" s="197" t="str">
        <f>IF($J4529&gt;0,VLOOKUP($B4529,analyst,9,FALSE),"")</f>
        <v/>
      </c>
      <c r="M4529" s="275" t="s">
        <v>20</v>
      </c>
      <c r="N4529" s="288" t="s">
        <v>2891</v>
      </c>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0"/>
        <v>43463</v>
      </c>
      <c r="J4530" s="238"/>
      <c r="K4530" s="197" t="str">
        <f t="shared" si="101"/>
        <v/>
      </c>
      <c r="L4530" s="197" t="str">
        <f>IF($J4530&gt;0,VLOOKUP($B4530,analyst,9,FALSE),"")</f>
        <v/>
      </c>
      <c r="M4530" s="275" t="s">
        <v>20</v>
      </c>
      <c r="N4530" s="288" t="s">
        <v>2891</v>
      </c>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0"/>
        <v>n/a</v>
      </c>
      <c r="J4531" s="238">
        <v>43126</v>
      </c>
      <c r="K4531" s="197" t="e">
        <f t="shared" ref="K4531:K4551" si="102">IF($M4531&gt;0,VLOOKUP($C4531,analyst,8,FALSE),"")</f>
        <v>#N/A</v>
      </c>
      <c r="L4531" s="197" t="s">
        <v>1862</v>
      </c>
      <c r="M4531" s="275" t="s">
        <v>20</v>
      </c>
      <c r="N4531" s="288"/>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288">
        <v>4639</v>
      </c>
      <c r="O4532" s="238">
        <v>43493</v>
      </c>
      <c r="P4532" s="201"/>
    </row>
    <row r="4533" spans="1:16" s="92" customFormat="1" x14ac:dyDescent="0.2">
      <c r="A4533" s="92" t="s">
        <v>20</v>
      </c>
      <c r="B4533" s="196">
        <v>8361</v>
      </c>
      <c r="C4533" s="92" t="s">
        <v>5888</v>
      </c>
      <c r="D4533" s="92" t="s">
        <v>5889</v>
      </c>
      <c r="E4533" s="197">
        <v>21</v>
      </c>
      <c r="F4533" s="197" t="s">
        <v>5055</v>
      </c>
      <c r="G4533" s="197" t="s">
        <v>334</v>
      </c>
      <c r="H4533" s="238">
        <v>43103</v>
      </c>
      <c r="I4533" s="199" t="str">
        <f t="shared" si="100"/>
        <v>n/a</v>
      </c>
      <c r="J4533" s="238">
        <v>43126</v>
      </c>
      <c r="K4533" s="197" t="e">
        <f t="shared" si="102"/>
        <v>#N/A</v>
      </c>
      <c r="L4533" s="197" t="s">
        <v>1862</v>
      </c>
      <c r="M4533" s="275" t="s">
        <v>20</v>
      </c>
      <c r="N4533" s="288"/>
      <c r="O4533" s="238"/>
      <c r="P4533" s="201"/>
    </row>
    <row r="4534" spans="1:16" s="92" customFormat="1" x14ac:dyDescent="0.2">
      <c r="A4534" s="92" t="s">
        <v>20</v>
      </c>
      <c r="B4534" s="196">
        <v>8362</v>
      </c>
      <c r="C4534" s="92" t="s">
        <v>5890</v>
      </c>
      <c r="D4534" s="92" t="s">
        <v>5891</v>
      </c>
      <c r="E4534" s="197">
        <v>15</v>
      </c>
      <c r="F4534" s="197" t="s">
        <v>5071</v>
      </c>
      <c r="G4534" s="197" t="s">
        <v>334</v>
      </c>
      <c r="H4534" s="238">
        <v>43103</v>
      </c>
      <c r="I4534" s="199" t="str">
        <f t="shared" si="100"/>
        <v>n/a</v>
      </c>
      <c r="J4534" s="238">
        <v>43129</v>
      </c>
      <c r="K4534" s="197" t="e">
        <f t="shared" si="102"/>
        <v>#N/A</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5892</v>
      </c>
      <c r="E4535" s="301">
        <v>16</v>
      </c>
      <c r="F4535" s="301" t="s">
        <v>5061</v>
      </c>
      <c r="G4535" s="301" t="s">
        <v>73</v>
      </c>
      <c r="H4535" s="302">
        <v>43119</v>
      </c>
      <c r="I4535" s="303" t="str">
        <f t="shared" si="100"/>
        <v>n/a</v>
      </c>
      <c r="J4535" s="302">
        <v>43160</v>
      </c>
      <c r="K4535" s="301" t="e">
        <f t="shared" si="102"/>
        <v>#N/A</v>
      </c>
      <c r="L4535" s="301" t="s">
        <v>2067</v>
      </c>
      <c r="M4535" s="304" t="s">
        <v>20</v>
      </c>
      <c r="N4535" s="305">
        <v>4608</v>
      </c>
      <c r="O4535" s="302">
        <v>43297</v>
      </c>
      <c r="P4535" s="297" t="s">
        <v>5088</v>
      </c>
    </row>
    <row r="4536" spans="1:16" s="298" customFormat="1" x14ac:dyDescent="0.2">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t="s">
        <v>2799</v>
      </c>
      <c r="O4536" s="302"/>
      <c r="P4536" s="297"/>
    </row>
    <row r="4537" spans="1:16" s="298" customFormat="1" x14ac:dyDescent="0.2">
      <c r="A4537" s="298" t="s">
        <v>20</v>
      </c>
      <c r="B4537" s="299">
        <v>8365</v>
      </c>
      <c r="C4537" s="300" t="s">
        <v>5536</v>
      </c>
      <c r="D4537" s="298" t="s">
        <v>5895</v>
      </c>
      <c r="E4537" s="301">
        <v>4</v>
      </c>
      <c r="F4537" s="299" t="s">
        <v>5075</v>
      </c>
      <c r="G4537" s="301" t="s">
        <v>73</v>
      </c>
      <c r="H4537" s="302">
        <v>43126</v>
      </c>
      <c r="I4537" s="303" t="str">
        <f t="shared" si="100"/>
        <v>n/a</v>
      </c>
      <c r="J4537" s="302">
        <v>43160</v>
      </c>
      <c r="K4537" s="301"/>
      <c r="L4537" s="301" t="s">
        <v>2067</v>
      </c>
      <c r="M4537" s="304" t="s">
        <v>20</v>
      </c>
      <c r="N4537" s="305">
        <v>4610</v>
      </c>
      <c r="O4537" s="302">
        <v>43297</v>
      </c>
      <c r="P4537" s="297" t="s">
        <v>4369</v>
      </c>
    </row>
    <row r="4538" spans="1:16" s="298" customFormat="1" x14ac:dyDescent="0.2">
      <c r="A4538" s="298" t="s">
        <v>20</v>
      </c>
      <c r="B4538" s="299">
        <v>8366</v>
      </c>
      <c r="C4538" s="298" t="s">
        <v>123</v>
      </c>
      <c r="D4538" s="298" t="s">
        <v>5896</v>
      </c>
      <c r="E4538" s="301">
        <v>20</v>
      </c>
      <c r="F4538" s="301" t="s">
        <v>5055</v>
      </c>
      <c r="G4538" s="301" t="s">
        <v>73</v>
      </c>
      <c r="H4538" s="302">
        <v>43130</v>
      </c>
      <c r="I4538" s="303" t="str">
        <f t="shared" si="100"/>
        <v>n/a</v>
      </c>
      <c r="J4538" s="302">
        <v>43160</v>
      </c>
      <c r="K4538" s="301"/>
      <c r="L4538" s="301" t="s">
        <v>2067</v>
      </c>
      <c r="M4538" s="304" t="s">
        <v>20</v>
      </c>
      <c r="N4538" s="305">
        <v>4609</v>
      </c>
      <c r="O4538" s="302">
        <v>43297</v>
      </c>
      <c r="P4538" s="297"/>
    </row>
    <row r="4539" spans="1:16" s="298" customFormat="1" x14ac:dyDescent="0.2">
      <c r="A4539" s="298" t="s">
        <v>20</v>
      </c>
      <c r="B4539" s="299">
        <v>8367</v>
      </c>
      <c r="C4539" s="298" t="s">
        <v>3955</v>
      </c>
      <c r="D4539" s="298" t="s">
        <v>5897</v>
      </c>
      <c r="E4539" s="301">
        <v>8</v>
      </c>
      <c r="F4539" s="301" t="s">
        <v>5075</v>
      </c>
      <c r="G4539" s="301" t="s">
        <v>73</v>
      </c>
      <c r="H4539" s="302">
        <v>43130</v>
      </c>
      <c r="I4539" s="303" t="str">
        <f t="shared" si="100"/>
        <v>n/a</v>
      </c>
      <c r="J4539" s="302">
        <v>43160</v>
      </c>
      <c r="K4539" s="301" t="s">
        <v>2067</v>
      </c>
      <c r="L4539" s="301" t="s">
        <v>2067</v>
      </c>
      <c r="M4539" s="304" t="s">
        <v>20</v>
      </c>
      <c r="N4539" s="305">
        <v>4611</v>
      </c>
      <c r="O4539" s="302">
        <v>43297</v>
      </c>
      <c r="P4539" s="297" t="s">
        <v>5078</v>
      </c>
    </row>
    <row r="4540" spans="1:16" s="298" customFormat="1" x14ac:dyDescent="0.2">
      <c r="A4540" s="298" t="s">
        <v>20</v>
      </c>
      <c r="B4540" s="299">
        <v>8368</v>
      </c>
      <c r="C4540" s="298" t="s">
        <v>5898</v>
      </c>
      <c r="D4540" s="298" t="s">
        <v>5899</v>
      </c>
      <c r="E4540" s="301">
        <v>6</v>
      </c>
      <c r="F4540" s="301" t="s">
        <v>5061</v>
      </c>
      <c r="G4540" s="301" t="s">
        <v>29</v>
      </c>
      <c r="H4540" s="302">
        <v>43143</v>
      </c>
      <c r="I4540" s="303" t="str">
        <f t="shared" si="100"/>
        <v>n/a</v>
      </c>
      <c r="J4540" s="302">
        <v>43192</v>
      </c>
      <c r="K4540" s="301" t="e">
        <f t="shared" si="102"/>
        <v>#N/A</v>
      </c>
      <c r="L4540" s="301" t="s">
        <v>2067</v>
      </c>
      <c r="M4540" s="304" t="s">
        <v>20</v>
      </c>
      <c r="N4540" s="305">
        <v>4614</v>
      </c>
      <c r="O4540" s="302">
        <v>43328</v>
      </c>
      <c r="P4540" s="297"/>
    </row>
    <row r="4541" spans="1:16" s="298" customFormat="1" x14ac:dyDescent="0.2">
      <c r="A4541" s="298" t="s">
        <v>20</v>
      </c>
      <c r="B4541" s="299">
        <v>8369</v>
      </c>
      <c r="C4541" s="298" t="s">
        <v>5900</v>
      </c>
      <c r="D4541" s="298" t="s">
        <v>5901</v>
      </c>
      <c r="E4541" s="301">
        <v>9</v>
      </c>
      <c r="F4541" s="301" t="s">
        <v>5061</v>
      </c>
      <c r="G4541" s="301" t="s">
        <v>78</v>
      </c>
      <c r="H4541" s="302">
        <v>43151</v>
      </c>
      <c r="I4541" s="303" t="str">
        <f t="shared" si="100"/>
        <v>n/a</v>
      </c>
      <c r="J4541" s="302">
        <v>43189</v>
      </c>
      <c r="K4541" s="301" t="e">
        <f t="shared" si="102"/>
        <v>#N/A</v>
      </c>
      <c r="L4541" s="301" t="s">
        <v>2067</v>
      </c>
      <c r="M4541" s="304" t="s">
        <v>20</v>
      </c>
      <c r="N4541" s="305" t="s">
        <v>1870</v>
      </c>
      <c r="O4541" s="302">
        <v>43423</v>
      </c>
      <c r="P4541" s="297"/>
    </row>
    <row r="4542" spans="1:16" s="298" customFormat="1" x14ac:dyDescent="0.2">
      <c r="A4542" s="298" t="s">
        <v>20</v>
      </c>
      <c r="B4542" s="299">
        <v>8370</v>
      </c>
      <c r="C4542" s="298" t="s">
        <v>5902</v>
      </c>
      <c r="D4542" s="298" t="s">
        <v>5903</v>
      </c>
      <c r="E4542" s="301">
        <v>15</v>
      </c>
      <c r="F4542" s="301" t="s">
        <v>5071</v>
      </c>
      <c r="G4542" s="301" t="s">
        <v>78</v>
      </c>
      <c r="H4542" s="302">
        <v>43157</v>
      </c>
      <c r="I4542" s="303" t="str">
        <f t="shared" si="100"/>
        <v>n/a</v>
      </c>
      <c r="J4542" s="302">
        <v>43192</v>
      </c>
      <c r="K4542" s="301" t="e">
        <f t="shared" si="102"/>
        <v>#N/A</v>
      </c>
      <c r="L4542" s="301" t="s">
        <v>2067</v>
      </c>
      <c r="M4542" s="304" t="s">
        <v>20</v>
      </c>
      <c r="N4542" s="305">
        <v>4617</v>
      </c>
      <c r="O4542" s="302">
        <v>43325</v>
      </c>
      <c r="P4542" s="297" t="s">
        <v>5904</v>
      </c>
    </row>
    <row r="4543" spans="1:16" s="298" customFormat="1" x14ac:dyDescent="0.2">
      <c r="A4543" s="298" t="s">
        <v>20</v>
      </c>
      <c r="B4543" s="299">
        <v>8371</v>
      </c>
      <c r="C4543" s="298" t="s">
        <v>5905</v>
      </c>
      <c r="D4543" s="298" t="s">
        <v>5906</v>
      </c>
      <c r="E4543" s="301">
        <v>15</v>
      </c>
      <c r="F4543" s="301" t="s">
        <v>5071</v>
      </c>
      <c r="G4543" s="301" t="s">
        <v>78</v>
      </c>
      <c r="H4543" s="302">
        <v>43158</v>
      </c>
      <c r="I4543" s="303">
        <f t="shared" si="100"/>
        <v>43523</v>
      </c>
      <c r="J4543" s="302"/>
      <c r="K4543" s="301" t="e">
        <f t="shared" si="102"/>
        <v>#N/A</v>
      </c>
      <c r="L4543" s="301" t="e">
        <f>IF($M4543&gt;0,VLOOKUP($C4543,analyst,9,FALSE),"")</f>
        <v>#N/A</v>
      </c>
      <c r="M4543" s="304" t="s">
        <v>20</v>
      </c>
      <c r="N4543" s="305">
        <v>4655</v>
      </c>
      <c r="O4543" s="302">
        <v>43606</v>
      </c>
      <c r="P4543" s="297" t="s">
        <v>5904</v>
      </c>
    </row>
    <row r="4544" spans="1:16" s="92" customFormat="1" x14ac:dyDescent="0.2">
      <c r="A4544" s="92" t="s">
        <v>20</v>
      </c>
      <c r="B4544" s="196">
        <v>8372</v>
      </c>
      <c r="C4544" s="92" t="s">
        <v>1561</v>
      </c>
      <c r="D4544" s="92" t="s">
        <v>5907</v>
      </c>
      <c r="E4544" s="197">
        <v>10</v>
      </c>
      <c r="F4544" s="197" t="s">
        <v>5061</v>
      </c>
      <c r="G4544" s="197" t="s">
        <v>78</v>
      </c>
      <c r="H4544" s="238">
        <v>43158</v>
      </c>
      <c r="I4544" s="199" t="str">
        <f t="shared" si="100"/>
        <v>n/a</v>
      </c>
      <c r="J4544" s="238">
        <v>43182</v>
      </c>
      <c r="K4544" s="197" t="e">
        <f t="shared" si="102"/>
        <v>#N/A</v>
      </c>
      <c r="L4544" s="197" t="s">
        <v>2067</v>
      </c>
      <c r="M4544" s="275" t="s">
        <v>20</v>
      </c>
      <c r="N4544" s="288">
        <v>4620</v>
      </c>
      <c r="O4544" s="238">
        <v>43325</v>
      </c>
      <c r="P4544" s="201"/>
    </row>
    <row r="4545" spans="1:16" s="92" customFormat="1" x14ac:dyDescent="0.2">
      <c r="A4545" s="92" t="s">
        <v>20</v>
      </c>
      <c r="B4545" s="196">
        <v>8373</v>
      </c>
      <c r="C4545" s="163" t="s">
        <v>5908</v>
      </c>
      <c r="D4545" s="92" t="s">
        <v>5909</v>
      </c>
      <c r="E4545" s="197">
        <v>5</v>
      </c>
      <c r="F4545" s="197" t="s">
        <v>5075</v>
      </c>
      <c r="G4545" s="197" t="s">
        <v>78</v>
      </c>
      <c r="H4545" s="238">
        <v>43159</v>
      </c>
      <c r="I4545" s="199" t="str">
        <f t="shared" si="100"/>
        <v>n/a</v>
      </c>
      <c r="J4545" s="238">
        <v>43188</v>
      </c>
      <c r="K4545" s="197" t="e">
        <f t="shared" si="102"/>
        <v>#N/A</v>
      </c>
      <c r="L4545" s="197" t="s">
        <v>2067</v>
      </c>
      <c r="M4545" s="275" t="s">
        <v>20</v>
      </c>
      <c r="N4545" s="288">
        <v>4615</v>
      </c>
      <c r="O4545" s="238">
        <v>43320</v>
      </c>
      <c r="P4545" s="201" t="s">
        <v>5799</v>
      </c>
    </row>
    <row r="4546" spans="1:16" s="92" customFormat="1" x14ac:dyDescent="0.2">
      <c r="A4546" s="92" t="s">
        <v>20</v>
      </c>
      <c r="B4546" s="196">
        <v>8374</v>
      </c>
      <c r="C4546" s="92" t="s">
        <v>5910</v>
      </c>
      <c r="D4546" s="92" t="s">
        <v>5911</v>
      </c>
      <c r="E4546" s="197">
        <v>10</v>
      </c>
      <c r="F4546" s="197" t="s">
        <v>5061</v>
      </c>
      <c r="G4546" s="197" t="s">
        <v>78</v>
      </c>
      <c r="H4546" s="238">
        <v>43159</v>
      </c>
      <c r="I4546" s="199" t="str">
        <f t="shared" si="100"/>
        <v>n/a</v>
      </c>
      <c r="J4546" s="238">
        <v>43189</v>
      </c>
      <c r="K4546" s="197" t="e">
        <f t="shared" si="102"/>
        <v>#N/A</v>
      </c>
      <c r="L4546" s="197" t="s">
        <v>1862</v>
      </c>
      <c r="M4546" s="275" t="s">
        <v>20</v>
      </c>
      <c r="N4546" s="288">
        <v>4637</v>
      </c>
      <c r="O4546" s="238">
        <v>43472</v>
      </c>
      <c r="P4546" s="201"/>
    </row>
    <row r="4547" spans="1:16" s="92" customFormat="1" x14ac:dyDescent="0.2">
      <c r="A4547" s="92" t="s">
        <v>20</v>
      </c>
      <c r="B4547" s="196">
        <v>8375</v>
      </c>
      <c r="C4547" s="92" t="s">
        <v>5912</v>
      </c>
      <c r="D4547" s="92" t="s">
        <v>5913</v>
      </c>
      <c r="E4547" s="197">
        <v>20</v>
      </c>
      <c r="F4547" s="197" t="s">
        <v>5055</v>
      </c>
      <c r="G4547" s="197" t="s">
        <v>78</v>
      </c>
      <c r="H4547" s="238">
        <v>43159</v>
      </c>
      <c r="I4547" s="199" t="str">
        <f t="shared" si="100"/>
        <v>n/a</v>
      </c>
      <c r="J4547" s="238">
        <v>43189</v>
      </c>
      <c r="K4547" s="197" t="e">
        <f t="shared" si="102"/>
        <v>#N/A</v>
      </c>
      <c r="L4547" s="197" t="s">
        <v>2067</v>
      </c>
      <c r="M4547" s="275" t="s">
        <v>20</v>
      </c>
      <c r="N4547" s="288">
        <v>4625</v>
      </c>
      <c r="O4547" s="238">
        <v>43382</v>
      </c>
      <c r="P4547" s="201" t="s">
        <v>5768</v>
      </c>
    </row>
    <row r="4548" spans="1:16" s="92" customFormat="1" x14ac:dyDescent="0.2">
      <c r="A4548" s="92" t="s">
        <v>20</v>
      </c>
      <c r="B4548" s="196">
        <v>8376</v>
      </c>
      <c r="C4548" s="92" t="s">
        <v>5914</v>
      </c>
      <c r="D4548" s="92" t="s">
        <v>5915</v>
      </c>
      <c r="E4548" s="197">
        <v>11</v>
      </c>
      <c r="F4548" s="197" t="s">
        <v>5075</v>
      </c>
      <c r="G4548" s="197" t="s">
        <v>78</v>
      </c>
      <c r="H4548" s="238">
        <v>43160</v>
      </c>
      <c r="I4548" s="199" t="str">
        <f t="shared" si="100"/>
        <v>n/a</v>
      </c>
      <c r="J4548" s="238">
        <v>43192</v>
      </c>
      <c r="K4548" s="197" t="e">
        <f t="shared" si="102"/>
        <v>#N/A</v>
      </c>
      <c r="L4548" s="197" t="s">
        <v>2067</v>
      </c>
      <c r="M4548" s="275" t="s">
        <v>20</v>
      </c>
      <c r="N4548" s="288">
        <v>4621</v>
      </c>
      <c r="O4548" s="238">
        <v>43325</v>
      </c>
      <c r="P4548" s="201"/>
    </row>
    <row r="4549" spans="1:16" s="92" customFormat="1" x14ac:dyDescent="0.2">
      <c r="A4549" s="92" t="s">
        <v>20</v>
      </c>
      <c r="B4549" s="196">
        <v>8377</v>
      </c>
      <c r="C4549" s="92" t="s">
        <v>5916</v>
      </c>
      <c r="D4549" s="92" t="s">
        <v>5917</v>
      </c>
      <c r="E4549" s="197">
        <v>7</v>
      </c>
      <c r="F4549" s="197" t="s">
        <v>5061</v>
      </c>
      <c r="G4549" s="197" t="s">
        <v>78</v>
      </c>
      <c r="H4549" s="238">
        <v>43160</v>
      </c>
      <c r="I4549" s="199" t="str">
        <f t="shared" si="100"/>
        <v>n/a</v>
      </c>
      <c r="J4549" s="238">
        <v>43189</v>
      </c>
      <c r="K4549" s="197" t="e">
        <f t="shared" si="102"/>
        <v>#N/A</v>
      </c>
      <c r="L4549" s="197" t="s">
        <v>1862</v>
      </c>
      <c r="M4549" s="275" t="s">
        <v>20</v>
      </c>
      <c r="N4549" s="288" t="s">
        <v>5918</v>
      </c>
      <c r="O4549" s="238"/>
      <c r="P4549" s="201"/>
    </row>
    <row r="4550" spans="1:16" s="92" customFormat="1" x14ac:dyDescent="0.2">
      <c r="A4550" s="92" t="s">
        <v>20</v>
      </c>
      <c r="B4550" s="196">
        <v>8378</v>
      </c>
      <c r="C4550" s="92" t="s">
        <v>5919</v>
      </c>
      <c r="D4550" s="92" t="s">
        <v>5920</v>
      </c>
      <c r="E4550" s="197">
        <v>15</v>
      </c>
      <c r="F4550" s="197" t="s">
        <v>5071</v>
      </c>
      <c r="G4550" s="197" t="s">
        <v>78</v>
      </c>
      <c r="H4550" s="238">
        <v>43160</v>
      </c>
      <c r="I4550" s="199" t="str">
        <f t="shared" si="100"/>
        <v>n/a</v>
      </c>
      <c r="J4550" s="238">
        <v>43192</v>
      </c>
      <c r="K4550" s="34" t="e">
        <f t="shared" si="102"/>
        <v>#N/A</v>
      </c>
      <c r="L4550" s="34" t="s">
        <v>2067</v>
      </c>
      <c r="M4550" s="275" t="s">
        <v>20</v>
      </c>
      <c r="N4550" s="295">
        <v>4618</v>
      </c>
      <c r="O4550" s="251">
        <v>43325</v>
      </c>
      <c r="P4550" s="42" t="s">
        <v>5921</v>
      </c>
    </row>
    <row r="4551" spans="1:16" s="92" customFormat="1" x14ac:dyDescent="0.2">
      <c r="A4551" s="92" t="s">
        <v>20</v>
      </c>
      <c r="B4551" s="196">
        <v>8379</v>
      </c>
      <c r="C4551" s="163" t="s">
        <v>5922</v>
      </c>
      <c r="D4551" s="92" t="s">
        <v>5923</v>
      </c>
      <c r="E4551" s="197">
        <v>15</v>
      </c>
      <c r="F4551" s="197" t="s">
        <v>5071</v>
      </c>
      <c r="G4551" s="197" t="s">
        <v>78</v>
      </c>
      <c r="H4551" s="238">
        <v>43160</v>
      </c>
      <c r="I4551" s="199" t="str">
        <f t="shared" si="100"/>
        <v>n/a</v>
      </c>
      <c r="J4551" s="238">
        <v>43189</v>
      </c>
      <c r="K4551" s="197" t="e">
        <f t="shared" si="102"/>
        <v>#N/A</v>
      </c>
      <c r="L4551" s="197" t="s">
        <v>5924</v>
      </c>
      <c r="M4551" s="275" t="s">
        <v>20</v>
      </c>
      <c r="N4551" s="288">
        <v>4654</v>
      </c>
      <c r="O4551" s="238">
        <v>43580</v>
      </c>
      <c r="P4551" s="201" t="s">
        <v>5921</v>
      </c>
    </row>
    <row r="4552" spans="1:16" s="92" customFormat="1" x14ac:dyDescent="0.2">
      <c r="A4552" s="92" t="s">
        <v>20</v>
      </c>
      <c r="B4552" s="208">
        <v>8380</v>
      </c>
      <c r="C4552" s="236" t="s">
        <v>5925</v>
      </c>
      <c r="D4552" s="92" t="s">
        <v>5926</v>
      </c>
      <c r="E4552" s="209">
        <v>15</v>
      </c>
      <c r="F4552" s="209" t="s">
        <v>5071</v>
      </c>
      <c r="G4552" s="197" t="s">
        <v>78</v>
      </c>
      <c r="H4552" s="238">
        <v>43160</v>
      </c>
      <c r="I4552" s="211">
        <f t="shared" si="100"/>
        <v>43525</v>
      </c>
      <c r="J4552" s="238"/>
      <c r="K4552" s="209" t="e">
        <f t="shared" ref="K4552:K4568" si="103">IF($M4552&gt;0,VLOOKUP($C4552,analyst,8,FALSE),"")</f>
        <v>#N/A</v>
      </c>
      <c r="L4552" s="209" t="e">
        <f>IF($M4552&gt;0,VLOOKUP($C4552,analyst,9,FALSE),"")</f>
        <v>#N/A</v>
      </c>
      <c r="M4552" s="306" t="s">
        <v>20</v>
      </c>
      <c r="N4552" s="288" t="s">
        <v>2891</v>
      </c>
      <c r="O4552" s="238"/>
      <c r="P4552" s="214"/>
    </row>
    <row r="4553" spans="1:16" s="92" customFormat="1" x14ac:dyDescent="0.2">
      <c r="A4553" s="92" t="s">
        <v>20</v>
      </c>
      <c r="B4553" s="208">
        <v>8381</v>
      </c>
      <c r="C4553" s="163" t="s">
        <v>5927</v>
      </c>
      <c r="D4553" s="92" t="s">
        <v>5928</v>
      </c>
      <c r="E4553" s="209">
        <v>15</v>
      </c>
      <c r="F4553" s="209" t="s">
        <v>5071</v>
      </c>
      <c r="G4553" s="197" t="s">
        <v>78</v>
      </c>
      <c r="H4553" s="238">
        <v>43160</v>
      </c>
      <c r="I4553" s="211" t="str">
        <f t="shared" si="100"/>
        <v>n/a</v>
      </c>
      <c r="J4553" s="238">
        <v>43189</v>
      </c>
      <c r="K4553" s="209" t="e">
        <f t="shared" si="103"/>
        <v>#N/A</v>
      </c>
      <c r="L4553" s="209" t="s">
        <v>2067</v>
      </c>
      <c r="M4553" s="306" t="s">
        <v>20</v>
      </c>
      <c r="N4553" s="288">
        <v>4619</v>
      </c>
      <c r="O4553" s="238">
        <v>43325</v>
      </c>
      <c r="P4553" s="214" t="s">
        <v>5921</v>
      </c>
    </row>
    <row r="4554" spans="1:16" s="92" customFormat="1" x14ac:dyDescent="0.2">
      <c r="A4554" s="92" t="s">
        <v>20</v>
      </c>
      <c r="B4554" s="208">
        <v>8382</v>
      </c>
      <c r="C4554" s="163" t="s">
        <v>5929</v>
      </c>
      <c r="D4554" s="163" t="s">
        <v>5930</v>
      </c>
      <c r="E4554" s="209">
        <v>9</v>
      </c>
      <c r="F4554" s="209" t="s">
        <v>5061</v>
      </c>
      <c r="G4554" s="197" t="s">
        <v>78</v>
      </c>
      <c r="H4554" s="238">
        <v>43161</v>
      </c>
      <c r="I4554" s="211" t="str">
        <f t="shared" si="100"/>
        <v>n/a</v>
      </c>
      <c r="J4554" s="238">
        <v>43192</v>
      </c>
      <c r="K4554" s="209" t="e">
        <f t="shared" si="103"/>
        <v>#N/A</v>
      </c>
      <c r="L4554" s="209" t="s">
        <v>1862</v>
      </c>
      <c r="M4554" s="306" t="s">
        <v>20</v>
      </c>
      <c r="N4554" s="288">
        <v>4630</v>
      </c>
      <c r="O4554" s="238">
        <v>43423</v>
      </c>
      <c r="P4554" s="214"/>
    </row>
    <row r="4555" spans="1:16" s="92" customFormat="1" x14ac:dyDescent="0.2">
      <c r="A4555" s="92" t="s">
        <v>20</v>
      </c>
      <c r="B4555" s="208">
        <v>8383</v>
      </c>
      <c r="C4555" s="92" t="s">
        <v>2708</v>
      </c>
      <c r="D4555" s="163" t="s">
        <v>5931</v>
      </c>
      <c r="E4555" s="209">
        <v>7</v>
      </c>
      <c r="F4555" s="209" t="s">
        <v>5061</v>
      </c>
      <c r="G4555" s="197" t="s">
        <v>78</v>
      </c>
      <c r="H4555" s="238">
        <v>43160</v>
      </c>
      <c r="I4555" s="211">
        <f t="shared" si="100"/>
        <v>43525</v>
      </c>
      <c r="J4555" s="238"/>
      <c r="K4555" s="209" t="e">
        <f t="shared" si="103"/>
        <v>#N/A</v>
      </c>
      <c r="L4555" s="209" t="e">
        <f>IF($M4555&gt;0,VLOOKUP($C4555,analyst,9,FALSE),"")</f>
        <v>#N/A</v>
      </c>
      <c r="M4555" s="306" t="s">
        <v>20</v>
      </c>
      <c r="N4555" s="288" t="s">
        <v>2891</v>
      </c>
      <c r="O4555" s="238"/>
      <c r="P4555" s="214"/>
    </row>
    <row r="4556" spans="1:16" s="226" customFormat="1" ht="25.5" x14ac:dyDescent="0.2">
      <c r="A4556" s="226" t="s">
        <v>20</v>
      </c>
      <c r="B4556" s="324">
        <v>8384</v>
      </c>
      <c r="C4556" s="226" t="s">
        <v>5932</v>
      </c>
      <c r="D4556" s="226" t="s">
        <v>5933</v>
      </c>
      <c r="E4556" s="320">
        <v>10</v>
      </c>
      <c r="F4556" s="320" t="s">
        <v>5061</v>
      </c>
      <c r="G4556" s="320" t="s">
        <v>2599</v>
      </c>
      <c r="H4556" s="322">
        <v>43187</v>
      </c>
      <c r="I4556" s="321" t="str">
        <f t="shared" si="100"/>
        <v>n/a</v>
      </c>
      <c r="J4556" s="322">
        <v>43215</v>
      </c>
      <c r="K4556" s="320" t="e">
        <f t="shared" si="103"/>
        <v>#N/A</v>
      </c>
      <c r="L4556" s="334" t="s">
        <v>6001</v>
      </c>
      <c r="M4556" s="317" t="s">
        <v>20</v>
      </c>
      <c r="N4556" s="288">
        <v>4650</v>
      </c>
      <c r="O4556" s="238">
        <v>43563</v>
      </c>
      <c r="P4556" s="323" t="s">
        <v>5289</v>
      </c>
    </row>
    <row r="4557" spans="1:16" s="253" customFormat="1" x14ac:dyDescent="0.2">
      <c r="A4557" s="78" t="s">
        <v>20</v>
      </c>
      <c r="B4557" s="308">
        <v>8385</v>
      </c>
      <c r="C4557" s="78" t="s">
        <v>5934</v>
      </c>
      <c r="D4557" s="78" t="s">
        <v>5935</v>
      </c>
      <c r="E4557" s="309">
        <v>6</v>
      </c>
      <c r="F4557" s="309" t="s">
        <v>5061</v>
      </c>
      <c r="G4557" s="79" t="s">
        <v>236</v>
      </c>
      <c r="H4557" s="80">
        <v>43215</v>
      </c>
      <c r="I4557" s="310" t="str">
        <f t="shared" si="100"/>
        <v>n/a</v>
      </c>
      <c r="J4557" s="80">
        <v>43251</v>
      </c>
      <c r="K4557" s="309" t="e">
        <f t="shared" si="103"/>
        <v>#N/A</v>
      </c>
      <c r="L4557" s="209" t="e">
        <f t="shared" ref="L4557:L4564" si="104">IF($M4557&gt;0,VLOOKUP($C4557,analyst,9,FALSE),"")</f>
        <v>#N/A</v>
      </c>
      <c r="M4557" s="306" t="s">
        <v>20</v>
      </c>
      <c r="N4557" s="288">
        <v>4627</v>
      </c>
      <c r="O4557" s="248">
        <v>43388</v>
      </c>
      <c r="P4557" s="311"/>
    </row>
    <row r="4558" spans="1:16" s="312" customFormat="1" ht="12.75" customHeight="1" x14ac:dyDescent="0.2">
      <c r="A4558" s="312" t="s">
        <v>20</v>
      </c>
      <c r="B4558" s="313">
        <v>8386</v>
      </c>
      <c r="C4558" s="312" t="s">
        <v>5936</v>
      </c>
      <c r="D4558" s="78" t="s">
        <v>5937</v>
      </c>
      <c r="E4558" s="314">
        <v>15</v>
      </c>
      <c r="F4558" s="314" t="s">
        <v>5071</v>
      </c>
      <c r="G4558" s="314" t="s">
        <v>5938</v>
      </c>
      <c r="H4558" s="315">
        <v>43220</v>
      </c>
      <c r="I4558" s="315">
        <v>43585</v>
      </c>
      <c r="J4558" s="315">
        <v>43251</v>
      </c>
      <c r="K4558" s="314" t="e">
        <f>IF($M4560&gt;0,VLOOKUP($C4558,analyst,8,FALSE),"")</f>
        <v>#N/A</v>
      </c>
      <c r="L4558" s="209" t="e">
        <f t="shared" si="104"/>
        <v>#N/A</v>
      </c>
      <c r="M4558" s="317" t="s">
        <v>20</v>
      </c>
      <c r="N4558" s="332">
        <v>4628</v>
      </c>
      <c r="O4558" s="315">
        <v>43388</v>
      </c>
      <c r="P4558" s="318" t="s">
        <v>5981</v>
      </c>
    </row>
    <row r="4559" spans="1:16" s="226" customFormat="1" x14ac:dyDescent="0.2">
      <c r="A4559" s="312" t="s">
        <v>20</v>
      </c>
      <c r="B4559" s="313">
        <v>8387</v>
      </c>
      <c r="C4559" s="312" t="s">
        <v>5939</v>
      </c>
      <c r="D4559" s="78" t="s">
        <v>5940</v>
      </c>
      <c r="E4559" s="314">
        <v>8</v>
      </c>
      <c r="F4559" s="319" t="s">
        <v>5941</v>
      </c>
      <c r="G4559" s="314" t="s">
        <v>29</v>
      </c>
      <c r="H4559" s="315">
        <v>43221</v>
      </c>
      <c r="I4559" s="316" t="str">
        <f t="shared" si="100"/>
        <v>n/a</v>
      </c>
      <c r="J4559" s="315">
        <v>43250</v>
      </c>
      <c r="K4559" s="320" t="e">
        <f t="shared" si="103"/>
        <v>#N/A</v>
      </c>
      <c r="L4559" s="209" t="e">
        <f t="shared" si="104"/>
        <v>#N/A</v>
      </c>
      <c r="M4559" s="317" t="s">
        <v>20</v>
      </c>
      <c r="N4559" s="332">
        <v>4626</v>
      </c>
      <c r="O4559" s="322">
        <v>43388</v>
      </c>
      <c r="P4559" s="323" t="s">
        <v>1799</v>
      </c>
    </row>
    <row r="4560" spans="1:16" s="226" customFormat="1" x14ac:dyDescent="0.2">
      <c r="A4560" s="226" t="s">
        <v>20</v>
      </c>
      <c r="B4560" s="324">
        <v>8388</v>
      </c>
      <c r="C4560" s="312" t="s">
        <v>2696</v>
      </c>
      <c r="D4560" s="78" t="s">
        <v>5942</v>
      </c>
      <c r="E4560" s="314">
        <v>8</v>
      </c>
      <c r="F4560" s="314" t="s">
        <v>5941</v>
      </c>
      <c r="G4560" s="314" t="s">
        <v>24</v>
      </c>
      <c r="H4560" s="315">
        <v>43245</v>
      </c>
      <c r="I4560" s="321" t="str">
        <f t="shared" si="100"/>
        <v>n/a</v>
      </c>
      <c r="J4560" s="315">
        <v>43280</v>
      </c>
      <c r="K4560" s="320" t="s">
        <v>6044</v>
      </c>
      <c r="L4560" s="209" t="s">
        <v>5924</v>
      </c>
      <c r="M4560" s="317" t="s">
        <v>20</v>
      </c>
      <c r="N4560" s="332">
        <v>4658</v>
      </c>
      <c r="O4560" s="322">
        <v>43599</v>
      </c>
      <c r="P4560" s="323" t="s">
        <v>5799</v>
      </c>
    </row>
    <row r="4561" spans="1:16" s="226" customFormat="1" x14ac:dyDescent="0.2">
      <c r="A4561" s="226" t="s">
        <v>20</v>
      </c>
      <c r="B4561" s="324">
        <v>8389</v>
      </c>
      <c r="C4561" s="226" t="s">
        <v>3355</v>
      </c>
      <c r="D4561" s="163" t="s">
        <v>5943</v>
      </c>
      <c r="E4561" s="320">
        <v>20</v>
      </c>
      <c r="F4561" s="320" t="s">
        <v>5055</v>
      </c>
      <c r="G4561" s="320" t="s">
        <v>24</v>
      </c>
      <c r="H4561" s="322">
        <v>43252</v>
      </c>
      <c r="I4561" s="321" t="str">
        <f t="shared" si="100"/>
        <v>n/a</v>
      </c>
      <c r="J4561" s="322">
        <v>43283</v>
      </c>
      <c r="K4561" s="320" t="e">
        <f t="shared" si="103"/>
        <v>#N/A</v>
      </c>
      <c r="L4561" s="209" t="e">
        <f t="shared" si="104"/>
        <v>#N/A</v>
      </c>
      <c r="M4561" s="317" t="s">
        <v>20</v>
      </c>
      <c r="N4561" s="332">
        <v>4631</v>
      </c>
      <c r="O4561" s="322">
        <v>43383</v>
      </c>
      <c r="P4561" s="323" t="s">
        <v>5461</v>
      </c>
    </row>
    <row r="4562" spans="1:16" s="226" customFormat="1" ht="27" customHeight="1" x14ac:dyDescent="0.2">
      <c r="A4562" s="226" t="s">
        <v>20</v>
      </c>
      <c r="B4562" s="324">
        <v>8390</v>
      </c>
      <c r="C4562" s="226" t="s">
        <v>5944</v>
      </c>
      <c r="D4562" s="226" t="s">
        <v>5945</v>
      </c>
      <c r="E4562" s="320">
        <v>20</v>
      </c>
      <c r="F4562" s="320" t="s">
        <v>5055</v>
      </c>
      <c r="G4562" s="320" t="s">
        <v>24</v>
      </c>
      <c r="H4562" s="322">
        <v>43258</v>
      </c>
      <c r="I4562" s="321" t="str">
        <f t="shared" si="100"/>
        <v>n/a</v>
      </c>
      <c r="J4562" s="322">
        <v>43280</v>
      </c>
      <c r="K4562" s="320" t="e">
        <f t="shared" si="103"/>
        <v>#N/A</v>
      </c>
      <c r="L4562" s="334" t="s">
        <v>6001</v>
      </c>
      <c r="M4562" s="317" t="s">
        <v>20</v>
      </c>
      <c r="N4562" s="332">
        <v>4632</v>
      </c>
      <c r="O4562" s="322">
        <v>43383</v>
      </c>
      <c r="P4562" s="323" t="s">
        <v>5671</v>
      </c>
    </row>
    <row r="4563" spans="1:16" s="226" customFormat="1" x14ac:dyDescent="0.2">
      <c r="A4563" s="226" t="s">
        <v>20</v>
      </c>
      <c r="B4563" s="324">
        <v>8391</v>
      </c>
      <c r="C4563" s="226" t="s">
        <v>5946</v>
      </c>
      <c r="D4563" s="163" t="s">
        <v>5947</v>
      </c>
      <c r="E4563" s="320">
        <v>5</v>
      </c>
      <c r="F4563" s="320" t="s">
        <v>5075</v>
      </c>
      <c r="G4563" s="320" t="s">
        <v>24</v>
      </c>
      <c r="H4563" s="322">
        <v>43252</v>
      </c>
      <c r="I4563" s="321" t="str">
        <f t="shared" si="100"/>
        <v>n/a</v>
      </c>
      <c r="J4563" s="322">
        <v>43283</v>
      </c>
      <c r="K4563" s="320" t="e">
        <f t="shared" si="103"/>
        <v>#N/A</v>
      </c>
      <c r="L4563" s="209" t="e">
        <f t="shared" si="104"/>
        <v>#N/A</v>
      </c>
      <c r="M4563" s="317" t="s">
        <v>20</v>
      </c>
      <c r="N4563" s="332" t="s">
        <v>1870</v>
      </c>
      <c r="O4563" s="322">
        <v>43812</v>
      </c>
      <c r="P4563" s="323"/>
    </row>
    <row r="4564" spans="1:16" s="92" customFormat="1" x14ac:dyDescent="0.2">
      <c r="A4564" s="92" t="s">
        <v>20</v>
      </c>
      <c r="B4564" s="208">
        <v>8392</v>
      </c>
      <c r="C4564" s="92" t="s">
        <v>2708</v>
      </c>
      <c r="D4564" s="92" t="s">
        <v>5948</v>
      </c>
      <c r="E4564" s="209">
        <v>7</v>
      </c>
      <c r="F4564" s="209" t="s">
        <v>5061</v>
      </c>
      <c r="G4564" s="197" t="s">
        <v>24</v>
      </c>
      <c r="H4564" s="238">
        <v>43252</v>
      </c>
      <c r="I4564" s="211" t="str">
        <f t="shared" si="100"/>
        <v>n/a</v>
      </c>
      <c r="J4564" s="238">
        <v>43278</v>
      </c>
      <c r="K4564" s="209" t="e">
        <f t="shared" si="103"/>
        <v>#N/A</v>
      </c>
      <c r="L4564" s="209" t="e">
        <f t="shared" si="104"/>
        <v>#N/A</v>
      </c>
      <c r="M4564" s="306" t="s">
        <v>20</v>
      </c>
      <c r="N4564" s="288">
        <v>4649</v>
      </c>
      <c r="O4564" s="238">
        <v>43515</v>
      </c>
      <c r="P4564" s="323" t="s">
        <v>6014</v>
      </c>
    </row>
    <row r="4565" spans="1:16" s="92" customFormat="1" x14ac:dyDescent="0.2">
      <c r="A4565" s="92" t="s">
        <v>20</v>
      </c>
      <c r="B4565" s="208">
        <v>8393</v>
      </c>
      <c r="C4565" s="92" t="s">
        <v>5949</v>
      </c>
      <c r="D4565" s="163" t="s">
        <v>5977</v>
      </c>
      <c r="E4565" s="209">
        <v>3</v>
      </c>
      <c r="F4565" s="209" t="s">
        <v>5075</v>
      </c>
      <c r="G4565" s="197" t="s">
        <v>334</v>
      </c>
      <c r="H4565" s="238">
        <v>43279</v>
      </c>
      <c r="I4565" s="211" t="str">
        <f t="shared" si="100"/>
        <v>n/a</v>
      </c>
      <c r="J4565" s="238">
        <v>43308</v>
      </c>
      <c r="K4565" s="209" t="e">
        <f t="shared" si="103"/>
        <v>#N/A</v>
      </c>
      <c r="L4565" s="209" t="e">
        <f>IF($M4565&gt;0,VLOOKUP($C4565,analyst,9,FALSE),"")</f>
        <v>#N/A</v>
      </c>
      <c r="M4565" s="306" t="s">
        <v>20</v>
      </c>
      <c r="N4565" s="288">
        <v>4635</v>
      </c>
      <c r="O4565" s="238">
        <v>43451</v>
      </c>
      <c r="P4565" s="214" t="s">
        <v>6013</v>
      </c>
    </row>
    <row r="4566" spans="1:16" s="92" customFormat="1" x14ac:dyDescent="0.2">
      <c r="A4566" s="92" t="s">
        <v>20</v>
      </c>
      <c r="B4566" s="208">
        <v>8394</v>
      </c>
      <c r="C4566" s="163" t="s">
        <v>5950</v>
      </c>
      <c r="D4566" s="163" t="s">
        <v>5951</v>
      </c>
      <c r="E4566" s="209">
        <v>5</v>
      </c>
      <c r="F4566" s="209" t="s">
        <v>5075</v>
      </c>
      <c r="G4566" s="197" t="s">
        <v>334</v>
      </c>
      <c r="H4566" s="238">
        <v>43279</v>
      </c>
      <c r="I4566" s="211" t="str">
        <f t="shared" si="100"/>
        <v>n/a</v>
      </c>
      <c r="J4566" s="238">
        <v>43312</v>
      </c>
      <c r="K4566" s="209" t="e">
        <f t="shared" si="103"/>
        <v>#N/A</v>
      </c>
      <c r="L4566" s="209" t="e">
        <f>IF($M4566&gt;0,VLOOKUP($C4566,analyst,9,FALSE),"")</f>
        <v>#N/A</v>
      </c>
      <c r="M4566" s="306" t="s">
        <v>20</v>
      </c>
      <c r="N4566" s="288">
        <v>4636</v>
      </c>
      <c r="O4566" s="238">
        <v>43451</v>
      </c>
      <c r="P4566" s="214"/>
    </row>
    <row r="4567" spans="1:16" s="92" customFormat="1" x14ac:dyDescent="0.2">
      <c r="A4567" s="92" t="s">
        <v>20</v>
      </c>
      <c r="B4567" s="208">
        <v>8395</v>
      </c>
      <c r="C4567" s="92" t="s">
        <v>5952</v>
      </c>
      <c r="D4567" s="92" t="s">
        <v>4799</v>
      </c>
      <c r="E4567" s="209">
        <v>20</v>
      </c>
      <c r="F4567" s="209" t="s">
        <v>5055</v>
      </c>
      <c r="G4567" s="197" t="s">
        <v>334</v>
      </c>
      <c r="H4567" s="238">
        <v>43283</v>
      </c>
      <c r="I4567" s="211" t="str">
        <f t="shared" si="100"/>
        <v>n/a</v>
      </c>
      <c r="J4567" s="238">
        <v>43312</v>
      </c>
      <c r="K4567" s="209" t="e">
        <f t="shared" si="103"/>
        <v>#N/A</v>
      </c>
      <c r="L4567" s="209" t="e">
        <f>IF($M4567&gt;0,VLOOKUP($C4567,analyst,9,FALSE),"")</f>
        <v>#N/A</v>
      </c>
      <c r="M4567" s="306" t="s">
        <v>20</v>
      </c>
      <c r="N4567" s="288">
        <v>4633</v>
      </c>
      <c r="O4567" s="238">
        <v>43444</v>
      </c>
      <c r="P4567" s="323" t="s">
        <v>6014</v>
      </c>
    </row>
    <row r="4568" spans="1:16" s="92" customFormat="1" x14ac:dyDescent="0.2">
      <c r="A4568" s="92" t="s">
        <v>20</v>
      </c>
      <c r="B4568" s="208">
        <v>8396</v>
      </c>
      <c r="C4568" s="92" t="s">
        <v>4134</v>
      </c>
      <c r="D4568" s="92" t="s">
        <v>5953</v>
      </c>
      <c r="E4568" s="209">
        <v>21</v>
      </c>
      <c r="F4568" s="209" t="s">
        <v>5055</v>
      </c>
      <c r="G4568" s="197" t="s">
        <v>334</v>
      </c>
      <c r="H4568" s="238">
        <v>43283</v>
      </c>
      <c r="I4568" s="211" t="str">
        <f t="shared" si="100"/>
        <v>n/a</v>
      </c>
      <c r="J4568" s="238">
        <v>43313</v>
      </c>
      <c r="K4568" s="209" t="e">
        <f t="shared" si="103"/>
        <v>#N/A</v>
      </c>
      <c r="L4568" s="209" t="e">
        <f>IF($M4568&gt;0,VLOOKUP($C4568,analyst,9,FALSE),"")</f>
        <v>#N/A</v>
      </c>
      <c r="M4568" s="306" t="s">
        <v>20</v>
      </c>
      <c r="N4568" s="288"/>
      <c r="O4568" s="238"/>
      <c r="P4568" s="214"/>
    </row>
    <row r="4569" spans="1:16" s="92" customFormat="1" x14ac:dyDescent="0.2">
      <c r="A4569" s="92" t="s">
        <v>20</v>
      </c>
      <c r="B4569" s="208">
        <v>8397</v>
      </c>
      <c r="C4569" s="92" t="s">
        <v>5954</v>
      </c>
      <c r="D4569" s="92" t="s">
        <v>3853</v>
      </c>
      <c r="E4569" s="209">
        <v>20</v>
      </c>
      <c r="F4569" s="209" t="s">
        <v>5055</v>
      </c>
      <c r="G4569" s="197" t="s">
        <v>334</v>
      </c>
      <c r="H4569" s="238">
        <v>43291</v>
      </c>
      <c r="I4569" s="211" t="str">
        <f t="shared" si="100"/>
        <v>n/a</v>
      </c>
      <c r="J4569" s="238">
        <v>43313</v>
      </c>
      <c r="K4569" s="209">
        <f t="shared" ref="K4569:K4585" ca="1" si="105">IF($K4569&gt;0,VLOOKUP($C4569,analyst,8,FALSE),"")</f>
        <v>0</v>
      </c>
      <c r="L4569" s="209" t="str">
        <f t="shared" ref="L4569:L4585" ca="1" si="106">IF($K4569&gt;0,VLOOKUP($C4569,analyst,9,FALSE),"")</f>
        <v>Approve</v>
      </c>
      <c r="M4569" s="306" t="s">
        <v>20</v>
      </c>
      <c r="N4569" s="288">
        <v>4634</v>
      </c>
      <c r="O4569" s="238">
        <v>43444</v>
      </c>
      <c r="P4569" s="323" t="s">
        <v>6014</v>
      </c>
    </row>
    <row r="4570" spans="1:16" s="92" customFormat="1" x14ac:dyDescent="0.2">
      <c r="A4570" s="92" t="s">
        <v>20</v>
      </c>
      <c r="B4570" s="208">
        <v>8398</v>
      </c>
      <c r="C4570" s="92" t="s">
        <v>5955</v>
      </c>
      <c r="D4570" s="92" t="s">
        <v>5956</v>
      </c>
      <c r="E4570" s="209">
        <v>15</v>
      </c>
      <c r="F4570" s="209" t="s">
        <v>5071</v>
      </c>
      <c r="G4570" s="197" t="s">
        <v>73</v>
      </c>
      <c r="H4570" s="238">
        <v>43313</v>
      </c>
      <c r="I4570" s="211" t="str">
        <f t="shared" si="100"/>
        <v>n/a</v>
      </c>
      <c r="J4570" s="238">
        <v>43343</v>
      </c>
      <c r="K4570" s="333">
        <f t="shared" ca="1" si="105"/>
        <v>0</v>
      </c>
      <c r="L4570" s="333" t="str">
        <f t="shared" ca="1" si="106"/>
        <v>Approve</v>
      </c>
      <c r="M4570" s="306" t="s">
        <v>20</v>
      </c>
      <c r="N4570" s="305">
        <v>4638</v>
      </c>
      <c r="O4570" s="302">
        <v>43493</v>
      </c>
      <c r="P4570" s="336"/>
    </row>
    <row r="4571" spans="1:16" s="92" customFormat="1" x14ac:dyDescent="0.2">
      <c r="A4571" s="92" t="s">
        <v>20</v>
      </c>
      <c r="B4571" s="208">
        <v>8399</v>
      </c>
      <c r="C4571" s="163" t="s">
        <v>5957</v>
      </c>
      <c r="D4571" s="163" t="s">
        <v>5958</v>
      </c>
      <c r="E4571" s="209">
        <v>20</v>
      </c>
      <c r="F4571" s="209" t="s">
        <v>5055</v>
      </c>
      <c r="G4571" s="197" t="s">
        <v>5959</v>
      </c>
      <c r="H4571" s="238">
        <v>43332</v>
      </c>
      <c r="I4571" s="211" t="str">
        <f t="shared" si="100"/>
        <v>n/a</v>
      </c>
      <c r="J4571" s="238">
        <v>43371</v>
      </c>
      <c r="K4571" s="209">
        <f t="shared" ca="1" si="105"/>
        <v>0</v>
      </c>
      <c r="L4571" s="209" t="str">
        <f t="shared" ca="1" si="106"/>
        <v>Approve</v>
      </c>
      <c r="M4571" s="306" t="s">
        <v>20</v>
      </c>
      <c r="N4571" s="288">
        <v>4645</v>
      </c>
      <c r="O4571" s="238">
        <v>43515</v>
      </c>
      <c r="P4571" s="323" t="s">
        <v>6014</v>
      </c>
    </row>
    <row r="4572" spans="1:16" s="92" customFormat="1" x14ac:dyDescent="0.2">
      <c r="A4572" s="92" t="s">
        <v>20</v>
      </c>
      <c r="B4572" s="208">
        <v>8400</v>
      </c>
      <c r="C4572" s="92" t="s">
        <v>5659</v>
      </c>
      <c r="D4572" s="92" t="s">
        <v>5960</v>
      </c>
      <c r="E4572" s="209">
        <v>20</v>
      </c>
      <c r="F4572" s="209" t="s">
        <v>5055</v>
      </c>
      <c r="G4572" s="197" t="s">
        <v>5959</v>
      </c>
      <c r="H4572" s="238">
        <v>43336</v>
      </c>
      <c r="I4572" s="211" t="str">
        <f t="shared" si="100"/>
        <v>n/a</v>
      </c>
      <c r="J4572" s="238">
        <v>43374</v>
      </c>
      <c r="K4572" s="209">
        <f t="shared" ca="1" si="105"/>
        <v>0</v>
      </c>
      <c r="L4572" s="209" t="str">
        <f t="shared" ca="1" si="106"/>
        <v>Approve</v>
      </c>
      <c r="M4572" s="306" t="s">
        <v>20</v>
      </c>
      <c r="N4572" s="288">
        <v>4641</v>
      </c>
      <c r="O4572" s="238">
        <v>43515</v>
      </c>
      <c r="P4572" s="323" t="s">
        <v>6014</v>
      </c>
    </row>
    <row r="4573" spans="1:16" s="92" customFormat="1" x14ac:dyDescent="0.2">
      <c r="A4573" s="92" t="s">
        <v>20</v>
      </c>
      <c r="B4573" s="208">
        <v>8401</v>
      </c>
      <c r="C4573" s="92" t="s">
        <v>5961</v>
      </c>
      <c r="D4573" s="92" t="s">
        <v>5962</v>
      </c>
      <c r="E4573" s="209">
        <v>21</v>
      </c>
      <c r="F4573" s="209" t="s">
        <v>5055</v>
      </c>
      <c r="G4573" s="197" t="s">
        <v>5959</v>
      </c>
      <c r="H4573" s="238">
        <v>43339</v>
      </c>
      <c r="I4573" s="211" t="str">
        <f t="shared" si="100"/>
        <v>n/a</v>
      </c>
      <c r="J4573" s="238">
        <v>43369</v>
      </c>
      <c r="K4573" s="209">
        <f t="shared" ca="1" si="105"/>
        <v>0</v>
      </c>
      <c r="L4573" s="209" t="str">
        <f t="shared" ca="1" si="106"/>
        <v>Approve</v>
      </c>
      <c r="M4573" s="306" t="s">
        <v>20</v>
      </c>
      <c r="N4573" s="288">
        <v>4643</v>
      </c>
      <c r="O4573" s="238">
        <v>43515</v>
      </c>
      <c r="P4573" s="214" t="s">
        <v>1799</v>
      </c>
    </row>
    <row r="4574" spans="1:16" s="92" customFormat="1" x14ac:dyDescent="0.2">
      <c r="A4574" s="92" t="s">
        <v>20</v>
      </c>
      <c r="B4574" s="208">
        <v>8402</v>
      </c>
      <c r="C4574" s="92" t="s">
        <v>5963</v>
      </c>
      <c r="D4574" s="92" t="s">
        <v>5964</v>
      </c>
      <c r="E4574" s="209">
        <v>15</v>
      </c>
      <c r="F4574" s="209" t="s">
        <v>5071</v>
      </c>
      <c r="G4574" s="197" t="s">
        <v>5959</v>
      </c>
      <c r="H4574" s="238">
        <v>43341</v>
      </c>
      <c r="I4574" s="211" t="str">
        <f t="shared" si="100"/>
        <v>n/a</v>
      </c>
      <c r="J4574" s="238">
        <v>43374</v>
      </c>
      <c r="K4574" s="209">
        <f t="shared" ca="1" si="105"/>
        <v>0</v>
      </c>
      <c r="L4574" s="209" t="str">
        <f t="shared" ca="1" si="106"/>
        <v>Deny</v>
      </c>
      <c r="M4574" s="306" t="s">
        <v>20</v>
      </c>
      <c r="N4574" s="288" t="s">
        <v>1870</v>
      </c>
      <c r="O4574" s="238">
        <v>43606</v>
      </c>
      <c r="P4574" s="214"/>
    </row>
    <row r="4575" spans="1:16" s="92" customFormat="1" x14ac:dyDescent="0.2">
      <c r="A4575" s="92" t="s">
        <v>20</v>
      </c>
      <c r="B4575" s="208">
        <v>8403</v>
      </c>
      <c r="C4575" s="92" t="s">
        <v>5965</v>
      </c>
      <c r="D4575" s="92" t="s">
        <v>5966</v>
      </c>
      <c r="E4575" s="209">
        <v>5</v>
      </c>
      <c r="F4575" s="209" t="s">
        <v>5075</v>
      </c>
      <c r="G4575" s="197" t="s">
        <v>5959</v>
      </c>
      <c r="H4575" s="325">
        <v>43342</v>
      </c>
      <c r="I4575" s="211" t="str">
        <f t="shared" si="100"/>
        <v>n/a</v>
      </c>
      <c r="J4575" s="238">
        <v>43369</v>
      </c>
      <c r="K4575" s="209">
        <f t="shared" ca="1" si="105"/>
        <v>0</v>
      </c>
      <c r="L4575" s="209" t="str">
        <f t="shared" ca="1" si="106"/>
        <v>Approve</v>
      </c>
      <c r="M4575" s="306" t="s">
        <v>20</v>
      </c>
      <c r="N4575" s="288">
        <v>4646</v>
      </c>
      <c r="O4575" s="238">
        <v>43515</v>
      </c>
      <c r="P4575" s="214" t="s">
        <v>1799</v>
      </c>
    </row>
    <row r="4576" spans="1:16" s="92" customFormat="1" x14ac:dyDescent="0.2">
      <c r="A4576" s="92" t="s">
        <v>20</v>
      </c>
      <c r="B4576" s="208">
        <v>8404</v>
      </c>
      <c r="C4576" s="92" t="s">
        <v>2885</v>
      </c>
      <c r="D4576" s="92" t="s">
        <v>5911</v>
      </c>
      <c r="E4576" s="209">
        <v>12</v>
      </c>
      <c r="F4576" s="209" t="s">
        <v>5075</v>
      </c>
      <c r="G4576" s="197" t="s">
        <v>5959</v>
      </c>
      <c r="H4576" s="238">
        <v>43342</v>
      </c>
      <c r="I4576" s="211" t="str">
        <f t="shared" si="100"/>
        <v>n/a</v>
      </c>
      <c r="J4576" s="238">
        <v>43552</v>
      </c>
      <c r="K4576" s="209" t="e">
        <f t="shared" ca="1" si="105"/>
        <v>#N/A</v>
      </c>
      <c r="L4576" s="209" t="s">
        <v>6044</v>
      </c>
      <c r="M4576" s="306" t="s">
        <v>20</v>
      </c>
      <c r="N4576" s="288"/>
      <c r="O4576" s="238"/>
      <c r="P4576" s="214"/>
    </row>
    <row r="4577" spans="1:16" s="92" customFormat="1" x14ac:dyDescent="0.2">
      <c r="A4577" s="92" t="s">
        <v>20</v>
      </c>
      <c r="B4577" s="208">
        <v>8405</v>
      </c>
      <c r="C4577" s="92" t="s">
        <v>5967</v>
      </c>
      <c r="D4577" s="92" t="s">
        <v>5968</v>
      </c>
      <c r="E4577" s="209">
        <v>8</v>
      </c>
      <c r="F4577" s="209" t="s">
        <v>5941</v>
      </c>
      <c r="G4577" s="197" t="s">
        <v>5959</v>
      </c>
      <c r="H4577" s="238">
        <v>43342</v>
      </c>
      <c r="I4577" s="211" t="str">
        <f t="shared" si="100"/>
        <v>n/a</v>
      </c>
      <c r="J4577" s="238">
        <v>43371</v>
      </c>
      <c r="K4577" s="209" t="str">
        <f t="shared" ca="1" si="105"/>
        <v>Approve</v>
      </c>
      <c r="L4577" s="209" t="str">
        <f t="shared" ca="1" si="106"/>
        <v>Approve</v>
      </c>
      <c r="M4577" s="306" t="s">
        <v>20</v>
      </c>
      <c r="N4577" s="288">
        <v>4642</v>
      </c>
      <c r="O4577" s="238">
        <v>43515</v>
      </c>
      <c r="P4577" s="214" t="s">
        <v>6041</v>
      </c>
    </row>
    <row r="4578" spans="1:16" s="92" customFormat="1" x14ac:dyDescent="0.2">
      <c r="A4578" s="92" t="s">
        <v>20</v>
      </c>
      <c r="B4578" s="208">
        <v>8406</v>
      </c>
      <c r="C4578" s="92" t="s">
        <v>5969</v>
      </c>
      <c r="D4578" s="92" t="s">
        <v>5970</v>
      </c>
      <c r="E4578" s="209">
        <v>3</v>
      </c>
      <c r="F4578" s="209" t="s">
        <v>5075</v>
      </c>
      <c r="G4578" s="197" t="s">
        <v>5959</v>
      </c>
      <c r="H4578" s="238">
        <v>43342</v>
      </c>
      <c r="I4578" s="211" t="str">
        <f t="shared" si="100"/>
        <v>n/a</v>
      </c>
      <c r="J4578" s="238">
        <v>43371</v>
      </c>
      <c r="K4578" s="209">
        <f t="shared" ca="1" si="105"/>
        <v>0</v>
      </c>
      <c r="L4578" s="209" t="str">
        <f t="shared" ca="1" si="106"/>
        <v>Approve</v>
      </c>
      <c r="M4578" s="306" t="s">
        <v>20</v>
      </c>
      <c r="N4578" s="288">
        <v>4644</v>
      </c>
      <c r="O4578" s="238">
        <v>43515</v>
      </c>
      <c r="P4578" s="297" t="s">
        <v>4369</v>
      </c>
    </row>
    <row r="4579" spans="1:16" s="92" customFormat="1" x14ac:dyDescent="0.2">
      <c r="A4579" s="92" t="s">
        <v>20</v>
      </c>
      <c r="B4579" s="208">
        <v>8407</v>
      </c>
      <c r="C4579" s="92" t="s">
        <v>5971</v>
      </c>
      <c r="D4579" s="92" t="s">
        <v>5972</v>
      </c>
      <c r="E4579" s="209">
        <v>20</v>
      </c>
      <c r="F4579" s="209" t="s">
        <v>5055</v>
      </c>
      <c r="G4579" s="197" t="s">
        <v>5959</v>
      </c>
      <c r="H4579" s="238">
        <v>43342</v>
      </c>
      <c r="I4579" s="211">
        <f t="shared" si="100"/>
        <v>43707</v>
      </c>
      <c r="J4579" s="238"/>
      <c r="K4579" s="209" t="e">
        <f t="shared" ca="1" si="105"/>
        <v>#N/A</v>
      </c>
      <c r="L4579" s="209" t="e">
        <f t="shared" ca="1" si="106"/>
        <v>#N/A</v>
      </c>
      <c r="M4579" s="306" t="s">
        <v>20</v>
      </c>
      <c r="N4579" s="288"/>
      <c r="O4579" s="238"/>
      <c r="P4579" s="214"/>
    </row>
    <row r="4580" spans="1:16" s="92" customFormat="1" x14ac:dyDescent="0.2">
      <c r="A4580" s="92" t="s">
        <v>20</v>
      </c>
      <c r="B4580" s="208">
        <v>8408</v>
      </c>
      <c r="C4580" s="92" t="s">
        <v>2346</v>
      </c>
      <c r="D4580" s="92" t="s">
        <v>5972</v>
      </c>
      <c r="E4580" s="209">
        <v>15</v>
      </c>
      <c r="F4580" s="209" t="s">
        <v>5071</v>
      </c>
      <c r="G4580" s="197" t="s">
        <v>5959</v>
      </c>
      <c r="H4580" s="238">
        <v>43343</v>
      </c>
      <c r="I4580" s="211">
        <f t="shared" si="100"/>
        <v>43708</v>
      </c>
      <c r="J4580" s="238"/>
      <c r="K4580" s="209" t="e">
        <f t="shared" ca="1" si="105"/>
        <v>#N/A</v>
      </c>
      <c r="L4580" s="209" t="e">
        <f t="shared" ca="1" si="106"/>
        <v>#N/A</v>
      </c>
      <c r="M4580" s="306" t="s">
        <v>20</v>
      </c>
      <c r="N4580" s="288"/>
      <c r="O4580" s="238"/>
      <c r="P4580" s="214"/>
    </row>
    <row r="4581" spans="1:16" s="92" customFormat="1" x14ac:dyDescent="0.2">
      <c r="A4581" s="92" t="s">
        <v>20</v>
      </c>
      <c r="B4581" s="208">
        <v>8409</v>
      </c>
      <c r="C4581" s="92" t="s">
        <v>4140</v>
      </c>
      <c r="D4581" s="92" t="s">
        <v>5972</v>
      </c>
      <c r="E4581" s="209">
        <v>15</v>
      </c>
      <c r="F4581" s="209" t="s">
        <v>5071</v>
      </c>
      <c r="G4581" s="197" t="s">
        <v>5959</v>
      </c>
      <c r="H4581" s="238">
        <v>43343</v>
      </c>
      <c r="I4581" s="211" t="str">
        <f t="shared" si="100"/>
        <v>n/a</v>
      </c>
      <c r="J4581" s="238">
        <v>43374</v>
      </c>
      <c r="K4581" s="209">
        <f t="shared" ca="1" si="105"/>
        <v>0</v>
      </c>
      <c r="L4581" s="209" t="str">
        <f t="shared" ca="1" si="106"/>
        <v>Approve</v>
      </c>
      <c r="M4581" s="306" t="s">
        <v>20</v>
      </c>
      <c r="N4581" s="288">
        <v>4656</v>
      </c>
      <c r="O4581" s="238">
        <v>43606</v>
      </c>
      <c r="P4581" s="323" t="s">
        <v>5981</v>
      </c>
    </row>
    <row r="4582" spans="1:16" s="92" customFormat="1" x14ac:dyDescent="0.2">
      <c r="A4582" s="92" t="s">
        <v>20</v>
      </c>
      <c r="B4582" s="208">
        <v>8410</v>
      </c>
      <c r="C4582" s="92" t="s">
        <v>123</v>
      </c>
      <c r="D4582" s="92" t="s">
        <v>5973</v>
      </c>
      <c r="E4582" s="209">
        <v>20</v>
      </c>
      <c r="F4582" s="209" t="s">
        <v>5055</v>
      </c>
      <c r="G4582" s="197" t="s">
        <v>5959</v>
      </c>
      <c r="H4582" s="238">
        <v>43347</v>
      </c>
      <c r="I4582" s="211" t="str">
        <f t="shared" si="100"/>
        <v>n/a</v>
      </c>
      <c r="J4582" s="238">
        <v>43374</v>
      </c>
      <c r="K4582" s="209">
        <f t="shared" ca="1" si="105"/>
        <v>0</v>
      </c>
      <c r="L4582" s="209" t="str">
        <f t="shared" ca="1" si="106"/>
        <v>Approve</v>
      </c>
      <c r="M4582" s="306" t="s">
        <v>20</v>
      </c>
      <c r="N4582" s="288">
        <v>4647</v>
      </c>
      <c r="O4582" s="238">
        <v>43515</v>
      </c>
      <c r="P4582" s="214" t="s">
        <v>1799</v>
      </c>
    </row>
    <row r="4583" spans="1:16" s="92" customFormat="1" x14ac:dyDescent="0.2">
      <c r="A4583" s="92" t="s">
        <v>20</v>
      </c>
      <c r="B4583" s="208">
        <v>8411</v>
      </c>
      <c r="C4583" s="92" t="s">
        <v>2480</v>
      </c>
      <c r="D4583" s="92" t="s">
        <v>5974</v>
      </c>
      <c r="E4583" s="209">
        <v>20</v>
      </c>
      <c r="F4583" s="209" t="s">
        <v>5055</v>
      </c>
      <c r="G4583" s="197" t="s">
        <v>5959</v>
      </c>
      <c r="H4583" s="238">
        <v>43347</v>
      </c>
      <c r="I4583" s="211">
        <f t="shared" ref="I4583:I4599" si="107">IF(AND(H4583&gt;1/1/75, J4583&gt;0),"n/a",H4583+365)</f>
        <v>43712</v>
      </c>
      <c r="J4583" s="238"/>
      <c r="K4583" s="209" t="e">
        <f t="shared" ca="1" si="105"/>
        <v>#N/A</v>
      </c>
      <c r="L4583" s="209" t="e">
        <f t="shared" ca="1" si="106"/>
        <v>#N/A</v>
      </c>
      <c r="M4583" s="306" t="s">
        <v>20</v>
      </c>
      <c r="N4583" s="288"/>
      <c r="O4583" s="238"/>
      <c r="P4583" s="214"/>
    </row>
    <row r="4584" spans="1:16" s="92" customFormat="1" x14ac:dyDescent="0.2">
      <c r="A4584" s="92" t="s">
        <v>20</v>
      </c>
      <c r="B4584" s="208">
        <v>8412</v>
      </c>
      <c r="C4584" s="92" t="s">
        <v>2480</v>
      </c>
      <c r="D4584" s="92" t="s">
        <v>5975</v>
      </c>
      <c r="E4584" s="209">
        <v>20</v>
      </c>
      <c r="F4584" s="209" t="s">
        <v>5055</v>
      </c>
      <c r="G4584" s="197" t="s">
        <v>5959</v>
      </c>
      <c r="H4584" s="238">
        <v>43347</v>
      </c>
      <c r="I4584" s="211" t="str">
        <f t="shared" si="107"/>
        <v>n/a</v>
      </c>
      <c r="J4584" s="238">
        <v>43374</v>
      </c>
      <c r="K4584" s="209">
        <f t="shared" ca="1" si="105"/>
        <v>0</v>
      </c>
      <c r="L4584" s="209" t="str">
        <f t="shared" ca="1" si="106"/>
        <v>Approve</v>
      </c>
      <c r="M4584" s="306" t="s">
        <v>20</v>
      </c>
      <c r="N4584" s="288">
        <v>4648</v>
      </c>
      <c r="O4584" s="238">
        <v>43515</v>
      </c>
      <c r="P4584" s="323" t="s">
        <v>6014</v>
      </c>
    </row>
    <row r="4585" spans="1:16" s="226" customFormat="1" ht="12.75" customHeight="1" x14ac:dyDescent="0.2">
      <c r="A4585" s="226" t="s">
        <v>20</v>
      </c>
      <c r="B4585" s="324">
        <v>8413</v>
      </c>
      <c r="C4585" s="226" t="s">
        <v>3923</v>
      </c>
      <c r="D4585" s="226" t="s">
        <v>5976</v>
      </c>
      <c r="E4585" s="320">
        <v>15</v>
      </c>
      <c r="F4585" s="320" t="s">
        <v>5071</v>
      </c>
      <c r="G4585" s="320" t="s">
        <v>5959</v>
      </c>
      <c r="H4585" s="322">
        <v>43347</v>
      </c>
      <c r="I4585" s="321" t="str">
        <f t="shared" si="107"/>
        <v>n/a</v>
      </c>
      <c r="J4585" s="322">
        <v>43374</v>
      </c>
      <c r="K4585" s="320">
        <f t="shared" ca="1" si="105"/>
        <v>0</v>
      </c>
      <c r="L4585" s="334" t="str">
        <f t="shared" ca="1" si="106"/>
        <v>Partial Approval</v>
      </c>
      <c r="M4585" s="317" t="s">
        <v>20</v>
      </c>
      <c r="N4585" s="332">
        <v>4657</v>
      </c>
      <c r="O4585" s="322">
        <v>43606</v>
      </c>
      <c r="P4585" s="323" t="s">
        <v>5981</v>
      </c>
    </row>
    <row r="4586" spans="1:16" s="92" customFormat="1" x14ac:dyDescent="0.2">
      <c r="A4586" s="92" t="s">
        <v>20</v>
      </c>
      <c r="B4586" s="208">
        <v>8414</v>
      </c>
      <c r="C4586" s="92" t="s">
        <v>5978</v>
      </c>
      <c r="D4586" s="92" t="s">
        <v>5979</v>
      </c>
      <c r="E4586" s="209">
        <v>20</v>
      </c>
      <c r="F4586" s="209" t="s">
        <v>5055</v>
      </c>
      <c r="G4586" s="197" t="s">
        <v>2599</v>
      </c>
      <c r="H4586" s="238">
        <v>43363</v>
      </c>
      <c r="I4586" s="211" t="str">
        <f t="shared" si="107"/>
        <v>n/a</v>
      </c>
      <c r="J4586" s="238">
        <v>43404</v>
      </c>
      <c r="K4586" s="209" t="e">
        <f>IF($J4586&gt;0,VLOOKUP($B4586,analyst,8,FALSE),"")</f>
        <v>#N/A</v>
      </c>
      <c r="L4586" s="209" t="s">
        <v>5924</v>
      </c>
      <c r="M4586" s="306" t="s">
        <v>20</v>
      </c>
      <c r="N4586" s="288" t="s">
        <v>1870</v>
      </c>
      <c r="O4586" s="238"/>
      <c r="P4586" s="214"/>
    </row>
    <row r="4587" spans="1:16" s="92" customFormat="1" x14ac:dyDescent="0.2">
      <c r="A4587" s="92" t="s">
        <v>20</v>
      </c>
      <c r="B4587" s="208">
        <v>8415</v>
      </c>
      <c r="C4587" s="92" t="s">
        <v>2696</v>
      </c>
      <c r="D4587" s="92" t="s">
        <v>5982</v>
      </c>
      <c r="E4587" s="209">
        <v>8</v>
      </c>
      <c r="F4587" s="209" t="s">
        <v>5941</v>
      </c>
      <c r="G4587" s="197" t="s">
        <v>236</v>
      </c>
      <c r="H4587" s="238">
        <v>43398</v>
      </c>
      <c r="I4587" s="211" t="str">
        <f t="shared" si="107"/>
        <v>n/a</v>
      </c>
      <c r="J4587" s="238">
        <v>43433</v>
      </c>
      <c r="K4587" s="209" t="s">
        <v>6044</v>
      </c>
      <c r="L4587" s="209" t="s">
        <v>6044</v>
      </c>
      <c r="M4587" s="306" t="s">
        <v>20</v>
      </c>
      <c r="N4587" s="288">
        <v>4651</v>
      </c>
      <c r="O4587" s="238">
        <v>43563</v>
      </c>
      <c r="P4587" s="323" t="s">
        <v>5760</v>
      </c>
    </row>
    <row r="4588" spans="1:16" s="92" customFormat="1" x14ac:dyDescent="0.2">
      <c r="A4588" s="92" t="s">
        <v>20</v>
      </c>
      <c r="B4588" s="208">
        <v>8416</v>
      </c>
      <c r="C4588" s="92" t="s">
        <v>5983</v>
      </c>
      <c r="D4588" s="92" t="s">
        <v>5984</v>
      </c>
      <c r="E4588" s="209">
        <v>15</v>
      </c>
      <c r="F4588" s="209" t="s">
        <v>5071</v>
      </c>
      <c r="G4588" s="197" t="s">
        <v>29</v>
      </c>
      <c r="H4588" s="238">
        <v>43402</v>
      </c>
      <c r="I4588" s="211" t="str">
        <f t="shared" si="107"/>
        <v>n/a</v>
      </c>
      <c r="J4588" s="238">
        <v>43437</v>
      </c>
      <c r="K4588" s="209">
        <v>0</v>
      </c>
      <c r="L4588" s="209" t="s">
        <v>5924</v>
      </c>
      <c r="M4588" s="306" t="s">
        <v>20</v>
      </c>
      <c r="N4588" s="288" t="s">
        <v>2799</v>
      </c>
      <c r="O4588" s="238"/>
      <c r="P4588" s="214"/>
    </row>
    <row r="4589" spans="1:16" s="92" customFormat="1" x14ac:dyDescent="0.2">
      <c r="A4589" s="92" t="s">
        <v>20</v>
      </c>
      <c r="B4589" s="208">
        <v>8417</v>
      </c>
      <c r="C4589" s="92" t="s">
        <v>5985</v>
      </c>
      <c r="D4589" s="92" t="s">
        <v>5986</v>
      </c>
      <c r="E4589" s="209">
        <v>9</v>
      </c>
      <c r="F4589" s="209" t="s">
        <v>5061</v>
      </c>
      <c r="G4589" s="197" t="s">
        <v>236</v>
      </c>
      <c r="H4589" s="238">
        <v>43403</v>
      </c>
      <c r="I4589" s="211" t="str">
        <f t="shared" si="107"/>
        <v>n/a</v>
      </c>
      <c r="J4589" s="238">
        <v>43437</v>
      </c>
      <c r="K4589" s="209">
        <v>0</v>
      </c>
      <c r="L4589" s="209" t="s">
        <v>6044</v>
      </c>
      <c r="M4589" s="306" t="s">
        <v>20</v>
      </c>
      <c r="N4589" s="288">
        <v>4653</v>
      </c>
      <c r="O4589" s="238">
        <v>43563</v>
      </c>
      <c r="P4589" s="214" t="s">
        <v>1799</v>
      </c>
    </row>
    <row r="4590" spans="1:16" s="92" customFormat="1" x14ac:dyDescent="0.2">
      <c r="A4590" s="92" t="s">
        <v>20</v>
      </c>
      <c r="B4590" s="208">
        <v>8418</v>
      </c>
      <c r="C4590" s="92" t="s">
        <v>5987</v>
      </c>
      <c r="D4590" s="92" t="s">
        <v>5988</v>
      </c>
      <c r="E4590" s="209">
        <v>8</v>
      </c>
      <c r="F4590" s="209" t="s">
        <v>5941</v>
      </c>
      <c r="G4590" s="197" t="s">
        <v>236</v>
      </c>
      <c r="H4590" s="238">
        <v>43404</v>
      </c>
      <c r="I4590" s="211" t="str">
        <f t="shared" si="107"/>
        <v>n/a</v>
      </c>
      <c r="J4590" s="238">
        <v>43434</v>
      </c>
      <c r="K4590" s="209" t="s">
        <v>6044</v>
      </c>
      <c r="L4590" s="209" t="s">
        <v>6044</v>
      </c>
      <c r="M4590" s="306" t="s">
        <v>20</v>
      </c>
      <c r="N4590" s="288">
        <v>4652</v>
      </c>
      <c r="O4590" s="238">
        <v>43563</v>
      </c>
      <c r="P4590" s="323" t="s">
        <v>5078</v>
      </c>
    </row>
    <row r="4591" spans="1:16" s="92" customFormat="1" x14ac:dyDescent="0.2">
      <c r="A4591" s="92" t="s">
        <v>20</v>
      </c>
      <c r="B4591" s="208">
        <v>8419</v>
      </c>
      <c r="C4591" s="92" t="s">
        <v>5989</v>
      </c>
      <c r="D4591" s="92" t="s">
        <v>5990</v>
      </c>
      <c r="E4591" s="209">
        <v>5</v>
      </c>
      <c r="F4591" s="209" t="s">
        <v>5075</v>
      </c>
      <c r="G4591" s="197" t="s">
        <v>29</v>
      </c>
      <c r="H4591" s="238">
        <v>43404</v>
      </c>
      <c r="I4591" s="211" t="str">
        <f t="shared" si="107"/>
        <v>n/a</v>
      </c>
      <c r="J4591" s="238">
        <v>43437</v>
      </c>
      <c r="K4591" s="209">
        <v>0</v>
      </c>
      <c r="L4591" s="209" t="s">
        <v>6044</v>
      </c>
      <c r="M4591" s="306" t="s">
        <v>20</v>
      </c>
      <c r="N4591" s="288">
        <v>4660</v>
      </c>
      <c r="O4591" s="238">
        <v>43649</v>
      </c>
      <c r="P4591" s="214" t="s">
        <v>1799</v>
      </c>
    </row>
    <row r="4592" spans="1:16" s="92" customFormat="1" x14ac:dyDescent="0.2">
      <c r="A4592" s="92" t="s">
        <v>20</v>
      </c>
      <c r="B4592" s="208">
        <v>8420</v>
      </c>
      <c r="C4592" s="92" t="s">
        <v>5858</v>
      </c>
      <c r="D4592" s="92" t="s">
        <v>5991</v>
      </c>
      <c r="E4592" s="209">
        <v>16</v>
      </c>
      <c r="F4592" s="209" t="s">
        <v>5941</v>
      </c>
      <c r="G4592" s="197" t="s">
        <v>29</v>
      </c>
      <c r="H4592" s="238">
        <v>43404</v>
      </c>
      <c r="I4592" s="211">
        <f t="shared" si="107"/>
        <v>43769</v>
      </c>
      <c r="J4592" s="238"/>
      <c r="K4592" s="209" t="e">
        <v>#N/A</v>
      </c>
      <c r="L4592" s="209" t="e">
        <v>#N/A</v>
      </c>
      <c r="M4592" s="306" t="s">
        <v>20</v>
      </c>
      <c r="N4592" s="288"/>
      <c r="O4592" s="238"/>
      <c r="P4592" s="214"/>
    </row>
    <row r="4593" spans="1:16" s="92" customFormat="1" x14ac:dyDescent="0.2">
      <c r="A4593" s="92" t="s">
        <v>20</v>
      </c>
      <c r="B4593" s="208">
        <v>8421</v>
      </c>
      <c r="C4593" s="92" t="s">
        <v>5858</v>
      </c>
      <c r="D4593" s="92" t="s">
        <v>5992</v>
      </c>
      <c r="E4593" s="209">
        <v>16</v>
      </c>
      <c r="F4593" s="209" t="s">
        <v>5941</v>
      </c>
      <c r="G4593" s="197" t="s">
        <v>29</v>
      </c>
      <c r="H4593" s="238">
        <v>43404</v>
      </c>
      <c r="I4593" s="211" t="str">
        <f t="shared" si="107"/>
        <v>n/a</v>
      </c>
      <c r="J4593" s="238">
        <v>43437</v>
      </c>
      <c r="K4593" s="209">
        <v>0</v>
      </c>
      <c r="L4593" s="209" t="s">
        <v>5924</v>
      </c>
      <c r="M4593" s="306" t="s">
        <v>20</v>
      </c>
      <c r="N4593" s="332">
        <v>4676</v>
      </c>
      <c r="O4593" s="238">
        <v>43706</v>
      </c>
      <c r="P4593" s="214" t="s">
        <v>1799</v>
      </c>
    </row>
    <row r="4594" spans="1:16" s="92" customFormat="1" x14ac:dyDescent="0.2">
      <c r="A4594" s="92" t="s">
        <v>20</v>
      </c>
      <c r="B4594" s="208">
        <v>8422</v>
      </c>
      <c r="C4594" s="92" t="s">
        <v>4120</v>
      </c>
      <c r="D4594" s="92" t="s">
        <v>5993</v>
      </c>
      <c r="E4594" s="209">
        <v>15</v>
      </c>
      <c r="F4594" s="209" t="s">
        <v>5071</v>
      </c>
      <c r="G4594" s="197" t="s">
        <v>236</v>
      </c>
      <c r="H4594" s="238">
        <v>43405</v>
      </c>
      <c r="I4594" s="211" t="str">
        <f t="shared" si="107"/>
        <v>n/a</v>
      </c>
      <c r="J4594" s="238">
        <v>43437</v>
      </c>
      <c r="K4594" s="209">
        <v>0</v>
      </c>
      <c r="L4594" s="209" t="s">
        <v>5924</v>
      </c>
      <c r="M4594" s="306" t="s">
        <v>20</v>
      </c>
      <c r="N4594" s="332" t="s">
        <v>5980</v>
      </c>
      <c r="O4594" s="238"/>
      <c r="P4594" s="214"/>
    </row>
    <row r="4595" spans="1:16" s="92" customFormat="1" x14ac:dyDescent="0.2">
      <c r="A4595" s="92" t="s">
        <v>20</v>
      </c>
      <c r="B4595" s="208">
        <v>8423</v>
      </c>
      <c r="C4595" s="92" t="s">
        <v>5994</v>
      </c>
      <c r="D4595" s="92" t="s">
        <v>5995</v>
      </c>
      <c r="E4595" s="209">
        <v>9</v>
      </c>
      <c r="F4595" s="209" t="s">
        <v>5061</v>
      </c>
      <c r="G4595" s="197" t="s">
        <v>236</v>
      </c>
      <c r="H4595" s="238">
        <v>43404</v>
      </c>
      <c r="I4595" s="211">
        <f t="shared" si="107"/>
        <v>43769</v>
      </c>
      <c r="J4595" s="238"/>
      <c r="K4595" s="209" t="e">
        <v>#N/A</v>
      </c>
      <c r="L4595" s="209" t="e">
        <v>#N/A</v>
      </c>
      <c r="M4595" s="306" t="s">
        <v>20</v>
      </c>
      <c r="N4595" s="288"/>
      <c r="O4595" s="238"/>
      <c r="P4595" s="214"/>
    </row>
    <row r="4596" spans="1:16" s="92" customFormat="1" x14ac:dyDescent="0.2">
      <c r="A4596" s="92" t="s">
        <v>20</v>
      </c>
      <c r="B4596" s="208">
        <v>8424</v>
      </c>
      <c r="C4596" s="92" t="s">
        <v>5996</v>
      </c>
      <c r="D4596" s="92" t="s">
        <v>5997</v>
      </c>
      <c r="E4596" s="209">
        <v>8</v>
      </c>
      <c r="F4596" s="209" t="s">
        <v>5941</v>
      </c>
      <c r="G4596" s="197" t="s">
        <v>29</v>
      </c>
      <c r="H4596" s="238">
        <v>43405</v>
      </c>
      <c r="I4596" s="211" t="str">
        <f t="shared" si="107"/>
        <v>n/a</v>
      </c>
      <c r="J4596" s="238">
        <v>43494</v>
      </c>
      <c r="K4596" s="209">
        <v>0</v>
      </c>
      <c r="L4596" s="209">
        <v>0</v>
      </c>
      <c r="M4596" s="306" t="s">
        <v>20</v>
      </c>
      <c r="N4596" s="288">
        <v>4675</v>
      </c>
      <c r="O4596" s="238">
        <v>43738</v>
      </c>
      <c r="P4596" s="214" t="s">
        <v>1799</v>
      </c>
    </row>
    <row r="4597" spans="1:16" s="92" customFormat="1" x14ac:dyDescent="0.2">
      <c r="A4597" s="92" t="s">
        <v>20</v>
      </c>
      <c r="B4597" s="208">
        <v>8425</v>
      </c>
      <c r="C4597" s="92" t="s">
        <v>5998</v>
      </c>
      <c r="D4597" s="92" t="s">
        <v>5999</v>
      </c>
      <c r="E4597" s="209">
        <v>21</v>
      </c>
      <c r="F4597" s="209" t="s">
        <v>5055</v>
      </c>
      <c r="G4597" s="197" t="s">
        <v>29</v>
      </c>
      <c r="H4597" s="238">
        <v>43405</v>
      </c>
      <c r="I4597" s="211" t="str">
        <f t="shared" si="107"/>
        <v>n/a</v>
      </c>
      <c r="J4597" s="238">
        <v>43437</v>
      </c>
      <c r="K4597" s="209">
        <v>0</v>
      </c>
      <c r="L4597" s="209" t="s">
        <v>5924</v>
      </c>
      <c r="M4597" s="306" t="s">
        <v>20</v>
      </c>
      <c r="N4597" s="288">
        <v>4670</v>
      </c>
      <c r="O4597" s="238">
        <v>43685</v>
      </c>
      <c r="P4597" s="214" t="s">
        <v>1799</v>
      </c>
    </row>
    <row r="4598" spans="1:16" s="92" customFormat="1" x14ac:dyDescent="0.2">
      <c r="A4598" s="92" t="s">
        <v>20</v>
      </c>
      <c r="B4598" s="208">
        <v>8426</v>
      </c>
      <c r="C4598" s="92" t="s">
        <v>4140</v>
      </c>
      <c r="D4598" s="92" t="s">
        <v>6000</v>
      </c>
      <c r="E4598" s="209">
        <v>15</v>
      </c>
      <c r="F4598" s="209" t="s">
        <v>5071</v>
      </c>
      <c r="G4598" s="197" t="s">
        <v>24</v>
      </c>
      <c r="H4598" s="238">
        <v>43434</v>
      </c>
      <c r="I4598" s="211" t="str">
        <f t="shared" si="107"/>
        <v>n/a</v>
      </c>
      <c r="J4598" s="238">
        <v>43467</v>
      </c>
      <c r="K4598" s="209" t="e">
        <f>IF($J4598&gt;0,VLOOKUP($B4598,analyst,8,FALSE),"")</f>
        <v>#N/A</v>
      </c>
      <c r="L4598" s="209" t="s">
        <v>5924</v>
      </c>
      <c r="M4598" s="306" t="s">
        <v>20</v>
      </c>
      <c r="N4598" s="288">
        <v>4682</v>
      </c>
      <c r="O4598" s="238">
        <v>43775</v>
      </c>
      <c r="P4598" s="214" t="s">
        <v>1799</v>
      </c>
    </row>
    <row r="4599" spans="1:16" s="92" customFormat="1" x14ac:dyDescent="0.2">
      <c r="A4599" s="92" t="s">
        <v>20</v>
      </c>
      <c r="B4599" s="208">
        <v>8427</v>
      </c>
      <c r="C4599" s="92" t="s">
        <v>5005</v>
      </c>
      <c r="D4599" s="92" t="s">
        <v>6002</v>
      </c>
      <c r="E4599" s="209">
        <v>20</v>
      </c>
      <c r="F4599" s="209" t="s">
        <v>5055</v>
      </c>
      <c r="G4599" s="197" t="s">
        <v>334</v>
      </c>
      <c r="H4599" s="238">
        <v>43454</v>
      </c>
      <c r="I4599" s="211" t="str">
        <f t="shared" si="107"/>
        <v>n/a</v>
      </c>
      <c r="J4599" s="238">
        <v>43494</v>
      </c>
      <c r="K4599" s="209" t="e">
        <f>IF($J4599&gt;0,VLOOKUP($B4599,analyst,8,FALSE),"")</f>
        <v>#N/A</v>
      </c>
      <c r="L4599" s="209" t="s">
        <v>5924</v>
      </c>
      <c r="M4599" s="306" t="s">
        <v>20</v>
      </c>
      <c r="N4599" s="288" t="s">
        <v>5980</v>
      </c>
      <c r="O4599" s="238"/>
      <c r="P4599" s="214"/>
    </row>
    <row r="4600" spans="1:16" s="92" customFormat="1" x14ac:dyDescent="0.2">
      <c r="A4600" s="92" t="s">
        <v>20</v>
      </c>
      <c r="B4600" s="208">
        <v>8428</v>
      </c>
      <c r="C4600" s="92" t="s">
        <v>5781</v>
      </c>
      <c r="D4600" s="92" t="s">
        <v>6003</v>
      </c>
      <c r="E4600" s="209">
        <v>8</v>
      </c>
      <c r="F4600" s="209" t="s">
        <v>5941</v>
      </c>
      <c r="G4600" s="197" t="s">
        <v>334</v>
      </c>
      <c r="H4600" s="238">
        <v>43455</v>
      </c>
      <c r="I4600" s="211" t="str">
        <f t="shared" ref="I4600:I4607" si="108">IF(AND(H4600&gt;1/1/75, J4600&gt;0),"n/a",H4600+365)</f>
        <v>n/a</v>
      </c>
      <c r="J4600" s="238">
        <v>43494</v>
      </c>
      <c r="K4600" s="209" t="s">
        <v>6044</v>
      </c>
      <c r="L4600" s="209" t="s">
        <v>6044</v>
      </c>
      <c r="M4600" s="306" t="s">
        <v>20</v>
      </c>
      <c r="N4600" s="288">
        <v>4661</v>
      </c>
      <c r="O4600" s="238">
        <v>43656</v>
      </c>
      <c r="P4600" s="286" t="s">
        <v>6059</v>
      </c>
    </row>
    <row r="4601" spans="1:16" s="92" customFormat="1" x14ac:dyDescent="0.2">
      <c r="A4601" s="92" t="s">
        <v>20</v>
      </c>
      <c r="B4601" s="208">
        <v>8429</v>
      </c>
      <c r="C4601" s="92" t="s">
        <v>6004</v>
      </c>
      <c r="D4601" s="92" t="s">
        <v>6020</v>
      </c>
      <c r="E4601" s="209">
        <v>5</v>
      </c>
      <c r="F4601" s="209" t="s">
        <v>5075</v>
      </c>
      <c r="G4601" s="197" t="s">
        <v>334</v>
      </c>
      <c r="H4601" s="238">
        <v>43455</v>
      </c>
      <c r="I4601" s="211" t="str">
        <f t="shared" si="108"/>
        <v>n/a</v>
      </c>
      <c r="J4601" s="238">
        <v>43495</v>
      </c>
      <c r="K4601" s="209">
        <f ca="1">IF($K4601&gt;0,VLOOKUP($C4601,analyst,8,FALSE),"")</f>
        <v>0</v>
      </c>
      <c r="L4601" s="209" t="s">
        <v>5924</v>
      </c>
      <c r="M4601" s="306" t="s">
        <v>20</v>
      </c>
      <c r="N4601" s="288"/>
      <c r="O4601" s="238"/>
      <c r="P4601" s="214"/>
    </row>
    <row r="4602" spans="1:16" s="92" customFormat="1" x14ac:dyDescent="0.2">
      <c r="A4602" s="92" t="s">
        <v>20</v>
      </c>
      <c r="B4602" s="208">
        <v>8430</v>
      </c>
      <c r="C4602" s="92" t="s">
        <v>6005</v>
      </c>
      <c r="D4602" s="92" t="s">
        <v>6006</v>
      </c>
      <c r="E4602" s="209">
        <v>21</v>
      </c>
      <c r="F4602" s="209" t="s">
        <v>5055</v>
      </c>
      <c r="G4602" s="197" t="s">
        <v>334</v>
      </c>
      <c r="H4602" s="238">
        <v>43462</v>
      </c>
      <c r="I4602" s="335" t="s">
        <v>2799</v>
      </c>
      <c r="J4602" s="238"/>
      <c r="K4602" s="209" t="e">
        <f>IF($M4602&gt;0,VLOOKUP($C4602,analyst,8,FALSE),"")</f>
        <v>#N/A</v>
      </c>
      <c r="L4602" s="209" t="e">
        <f>IF($M4602&gt;0,VLOOKUP($C4602,analyst,9,FALSE),"")</f>
        <v>#N/A</v>
      </c>
      <c r="M4602" s="306" t="s">
        <v>20</v>
      </c>
      <c r="N4602" s="288"/>
      <c r="O4602" s="238"/>
      <c r="P4602" s="214"/>
    </row>
    <row r="4603" spans="1:16" s="92" customFormat="1" x14ac:dyDescent="0.2">
      <c r="A4603" s="92" t="s">
        <v>20</v>
      </c>
      <c r="B4603" s="208">
        <v>8431</v>
      </c>
      <c r="C4603" s="92" t="s">
        <v>6007</v>
      </c>
      <c r="D4603" s="92" t="s">
        <v>6008</v>
      </c>
      <c r="E4603" s="209">
        <v>8</v>
      </c>
      <c r="F4603" s="209" t="s">
        <v>5941</v>
      </c>
      <c r="G4603" s="197" t="s">
        <v>334</v>
      </c>
      <c r="H4603" s="238">
        <v>43465</v>
      </c>
      <c r="I4603" s="211">
        <f t="shared" si="108"/>
        <v>43830</v>
      </c>
      <c r="J4603" s="238"/>
      <c r="K4603" s="209" t="e">
        <f>IF($M4603&gt;0,VLOOKUP($C4603,analyst,8,FALSE),"")</f>
        <v>#N/A</v>
      </c>
      <c r="L4603" s="209" t="e">
        <f>IF($M4603&gt;0,VLOOKUP($C4603,analyst,9,FALSE),"")</f>
        <v>#N/A</v>
      </c>
      <c r="M4603" s="306" t="s">
        <v>20</v>
      </c>
      <c r="N4603" s="288"/>
      <c r="O4603" s="238"/>
      <c r="P4603" s="214"/>
    </row>
    <row r="4604" spans="1:16" s="92" customFormat="1" x14ac:dyDescent="0.2">
      <c r="A4604" s="92" t="s">
        <v>20</v>
      </c>
      <c r="B4604" s="208">
        <v>8432</v>
      </c>
      <c r="C4604" s="92" t="s">
        <v>6009</v>
      </c>
      <c r="D4604" s="92" t="s">
        <v>6010</v>
      </c>
      <c r="E4604" s="209">
        <v>5</v>
      </c>
      <c r="F4604" s="209" t="s">
        <v>5075</v>
      </c>
      <c r="G4604" s="197" t="s">
        <v>29</v>
      </c>
      <c r="H4604" s="238">
        <v>43465</v>
      </c>
      <c r="I4604" s="211" t="str">
        <f t="shared" si="108"/>
        <v>n/a</v>
      </c>
      <c r="J4604" s="238">
        <v>43494</v>
      </c>
      <c r="K4604" s="209" t="e">
        <f>IF($M4604&gt;0,VLOOKUP($C4604,analyst,8,FALSE),"")</f>
        <v>#N/A</v>
      </c>
      <c r="L4604" s="209" t="e">
        <f>IF($M4604&gt;0,VLOOKUP($C4604,analyst,9,FALSE),"")</f>
        <v>#N/A</v>
      </c>
      <c r="M4604" s="306" t="s">
        <v>20</v>
      </c>
      <c r="N4604" s="288">
        <v>4692</v>
      </c>
      <c r="O4604" s="238">
        <v>43814</v>
      </c>
      <c r="P4604" s="214" t="s">
        <v>1799</v>
      </c>
    </row>
    <row r="4605" spans="1:16" s="92" customFormat="1" x14ac:dyDescent="0.2">
      <c r="A4605" s="92" t="s">
        <v>20</v>
      </c>
      <c r="B4605" s="208">
        <v>8433</v>
      </c>
      <c r="C4605" s="92" t="s">
        <v>6009</v>
      </c>
      <c r="D4605" s="92" t="s">
        <v>6011</v>
      </c>
      <c r="E4605" s="209">
        <v>5</v>
      </c>
      <c r="F4605" s="209" t="s">
        <v>5075</v>
      </c>
      <c r="G4605" s="197" t="s">
        <v>29</v>
      </c>
      <c r="H4605" s="238">
        <v>43465</v>
      </c>
      <c r="I4605" s="211">
        <f t="shared" si="108"/>
        <v>43830</v>
      </c>
      <c r="J4605" s="238"/>
      <c r="K4605" s="209" t="e">
        <f>IF($M4605&gt;0,VLOOKUP($C4605,analyst,8,FALSE),"")</f>
        <v>#N/A</v>
      </c>
      <c r="L4605" s="209" t="e">
        <f>IF($M4605&gt;0,VLOOKUP($C4605,analyst,9,FALSE),"")</f>
        <v>#N/A</v>
      </c>
      <c r="M4605" s="306" t="s">
        <v>20</v>
      </c>
      <c r="N4605" s="288"/>
      <c r="O4605" s="238"/>
      <c r="P4605" s="214"/>
    </row>
    <row r="4606" spans="1:16" s="92" customFormat="1" x14ac:dyDescent="0.2">
      <c r="A4606" s="92" t="s">
        <v>20</v>
      </c>
      <c r="B4606" s="208">
        <v>8434</v>
      </c>
      <c r="C4606" s="92" t="s">
        <v>6009</v>
      </c>
      <c r="D4606" s="92" t="s">
        <v>6012</v>
      </c>
      <c r="E4606" s="209">
        <v>5</v>
      </c>
      <c r="F4606" s="209" t="s">
        <v>5075</v>
      </c>
      <c r="G4606" s="197" t="s">
        <v>29</v>
      </c>
      <c r="H4606" s="238">
        <v>43465</v>
      </c>
      <c r="I4606" s="211">
        <f t="shared" si="108"/>
        <v>43830</v>
      </c>
      <c r="J4606" s="238"/>
      <c r="K4606" s="209" t="e">
        <f>IF($M4606&gt;0,VLOOKUP($C4606,analyst,8,FALSE),"")</f>
        <v>#N/A</v>
      </c>
      <c r="L4606" s="209" t="e">
        <f>IF($M4606&gt;0,VLOOKUP($C4606,analyst,9,FALSE),"")</f>
        <v>#N/A</v>
      </c>
      <c r="M4606" s="306" t="s">
        <v>20</v>
      </c>
      <c r="N4606" s="288"/>
      <c r="O4606" s="238"/>
      <c r="P4606" s="214"/>
    </row>
    <row r="4607" spans="1:16" s="92" customFormat="1" x14ac:dyDescent="0.2">
      <c r="A4607" s="92" t="s">
        <v>20</v>
      </c>
      <c r="B4607" s="208">
        <v>8435</v>
      </c>
      <c r="C4607" s="92" t="s">
        <v>3576</v>
      </c>
      <c r="D4607" s="92" t="s">
        <v>6015</v>
      </c>
      <c r="E4607" s="209">
        <v>8</v>
      </c>
      <c r="F4607" s="209" t="s">
        <v>5941</v>
      </c>
      <c r="G4607" s="197" t="s">
        <v>334</v>
      </c>
      <c r="H4607" s="238">
        <v>43467</v>
      </c>
      <c r="I4607" s="211" t="str">
        <f t="shared" si="108"/>
        <v>n/a</v>
      </c>
      <c r="J4607" s="238">
        <v>43494</v>
      </c>
      <c r="K4607" s="209" t="s">
        <v>6044</v>
      </c>
      <c r="L4607" s="209" t="s">
        <v>5924</v>
      </c>
      <c r="M4607" s="306" t="s">
        <v>20</v>
      </c>
      <c r="N4607" s="288">
        <v>4677</v>
      </c>
      <c r="O4607" s="238">
        <v>43746</v>
      </c>
      <c r="P4607" s="286" t="s">
        <v>6059</v>
      </c>
    </row>
    <row r="4608" spans="1:16" s="92" customFormat="1" x14ac:dyDescent="0.2">
      <c r="A4608" s="92" t="s">
        <v>20</v>
      </c>
      <c r="B4608" s="208">
        <v>8436</v>
      </c>
      <c r="C4608" s="92" t="s">
        <v>3576</v>
      </c>
      <c r="D4608" s="92" t="s">
        <v>6016</v>
      </c>
      <c r="E4608" s="209">
        <v>8</v>
      </c>
      <c r="F4608" s="209" t="s">
        <v>5941</v>
      </c>
      <c r="G4608" s="197" t="s">
        <v>334</v>
      </c>
      <c r="H4608" s="238">
        <v>43467</v>
      </c>
      <c r="I4608" s="211" t="str">
        <f t="shared" ref="I4608:I4620" si="109">IF(AND(H4608&gt;1/1/75, J4608&gt;0),"n/a",H4608+365)</f>
        <v>n/a</v>
      </c>
      <c r="J4608" s="238">
        <v>43494</v>
      </c>
      <c r="K4608" s="209" t="s">
        <v>5924</v>
      </c>
      <c r="L4608" s="209" t="s">
        <v>5924</v>
      </c>
      <c r="M4608" s="306" t="s">
        <v>20</v>
      </c>
      <c r="N4608" s="288"/>
      <c r="O4608" s="238"/>
      <c r="P4608" s="214"/>
    </row>
    <row r="4609" spans="1:16" s="92" customFormat="1" x14ac:dyDescent="0.2">
      <c r="A4609" s="92" t="s">
        <v>20</v>
      </c>
      <c r="B4609" s="208">
        <v>8437</v>
      </c>
      <c r="C4609" s="92" t="s">
        <v>4134</v>
      </c>
      <c r="D4609" s="92" t="s">
        <v>5953</v>
      </c>
      <c r="E4609" s="209">
        <v>21</v>
      </c>
      <c r="F4609" s="209" t="s">
        <v>5055</v>
      </c>
      <c r="G4609" s="197" t="s">
        <v>334</v>
      </c>
      <c r="H4609" s="238">
        <v>43462</v>
      </c>
      <c r="I4609" s="211" t="str">
        <f t="shared" si="109"/>
        <v>n/a</v>
      </c>
      <c r="J4609" s="238">
        <v>43462</v>
      </c>
      <c r="K4609" s="209" t="e">
        <f>IF($J4609&gt;0,VLOOKUP($B4609,analyst,8,FALSE),"")</f>
        <v>#N/A</v>
      </c>
      <c r="L4609" s="209" t="e">
        <f>IF($J4609&gt;0,VLOOKUP($B4609,analyst,9,FALSE),"")</f>
        <v>#N/A</v>
      </c>
      <c r="M4609" s="306" t="s">
        <v>20</v>
      </c>
      <c r="N4609" s="288">
        <v>4693</v>
      </c>
      <c r="O4609" s="238">
        <v>43808</v>
      </c>
      <c r="P4609" s="214" t="s">
        <v>6071</v>
      </c>
    </row>
    <row r="4610" spans="1:16" s="92" customFormat="1" x14ac:dyDescent="0.2">
      <c r="A4610" s="92" t="s">
        <v>20</v>
      </c>
      <c r="B4610" s="208">
        <v>8438</v>
      </c>
      <c r="C4610" s="92" t="s">
        <v>5965</v>
      </c>
      <c r="D4610" s="92" t="s">
        <v>6017</v>
      </c>
      <c r="E4610" s="209">
        <v>5</v>
      </c>
      <c r="F4610" s="209" t="s">
        <v>5075</v>
      </c>
      <c r="G4610" s="197" t="s">
        <v>73</v>
      </c>
      <c r="H4610" s="238">
        <v>43495</v>
      </c>
      <c r="I4610" s="211" t="str">
        <f t="shared" si="109"/>
        <v>n/a</v>
      </c>
      <c r="J4610" s="238">
        <v>43523</v>
      </c>
      <c r="K4610" s="209" t="e">
        <f>IF($J4610&gt;0,VLOOKUP($B4610,analyst,8,FALSE),"")</f>
        <v>#N/A</v>
      </c>
      <c r="L4610" s="209" t="s">
        <v>6044</v>
      </c>
      <c r="M4610" s="306" t="s">
        <v>20</v>
      </c>
      <c r="N4610" s="288">
        <v>4662</v>
      </c>
      <c r="O4610" s="238">
        <v>43661</v>
      </c>
      <c r="P4610" s="323" t="s">
        <v>5921</v>
      </c>
    </row>
    <row r="4611" spans="1:16" s="92" customFormat="1" x14ac:dyDescent="0.2">
      <c r="A4611" s="92" t="s">
        <v>20</v>
      </c>
      <c r="B4611" s="208">
        <v>8439</v>
      </c>
      <c r="C4611" s="92" t="s">
        <v>6018</v>
      </c>
      <c r="D4611" s="92" t="s">
        <v>6019</v>
      </c>
      <c r="E4611" s="209">
        <v>21</v>
      </c>
      <c r="F4611" s="209" t="s">
        <v>5055</v>
      </c>
      <c r="G4611" s="197" t="s">
        <v>73</v>
      </c>
      <c r="H4611" s="238">
        <v>43495</v>
      </c>
      <c r="I4611" s="211" t="str">
        <f t="shared" si="109"/>
        <v>n/a</v>
      </c>
      <c r="J4611" s="238">
        <v>43525</v>
      </c>
      <c r="K4611" s="209" t="e">
        <f>IF($J4611&gt;0,VLOOKUP($B4611,analyst,8,FALSE),"")</f>
        <v>#N/A</v>
      </c>
      <c r="L4611" s="209" t="e">
        <f>IF($J4611&gt;0,VLOOKUP($B4611,analyst,9,FALSE),"")</f>
        <v>#N/A</v>
      </c>
      <c r="M4611" s="306" t="s">
        <v>20</v>
      </c>
      <c r="N4611" s="288" t="s">
        <v>4426</v>
      </c>
      <c r="O4611" s="238"/>
      <c r="P4611" s="214"/>
    </row>
    <row r="4612" spans="1:16" s="92" customFormat="1" x14ac:dyDescent="0.2">
      <c r="A4612" s="92" t="s">
        <v>20</v>
      </c>
      <c r="B4612" s="208">
        <v>8440</v>
      </c>
      <c r="C4612" s="92" t="s">
        <v>6021</v>
      </c>
      <c r="D4612" s="92" t="s">
        <v>6022</v>
      </c>
      <c r="E4612" s="209">
        <v>11</v>
      </c>
      <c r="F4612" s="209" t="s">
        <v>5075</v>
      </c>
      <c r="G4612" s="197" t="s">
        <v>78</v>
      </c>
      <c r="H4612" s="238">
        <v>43521</v>
      </c>
      <c r="I4612" s="211" t="str">
        <f t="shared" si="109"/>
        <v>n/a</v>
      </c>
      <c r="J4612" s="238">
        <v>43556</v>
      </c>
      <c r="K4612" s="209">
        <v>0</v>
      </c>
      <c r="L4612" s="209" t="s">
        <v>6044</v>
      </c>
      <c r="M4612" s="306" t="s">
        <v>20</v>
      </c>
      <c r="N4612" s="288">
        <v>4666</v>
      </c>
      <c r="O4612" s="238">
        <v>43711</v>
      </c>
      <c r="P4612" s="323" t="s">
        <v>5921</v>
      </c>
    </row>
    <row r="4613" spans="1:16" s="92" customFormat="1" x14ac:dyDescent="0.2">
      <c r="A4613" s="92" t="s">
        <v>20</v>
      </c>
      <c r="B4613" s="208">
        <v>8441</v>
      </c>
      <c r="C4613" s="92" t="s">
        <v>6023</v>
      </c>
      <c r="D4613" s="92" t="s">
        <v>6024</v>
      </c>
      <c r="E4613" s="209">
        <v>8</v>
      </c>
      <c r="F4613" s="209" t="s">
        <v>5941</v>
      </c>
      <c r="G4613" s="197" t="s">
        <v>78</v>
      </c>
      <c r="H4613" s="238">
        <v>43523</v>
      </c>
      <c r="I4613" s="211">
        <f t="shared" si="109"/>
        <v>43888</v>
      </c>
      <c r="J4613" s="238"/>
      <c r="K4613" s="209" t="s">
        <v>25</v>
      </c>
      <c r="L4613" s="209" t="s">
        <v>25</v>
      </c>
      <c r="M4613" s="306" t="s">
        <v>20</v>
      </c>
      <c r="N4613" s="288"/>
      <c r="O4613" s="238"/>
      <c r="P4613" s="214"/>
    </row>
    <row r="4614" spans="1:16" s="92" customFormat="1" x14ac:dyDescent="0.2">
      <c r="A4614" s="92" t="s">
        <v>20</v>
      </c>
      <c r="B4614" s="208">
        <v>8442</v>
      </c>
      <c r="C4614" s="92" t="s">
        <v>3608</v>
      </c>
      <c r="D4614" s="92" t="s">
        <v>6025</v>
      </c>
      <c r="E4614" s="209">
        <v>8</v>
      </c>
      <c r="F4614" s="209" t="s">
        <v>5941</v>
      </c>
      <c r="G4614" s="197" t="s">
        <v>78</v>
      </c>
      <c r="H4614" s="238">
        <v>43523</v>
      </c>
      <c r="I4614" s="211" t="str">
        <f t="shared" si="109"/>
        <v>n/a</v>
      </c>
      <c r="J4614" s="238">
        <v>43553</v>
      </c>
      <c r="K4614" s="209" t="s">
        <v>6044</v>
      </c>
      <c r="L4614" s="209" t="s">
        <v>6044</v>
      </c>
      <c r="M4614" s="306" t="s">
        <v>20</v>
      </c>
      <c r="N4614" s="288">
        <v>4674</v>
      </c>
      <c r="O4614" s="238">
        <v>43711</v>
      </c>
      <c r="P4614" s="323" t="s">
        <v>6072</v>
      </c>
    </row>
    <row r="4615" spans="1:16" s="92" customFormat="1" x14ac:dyDescent="0.2">
      <c r="A4615" s="92" t="s">
        <v>20</v>
      </c>
      <c r="B4615" s="208">
        <v>8443</v>
      </c>
      <c r="C4615" s="92" t="s">
        <v>4660</v>
      </c>
      <c r="D4615" s="92" t="s">
        <v>6026</v>
      </c>
      <c r="E4615" s="209">
        <v>21</v>
      </c>
      <c r="F4615" s="209" t="s">
        <v>5055</v>
      </c>
      <c r="G4615" s="197" t="s">
        <v>78</v>
      </c>
      <c r="H4615" s="238">
        <v>43523</v>
      </c>
      <c r="I4615" s="211" t="str">
        <f t="shared" si="109"/>
        <v>n/a</v>
      </c>
      <c r="J4615" s="238">
        <v>43553</v>
      </c>
      <c r="K4615" s="209">
        <v>0</v>
      </c>
      <c r="L4615" s="209" t="s">
        <v>6044</v>
      </c>
      <c r="M4615" s="306" t="s">
        <v>20</v>
      </c>
      <c r="N4615" s="288">
        <v>4665</v>
      </c>
      <c r="O4615" s="238">
        <v>43711</v>
      </c>
      <c r="P4615" s="214" t="s">
        <v>6071</v>
      </c>
    </row>
    <row r="4616" spans="1:16" s="92" customFormat="1" x14ac:dyDescent="0.2">
      <c r="A4616" s="92" t="s">
        <v>20</v>
      </c>
      <c r="B4616" s="324">
        <v>8444</v>
      </c>
      <c r="C4616" s="226" t="s">
        <v>4091</v>
      </c>
      <c r="D4616" s="171" t="s">
        <v>6027</v>
      </c>
      <c r="E4616" s="320">
        <v>20</v>
      </c>
      <c r="F4616" s="209" t="s">
        <v>5055</v>
      </c>
      <c r="G4616" s="209" t="s">
        <v>78</v>
      </c>
      <c r="H4616" s="322">
        <v>43523</v>
      </c>
      <c r="I4616" s="211" t="str">
        <f t="shared" si="109"/>
        <v>n/a</v>
      </c>
      <c r="J4616" s="322">
        <v>43553</v>
      </c>
      <c r="K4616" s="209">
        <v>0</v>
      </c>
      <c r="L4616" s="209" t="s">
        <v>6044</v>
      </c>
      <c r="M4616" s="306" t="s">
        <v>20</v>
      </c>
      <c r="N4616" s="332">
        <v>4667</v>
      </c>
      <c r="O4616" s="322">
        <v>43711</v>
      </c>
      <c r="P4616" s="323" t="s">
        <v>6071</v>
      </c>
    </row>
    <row r="4617" spans="1:16" s="92" customFormat="1" x14ac:dyDescent="0.2">
      <c r="A4617" s="92" t="s">
        <v>20</v>
      </c>
      <c r="B4617" s="208">
        <v>8445</v>
      </c>
      <c r="C4617" s="92" t="s">
        <v>5332</v>
      </c>
      <c r="D4617" s="92" t="s">
        <v>6028</v>
      </c>
      <c r="E4617" s="209">
        <v>15</v>
      </c>
      <c r="F4617" s="209" t="s">
        <v>5071</v>
      </c>
      <c r="G4617" s="197" t="s">
        <v>78</v>
      </c>
      <c r="H4617" s="238">
        <v>43524</v>
      </c>
      <c r="I4617" s="211" t="str">
        <f t="shared" si="109"/>
        <v>n/a</v>
      </c>
      <c r="J4617" s="238">
        <v>43556</v>
      </c>
      <c r="K4617" s="209">
        <v>0</v>
      </c>
      <c r="L4617" s="209" t="s">
        <v>6044</v>
      </c>
      <c r="M4617" s="306" t="s">
        <v>20</v>
      </c>
      <c r="N4617" s="288">
        <v>4672</v>
      </c>
      <c r="O4617" s="238">
        <v>43711</v>
      </c>
      <c r="P4617" s="214" t="s">
        <v>6073</v>
      </c>
    </row>
    <row r="4618" spans="1:16" s="92" customFormat="1" x14ac:dyDescent="0.2">
      <c r="A4618" s="92" t="s">
        <v>20</v>
      </c>
      <c r="B4618" s="208">
        <v>8446</v>
      </c>
      <c r="C4618" s="171" t="s">
        <v>2346</v>
      </c>
      <c r="D4618" s="171" t="s">
        <v>6029</v>
      </c>
      <c r="E4618" s="209">
        <v>15</v>
      </c>
      <c r="F4618" s="209" t="s">
        <v>5071</v>
      </c>
      <c r="G4618" s="209" t="s">
        <v>78</v>
      </c>
      <c r="H4618" s="210">
        <v>43525</v>
      </c>
      <c r="I4618" s="211" t="str">
        <f t="shared" si="109"/>
        <v>n/a</v>
      </c>
      <c r="J4618" s="238">
        <v>43556</v>
      </c>
      <c r="K4618" s="209">
        <v>0</v>
      </c>
      <c r="L4618" s="209" t="s">
        <v>6044</v>
      </c>
      <c r="M4618" s="306" t="s">
        <v>20</v>
      </c>
      <c r="N4618" s="288">
        <v>4683</v>
      </c>
      <c r="O4618" s="210">
        <v>43784</v>
      </c>
      <c r="P4618" s="214" t="s">
        <v>6073</v>
      </c>
    </row>
    <row r="4619" spans="1:16" s="92" customFormat="1" x14ac:dyDescent="0.2">
      <c r="A4619" s="92" t="s">
        <v>20</v>
      </c>
      <c r="B4619" s="208">
        <v>8447</v>
      </c>
      <c r="C4619" s="92" t="s">
        <v>6030</v>
      </c>
      <c r="D4619" s="92" t="s">
        <v>6031</v>
      </c>
      <c r="E4619" s="209">
        <v>15</v>
      </c>
      <c r="F4619" s="209" t="s">
        <v>5071</v>
      </c>
      <c r="G4619" s="197" t="s">
        <v>78</v>
      </c>
      <c r="H4619" s="238">
        <v>43525</v>
      </c>
      <c r="I4619" s="211" t="str">
        <f t="shared" si="109"/>
        <v>n/a</v>
      </c>
      <c r="J4619" s="238">
        <v>43556</v>
      </c>
      <c r="K4619" s="209">
        <v>0</v>
      </c>
      <c r="L4619" s="209" t="s">
        <v>6044</v>
      </c>
      <c r="M4619" s="306" t="s">
        <v>20</v>
      </c>
      <c r="N4619" s="288">
        <v>4673</v>
      </c>
      <c r="O4619" s="238">
        <v>43711</v>
      </c>
      <c r="P4619" s="323" t="s">
        <v>6074</v>
      </c>
    </row>
    <row r="4620" spans="1:16" s="92" customFormat="1" x14ac:dyDescent="0.2">
      <c r="A4620" s="92" t="s">
        <v>20</v>
      </c>
      <c r="B4620" s="208">
        <v>8448</v>
      </c>
      <c r="C4620" s="92" t="s">
        <v>6032</v>
      </c>
      <c r="D4620" s="92" t="s">
        <v>6033</v>
      </c>
      <c r="E4620" s="209">
        <v>8</v>
      </c>
      <c r="F4620" s="209" t="s">
        <v>5941</v>
      </c>
      <c r="G4620" s="197" t="s">
        <v>78</v>
      </c>
      <c r="H4620" s="238">
        <v>43525</v>
      </c>
      <c r="I4620" s="211" t="str">
        <f t="shared" si="109"/>
        <v>n/a</v>
      </c>
      <c r="J4620" s="238">
        <v>43556</v>
      </c>
      <c r="K4620" s="209" t="s">
        <v>6044</v>
      </c>
      <c r="L4620" s="209" t="s">
        <v>6044</v>
      </c>
      <c r="M4620" s="306" t="s">
        <v>20</v>
      </c>
      <c r="N4620" s="288">
        <v>4663</v>
      </c>
      <c r="O4620" s="248">
        <v>43711</v>
      </c>
      <c r="P4620" s="311" t="s">
        <v>6075</v>
      </c>
    </row>
    <row r="4621" spans="1:16" s="92" customFormat="1" x14ac:dyDescent="0.2">
      <c r="A4621" s="92" t="s">
        <v>20</v>
      </c>
      <c r="B4621" s="208">
        <v>8449</v>
      </c>
      <c r="C4621" s="92" t="s">
        <v>5005</v>
      </c>
      <c r="D4621" s="92" t="s">
        <v>6034</v>
      </c>
      <c r="E4621" s="209">
        <v>20</v>
      </c>
      <c r="F4621" s="209" t="s">
        <v>5055</v>
      </c>
      <c r="G4621" s="197" t="s">
        <v>78</v>
      </c>
      <c r="H4621" s="238">
        <v>43525</v>
      </c>
      <c r="I4621" s="211" t="str">
        <f t="shared" ref="I4621:I4647" si="110">IF(AND(H4621&gt;1/1/75, J4621&gt;0),"n/a",H4621+365)</f>
        <v>n/a</v>
      </c>
      <c r="J4621" s="238">
        <v>43556</v>
      </c>
      <c r="K4621" s="209"/>
      <c r="L4621" s="209" t="s">
        <v>6044</v>
      </c>
      <c r="M4621" s="306" t="s">
        <v>20</v>
      </c>
      <c r="N4621" s="288">
        <v>4668</v>
      </c>
      <c r="O4621" s="238">
        <v>43711</v>
      </c>
      <c r="P4621" s="323" t="s">
        <v>6071</v>
      </c>
    </row>
    <row r="4622" spans="1:16" s="92" customFormat="1" x14ac:dyDescent="0.2">
      <c r="A4622" s="92" t="s">
        <v>20</v>
      </c>
      <c r="B4622" s="208">
        <v>8450</v>
      </c>
      <c r="C4622" s="92" t="s">
        <v>4493</v>
      </c>
      <c r="D4622" s="92" t="s">
        <v>6035</v>
      </c>
      <c r="E4622" s="209">
        <v>21</v>
      </c>
      <c r="F4622" s="209" t="s">
        <v>5055</v>
      </c>
      <c r="G4622" s="197" t="s">
        <v>78</v>
      </c>
      <c r="H4622" s="238">
        <v>43525</v>
      </c>
      <c r="I4622" s="211" t="str">
        <f>IF(AND(H4622&gt;1/1/75, J4622&gt;0),"n/a",H4622+365)</f>
        <v>n/a</v>
      </c>
      <c r="J4622" s="238">
        <v>43556</v>
      </c>
      <c r="K4622" s="209">
        <v>0</v>
      </c>
      <c r="L4622" s="209" t="s">
        <v>6044</v>
      </c>
      <c r="M4622" s="306" t="s">
        <v>20</v>
      </c>
      <c r="N4622" s="288">
        <v>4664</v>
      </c>
      <c r="O4622" s="238">
        <v>43711</v>
      </c>
      <c r="P4622" s="214" t="s">
        <v>6076</v>
      </c>
    </row>
    <row r="4623" spans="1:16" s="92" customFormat="1" x14ac:dyDescent="0.2">
      <c r="A4623" s="92" t="s">
        <v>20</v>
      </c>
      <c r="B4623" s="208">
        <v>8451</v>
      </c>
      <c r="C4623" s="92" t="s">
        <v>3880</v>
      </c>
      <c r="D4623" s="92" t="s">
        <v>6036</v>
      </c>
      <c r="E4623" s="209">
        <v>9</v>
      </c>
      <c r="F4623" s="209" t="s">
        <v>5061</v>
      </c>
      <c r="G4623" s="197" t="s">
        <v>78</v>
      </c>
      <c r="H4623" s="238">
        <v>43525</v>
      </c>
      <c r="I4623" s="211">
        <f>IF(AND(H4623&gt;1/1/75, J4623&gt;0),"n/a",H4623+365)</f>
        <v>43890</v>
      </c>
      <c r="J4623" s="238"/>
      <c r="K4623" s="209" t="s">
        <v>25</v>
      </c>
      <c r="L4623" s="209" t="s">
        <v>25</v>
      </c>
      <c r="M4623" s="306" t="s">
        <v>20</v>
      </c>
      <c r="N4623" s="307"/>
      <c r="O4623" s="238"/>
      <c r="P4623" s="214"/>
    </row>
    <row r="4624" spans="1:16" s="92" customFormat="1" x14ac:dyDescent="0.2">
      <c r="A4624" s="92" t="s">
        <v>20</v>
      </c>
      <c r="B4624" s="208">
        <v>8452</v>
      </c>
      <c r="C4624" s="92" t="s">
        <v>3880</v>
      </c>
      <c r="D4624" s="92" t="s">
        <v>6036</v>
      </c>
      <c r="E4624" s="209">
        <v>16</v>
      </c>
      <c r="F4624" s="209" t="s">
        <v>5061</v>
      </c>
      <c r="G4624" s="197" t="s">
        <v>78</v>
      </c>
      <c r="H4624" s="238">
        <v>43525</v>
      </c>
      <c r="I4624" s="211" t="str">
        <f>IF(AND(H4624&gt;1/1/75, J4624&gt;0),"n/a",H4624+365)</f>
        <v>n/a</v>
      </c>
      <c r="J4624" s="238">
        <v>43739</v>
      </c>
      <c r="K4624" s="209" t="s">
        <v>25</v>
      </c>
      <c r="L4624" s="209" t="s">
        <v>6044</v>
      </c>
      <c r="M4624" s="306" t="s">
        <v>20</v>
      </c>
      <c r="N4624" s="288">
        <v>4696</v>
      </c>
      <c r="O4624" s="238">
        <v>43879</v>
      </c>
      <c r="P4624" s="323" t="s">
        <v>6114</v>
      </c>
    </row>
    <row r="4625" spans="1:16" s="92" customFormat="1" x14ac:dyDescent="0.2">
      <c r="A4625" s="92" t="s">
        <v>20</v>
      </c>
      <c r="B4625" s="208">
        <v>8453</v>
      </c>
      <c r="C4625" s="92" t="s">
        <v>5659</v>
      </c>
      <c r="D4625" s="92" t="s">
        <v>6037</v>
      </c>
      <c r="E4625" s="209">
        <v>20</v>
      </c>
      <c r="F4625" s="209" t="s">
        <v>5055</v>
      </c>
      <c r="G4625" s="197" t="s">
        <v>78</v>
      </c>
      <c r="H4625" s="238">
        <v>43525</v>
      </c>
      <c r="I4625" s="211" t="str">
        <f>IF(AND(H4625&gt;1/1/75, J4625&gt;0),"n/a",H4625+365)</f>
        <v>n/a</v>
      </c>
      <c r="J4625" s="238">
        <v>43556</v>
      </c>
      <c r="K4625" s="209">
        <v>0</v>
      </c>
      <c r="L4625" s="209" t="s">
        <v>5924</v>
      </c>
      <c r="M4625" s="306" t="s">
        <v>20</v>
      </c>
      <c r="N4625" s="338" t="s">
        <v>1870</v>
      </c>
      <c r="O4625" s="238">
        <v>43808</v>
      </c>
      <c r="P4625" s="214"/>
    </row>
    <row r="4626" spans="1:16" s="92" customFormat="1" x14ac:dyDescent="0.2">
      <c r="A4626" s="92" t="s">
        <v>20</v>
      </c>
      <c r="B4626" s="208">
        <v>8454</v>
      </c>
      <c r="C4626" s="92" t="s">
        <v>6038</v>
      </c>
      <c r="D4626" s="92" t="s">
        <v>6039</v>
      </c>
      <c r="E4626" s="209">
        <v>19</v>
      </c>
      <c r="F4626" s="209" t="s">
        <v>5071</v>
      </c>
      <c r="G4626" s="197" t="s">
        <v>78</v>
      </c>
      <c r="H4626" s="238">
        <v>43525</v>
      </c>
      <c r="I4626" s="211" t="str">
        <f t="shared" si="110"/>
        <v>n/a</v>
      </c>
      <c r="J4626" s="238">
        <v>43556</v>
      </c>
      <c r="K4626" s="209">
        <v>0</v>
      </c>
      <c r="L4626" s="209" t="s">
        <v>5924</v>
      </c>
      <c r="M4626" s="306" t="s">
        <v>20</v>
      </c>
      <c r="N4626" s="288">
        <v>4714</v>
      </c>
      <c r="O4626" s="238">
        <v>44046</v>
      </c>
      <c r="P4626" s="214" t="s">
        <v>6073</v>
      </c>
    </row>
    <row r="4627" spans="1:16" s="92" customFormat="1" x14ac:dyDescent="0.2">
      <c r="A4627" s="92" t="s">
        <v>20</v>
      </c>
      <c r="B4627" s="208">
        <v>8455</v>
      </c>
      <c r="C4627" s="92" t="s">
        <v>5699</v>
      </c>
      <c r="D4627" s="92" t="s">
        <v>6040</v>
      </c>
      <c r="E4627" s="209">
        <v>5</v>
      </c>
      <c r="F4627" s="209" t="s">
        <v>5075</v>
      </c>
      <c r="G4627" s="197" t="s">
        <v>78</v>
      </c>
      <c r="H4627" s="238">
        <v>43525</v>
      </c>
      <c r="I4627" s="211" t="str">
        <f t="shared" si="110"/>
        <v>n/a</v>
      </c>
      <c r="J4627" s="238">
        <v>43556</v>
      </c>
      <c r="K4627" s="209">
        <v>0</v>
      </c>
      <c r="L4627" s="209" t="s">
        <v>6044</v>
      </c>
      <c r="M4627" s="306" t="s">
        <v>20</v>
      </c>
      <c r="N4627" s="288">
        <v>4671</v>
      </c>
      <c r="O4627" s="238">
        <v>43711</v>
      </c>
      <c r="P4627" s="214" t="s">
        <v>6077</v>
      </c>
    </row>
    <row r="4628" spans="1:16" s="92" customFormat="1" x14ac:dyDescent="0.2">
      <c r="A4628" s="92" t="s">
        <v>20</v>
      </c>
      <c r="B4628" s="208">
        <v>8456</v>
      </c>
      <c r="C4628" s="92" t="s">
        <v>5277</v>
      </c>
      <c r="D4628" s="92" t="s">
        <v>6040</v>
      </c>
      <c r="E4628" s="209">
        <v>15</v>
      </c>
      <c r="F4628" s="209" t="s">
        <v>5071</v>
      </c>
      <c r="G4628" s="197" t="s">
        <v>78</v>
      </c>
      <c r="H4628" s="238">
        <v>43525</v>
      </c>
      <c r="I4628" s="211" t="str">
        <f t="shared" si="110"/>
        <v>n/a</v>
      </c>
      <c r="J4628" s="238">
        <v>43556</v>
      </c>
      <c r="K4628" s="209">
        <v>0</v>
      </c>
      <c r="L4628" s="209" t="s">
        <v>5924</v>
      </c>
      <c r="M4628" s="306" t="s">
        <v>20</v>
      </c>
      <c r="N4628" s="339" t="s">
        <v>1870</v>
      </c>
      <c r="O4628" s="238">
        <v>43784</v>
      </c>
      <c r="P4628" s="214"/>
    </row>
    <row r="4629" spans="1:16" s="92" customFormat="1" x14ac:dyDescent="0.2">
      <c r="A4629" s="92" t="s">
        <v>20</v>
      </c>
      <c r="B4629" s="208">
        <v>8457</v>
      </c>
      <c r="C4629" s="92" t="s">
        <v>6042</v>
      </c>
      <c r="D4629" s="92" t="s">
        <v>6043</v>
      </c>
      <c r="E4629" s="209">
        <v>19</v>
      </c>
      <c r="F4629" s="209" t="s">
        <v>5071</v>
      </c>
      <c r="G4629" s="197" t="s">
        <v>78</v>
      </c>
      <c r="H4629" s="238">
        <v>43532</v>
      </c>
      <c r="I4629" s="211">
        <f t="shared" si="110"/>
        <v>43897</v>
      </c>
      <c r="J4629" s="238"/>
      <c r="K4629" s="209" t="str">
        <f>IF($J4629&gt;0,VLOOKUP($B4629,analyst,8,FALSE),"")</f>
        <v/>
      </c>
      <c r="L4629" s="209" t="str">
        <f>IF($J4629&gt;0,VLOOKUP($B4629,analyst,9,FALSE),"")</f>
        <v/>
      </c>
      <c r="M4629" s="306" t="s">
        <v>20</v>
      </c>
      <c r="N4629" s="288"/>
      <c r="O4629" s="238"/>
      <c r="P4629" s="214"/>
    </row>
    <row r="4630" spans="1:16" s="92" customFormat="1" x14ac:dyDescent="0.2">
      <c r="A4630" s="92" t="s">
        <v>20</v>
      </c>
      <c r="B4630" s="208">
        <v>8458</v>
      </c>
      <c r="C4630" s="92" t="s">
        <v>5611</v>
      </c>
      <c r="D4630" s="92" t="s">
        <v>6045</v>
      </c>
      <c r="E4630" s="209">
        <v>21</v>
      </c>
      <c r="F4630" s="209" t="s">
        <v>5055</v>
      </c>
      <c r="G4630" s="197" t="s">
        <v>29</v>
      </c>
      <c r="H4630" s="238">
        <v>43567</v>
      </c>
      <c r="I4630" s="211" t="str">
        <f t="shared" si="110"/>
        <v>n/a</v>
      </c>
      <c r="J4630" s="238">
        <v>43614</v>
      </c>
      <c r="K4630" s="209"/>
      <c r="L4630" s="209" t="s">
        <v>6044</v>
      </c>
      <c r="M4630" s="306" t="s">
        <v>20</v>
      </c>
      <c r="N4630" s="288">
        <v>4678</v>
      </c>
      <c r="O4630" s="238">
        <v>43752</v>
      </c>
      <c r="P4630" s="214" t="s">
        <v>1799</v>
      </c>
    </row>
    <row r="4631" spans="1:16" s="92" customFormat="1" x14ac:dyDescent="0.2">
      <c r="A4631" s="92" t="s">
        <v>20</v>
      </c>
      <c r="B4631" s="208">
        <v>8459</v>
      </c>
      <c r="C4631" s="92" t="s">
        <v>1561</v>
      </c>
      <c r="D4631" s="92" t="s">
        <v>6046</v>
      </c>
      <c r="E4631" s="209">
        <v>10</v>
      </c>
      <c r="F4631" s="209" t="s">
        <v>5061</v>
      </c>
      <c r="G4631" s="197" t="s">
        <v>236</v>
      </c>
      <c r="H4631" s="238">
        <v>43585</v>
      </c>
      <c r="I4631" s="211" t="str">
        <f t="shared" si="110"/>
        <v>n/a</v>
      </c>
      <c r="J4631" s="238">
        <v>43614</v>
      </c>
      <c r="K4631" s="209"/>
      <c r="L4631" s="209" t="s">
        <v>6044</v>
      </c>
      <c r="M4631" s="306" t="s">
        <v>20</v>
      </c>
      <c r="N4631" s="288">
        <v>4679</v>
      </c>
      <c r="O4631" s="238">
        <v>43752</v>
      </c>
      <c r="P4631" s="323" t="s">
        <v>6070</v>
      </c>
    </row>
    <row r="4632" spans="1:16" s="92" customFormat="1" x14ac:dyDescent="0.2">
      <c r="A4632" s="92" t="s">
        <v>20</v>
      </c>
      <c r="B4632" s="208">
        <v>8460</v>
      </c>
      <c r="C4632" s="92" t="s">
        <v>5961</v>
      </c>
      <c r="D4632" s="92" t="s">
        <v>6047</v>
      </c>
      <c r="E4632" s="209">
        <v>20</v>
      </c>
      <c r="F4632" s="209" t="s">
        <v>5055</v>
      </c>
      <c r="G4632" s="197" t="s">
        <v>236</v>
      </c>
      <c r="H4632" s="238">
        <v>43585</v>
      </c>
      <c r="I4632" s="211" t="str">
        <f t="shared" si="110"/>
        <v>n/a</v>
      </c>
      <c r="J4632" s="238">
        <v>43614</v>
      </c>
      <c r="K4632" s="209"/>
      <c r="L4632" s="209" t="s">
        <v>6044</v>
      </c>
      <c r="M4632" s="306" t="s">
        <v>20</v>
      </c>
      <c r="N4632" s="288">
        <v>4680</v>
      </c>
      <c r="O4632" s="238">
        <v>43752</v>
      </c>
      <c r="P4632" s="323" t="s">
        <v>6071</v>
      </c>
    </row>
    <row r="4633" spans="1:16" s="92" customFormat="1" x14ac:dyDescent="0.2">
      <c r="A4633" s="92" t="s">
        <v>20</v>
      </c>
      <c r="B4633" s="208">
        <v>8461</v>
      </c>
      <c r="C4633" s="92" t="s">
        <v>6023</v>
      </c>
      <c r="D4633" s="92" t="s">
        <v>6048</v>
      </c>
      <c r="E4633" s="209">
        <v>8</v>
      </c>
      <c r="F4633" s="209" t="s">
        <v>5941</v>
      </c>
      <c r="G4633" s="197" t="s">
        <v>334</v>
      </c>
      <c r="H4633" s="238">
        <v>43640</v>
      </c>
      <c r="I4633" s="211" t="str">
        <f t="shared" si="110"/>
        <v>n/a</v>
      </c>
      <c r="J4633" s="238">
        <v>43678</v>
      </c>
      <c r="K4633" s="209" t="s">
        <v>6044</v>
      </c>
      <c r="L4633" s="209" t="s">
        <v>6044</v>
      </c>
      <c r="M4633" s="306" t="s">
        <v>20</v>
      </c>
      <c r="N4633" s="288">
        <v>4688</v>
      </c>
      <c r="O4633" s="238">
        <v>43815</v>
      </c>
      <c r="P4633" s="323" t="s">
        <v>6072</v>
      </c>
    </row>
    <row r="4634" spans="1:16" s="92" customFormat="1" x14ac:dyDescent="0.2">
      <c r="A4634" s="92" t="s">
        <v>20</v>
      </c>
      <c r="B4634" s="208">
        <v>8462</v>
      </c>
      <c r="C4634" s="92" t="s">
        <v>6049</v>
      </c>
      <c r="D4634" s="92" t="s">
        <v>5405</v>
      </c>
      <c r="E4634" s="209">
        <v>8</v>
      </c>
      <c r="F4634" s="209" t="s">
        <v>5941</v>
      </c>
      <c r="G4634" s="197" t="s">
        <v>334</v>
      </c>
      <c r="H4634" s="238">
        <v>43643</v>
      </c>
      <c r="I4634" s="211" t="str">
        <f t="shared" si="110"/>
        <v>n/a</v>
      </c>
      <c r="J4634" s="238">
        <v>43678</v>
      </c>
      <c r="K4634" s="209" t="s">
        <v>6044</v>
      </c>
      <c r="L4634" s="209" t="s">
        <v>6044</v>
      </c>
      <c r="M4634" s="306" t="s">
        <v>20</v>
      </c>
      <c r="N4634" s="288">
        <v>4689</v>
      </c>
      <c r="O4634" s="238">
        <v>43815</v>
      </c>
      <c r="P4634" s="297" t="s">
        <v>5821</v>
      </c>
    </row>
    <row r="4635" spans="1:16" s="92" customFormat="1" x14ac:dyDescent="0.2">
      <c r="A4635" s="92" t="s">
        <v>20</v>
      </c>
      <c r="B4635" s="208">
        <v>8463</v>
      </c>
      <c r="C4635" s="92" t="s">
        <v>3762</v>
      </c>
      <c r="D4635" s="92" t="s">
        <v>6050</v>
      </c>
      <c r="E4635" s="209">
        <v>15</v>
      </c>
      <c r="F4635" s="209" t="s">
        <v>5071</v>
      </c>
      <c r="G4635" s="197" t="s">
        <v>334</v>
      </c>
      <c r="H4635" s="238">
        <v>43643</v>
      </c>
      <c r="I4635" s="211" t="str">
        <f t="shared" si="110"/>
        <v>n/a</v>
      </c>
      <c r="J4635" s="238">
        <v>43678</v>
      </c>
      <c r="K4635" s="209">
        <v>0</v>
      </c>
      <c r="L4635" s="209" t="s">
        <v>6044</v>
      </c>
      <c r="M4635" s="306" t="s">
        <v>20</v>
      </c>
      <c r="N4635" s="288">
        <v>4686</v>
      </c>
      <c r="O4635" s="238">
        <v>43815</v>
      </c>
      <c r="P4635" s="214" t="s">
        <v>6073</v>
      </c>
    </row>
    <row r="4636" spans="1:16" s="92" customFormat="1" x14ac:dyDescent="0.2">
      <c r="A4636" s="92" t="s">
        <v>20</v>
      </c>
      <c r="B4636" s="208">
        <v>8464</v>
      </c>
      <c r="C4636" s="92" t="s">
        <v>6051</v>
      </c>
      <c r="D4636" s="92" t="s">
        <v>6052</v>
      </c>
      <c r="E4636" s="209">
        <v>6</v>
      </c>
      <c r="F4636" s="209" t="s">
        <v>5061</v>
      </c>
      <c r="G4636" s="197" t="s">
        <v>334</v>
      </c>
      <c r="H4636" s="238">
        <v>43644</v>
      </c>
      <c r="I4636" s="211" t="str">
        <f t="shared" si="110"/>
        <v>n/a</v>
      </c>
      <c r="J4636" s="238">
        <v>43678</v>
      </c>
      <c r="K4636" s="209">
        <v>0</v>
      </c>
      <c r="L4636" s="209" t="s">
        <v>6044</v>
      </c>
      <c r="M4636" s="306" t="s">
        <v>20</v>
      </c>
      <c r="N4636" s="288">
        <v>4687</v>
      </c>
      <c r="O4636" s="238">
        <v>43815</v>
      </c>
      <c r="P4636" s="311" t="s">
        <v>6075</v>
      </c>
    </row>
    <row r="4637" spans="1:16" s="92" customFormat="1" x14ac:dyDescent="0.2">
      <c r="A4637" s="92" t="s">
        <v>20</v>
      </c>
      <c r="B4637" s="208">
        <v>8465</v>
      </c>
      <c r="C4637" s="92" t="s">
        <v>6053</v>
      </c>
      <c r="D4637" s="92" t="s">
        <v>6054</v>
      </c>
      <c r="E4637" s="209">
        <v>8</v>
      </c>
      <c r="F4637" s="209" t="s">
        <v>5941</v>
      </c>
      <c r="G4637" s="197" t="s">
        <v>334</v>
      </c>
      <c r="H4637" s="238">
        <v>43644</v>
      </c>
      <c r="I4637" s="211" t="str">
        <f t="shared" si="110"/>
        <v>n/a</v>
      </c>
      <c r="J4637" s="238">
        <v>43678</v>
      </c>
      <c r="K4637" s="209" t="s">
        <v>6044</v>
      </c>
      <c r="L4637" s="209" t="s">
        <v>6044</v>
      </c>
      <c r="M4637" s="306" t="s">
        <v>20</v>
      </c>
      <c r="N4637" s="288">
        <v>4690</v>
      </c>
      <c r="O4637" s="238">
        <v>43815</v>
      </c>
      <c r="P4637" s="337" t="s">
        <v>6090</v>
      </c>
    </row>
    <row r="4638" spans="1:16" s="92" customFormat="1" x14ac:dyDescent="0.2">
      <c r="A4638" s="92" t="s">
        <v>20</v>
      </c>
      <c r="B4638" s="208">
        <v>8466</v>
      </c>
      <c r="C4638" s="92" t="s">
        <v>5769</v>
      </c>
      <c r="D4638" s="92" t="s">
        <v>6055</v>
      </c>
      <c r="E4638" s="209">
        <v>20</v>
      </c>
      <c r="F4638" s="209" t="s">
        <v>5055</v>
      </c>
      <c r="G4638" s="197" t="s">
        <v>334</v>
      </c>
      <c r="H4638" s="238">
        <v>43647</v>
      </c>
      <c r="I4638" s="211" t="str">
        <f t="shared" si="110"/>
        <v>n/a</v>
      </c>
      <c r="J4638" s="238">
        <v>43676</v>
      </c>
      <c r="K4638" s="209">
        <v>0</v>
      </c>
      <c r="L4638" s="209" t="s">
        <v>6044</v>
      </c>
      <c r="M4638" s="306" t="s">
        <v>20</v>
      </c>
      <c r="N4638" s="288">
        <v>4684</v>
      </c>
      <c r="O4638" s="238">
        <v>43815</v>
      </c>
      <c r="P4638" s="323" t="s">
        <v>6091</v>
      </c>
    </row>
    <row r="4639" spans="1:16" s="92" customFormat="1" x14ac:dyDescent="0.2">
      <c r="A4639" s="92" t="s">
        <v>20</v>
      </c>
      <c r="B4639" s="208">
        <v>8467</v>
      </c>
      <c r="C4639" s="92" t="s">
        <v>5100</v>
      </c>
      <c r="D4639" s="92" t="s">
        <v>5405</v>
      </c>
      <c r="E4639" s="209">
        <v>8</v>
      </c>
      <c r="F4639" s="209" t="s">
        <v>5941</v>
      </c>
      <c r="G4639" s="197" t="s">
        <v>334</v>
      </c>
      <c r="H4639" s="238">
        <v>43644</v>
      </c>
      <c r="I4639" s="211" t="str">
        <f t="shared" si="110"/>
        <v>n/a</v>
      </c>
      <c r="J4639" s="238">
        <v>43677</v>
      </c>
      <c r="K4639" s="209" t="s">
        <v>6044</v>
      </c>
      <c r="L4639" s="209" t="s">
        <v>6044</v>
      </c>
      <c r="M4639" s="306" t="s">
        <v>20</v>
      </c>
      <c r="N4639" s="288">
        <v>4691</v>
      </c>
      <c r="O4639" s="238">
        <v>43815</v>
      </c>
      <c r="P4639" s="286" t="s">
        <v>6059</v>
      </c>
    </row>
    <row r="4640" spans="1:16" s="92" customFormat="1" x14ac:dyDescent="0.2">
      <c r="A4640" s="92" t="s">
        <v>20</v>
      </c>
      <c r="B4640" s="208">
        <v>8468</v>
      </c>
      <c r="C4640" s="92" t="s">
        <v>5100</v>
      </c>
      <c r="D4640" s="92" t="s">
        <v>6056</v>
      </c>
      <c r="E4640" s="209">
        <v>8</v>
      </c>
      <c r="F4640" s="209" t="s">
        <v>5941</v>
      </c>
      <c r="G4640" s="197" t="s">
        <v>78</v>
      </c>
      <c r="H4640" s="238">
        <v>43644</v>
      </c>
      <c r="I4640" s="211" t="str">
        <f t="shared" si="110"/>
        <v>n/a</v>
      </c>
      <c r="J4640" s="238">
        <v>43739</v>
      </c>
      <c r="K4640" s="209" t="s">
        <v>6044</v>
      </c>
      <c r="L4640" s="209" t="s">
        <v>6044</v>
      </c>
      <c r="M4640" s="306" t="s">
        <v>20</v>
      </c>
      <c r="N4640" s="288">
        <v>4700</v>
      </c>
      <c r="O4640" s="238">
        <v>43879</v>
      </c>
      <c r="P4640" s="323" t="s">
        <v>6115</v>
      </c>
    </row>
    <row r="4641" spans="1:16" s="92" customFormat="1" x14ac:dyDescent="0.2">
      <c r="A4641" s="92" t="s">
        <v>20</v>
      </c>
      <c r="B4641" s="208">
        <v>8469</v>
      </c>
      <c r="C4641" s="92" t="s">
        <v>6057</v>
      </c>
      <c r="D4641" s="92" t="s">
        <v>6054</v>
      </c>
      <c r="E4641" s="209">
        <v>20</v>
      </c>
      <c r="F4641" s="209" t="s">
        <v>5055</v>
      </c>
      <c r="G4641" s="197" t="s">
        <v>334</v>
      </c>
      <c r="H4641" s="238">
        <v>43655</v>
      </c>
      <c r="I4641" s="211" t="s">
        <v>2534</v>
      </c>
      <c r="J4641" s="238">
        <v>43678</v>
      </c>
      <c r="K4641" s="209">
        <v>0</v>
      </c>
      <c r="L4641" s="209" t="s">
        <v>6044</v>
      </c>
      <c r="M4641" s="306" t="s">
        <v>20</v>
      </c>
      <c r="N4641" s="288">
        <v>4685</v>
      </c>
      <c r="O4641" s="238">
        <v>43815</v>
      </c>
      <c r="P4641" s="323" t="s">
        <v>6071</v>
      </c>
    </row>
    <row r="4642" spans="1:16" s="92" customFormat="1" x14ac:dyDescent="0.2">
      <c r="A4642" s="92" t="s">
        <v>20</v>
      </c>
      <c r="B4642" s="208">
        <v>8470</v>
      </c>
      <c r="C4642" s="92" t="s">
        <v>6018</v>
      </c>
      <c r="D4642" s="92" t="s">
        <v>6058</v>
      </c>
      <c r="E4642" s="209">
        <v>21</v>
      </c>
      <c r="F4642" s="209" t="s">
        <v>5055</v>
      </c>
      <c r="G4642" s="197" t="s">
        <v>73</v>
      </c>
      <c r="H4642" s="238">
        <v>43665</v>
      </c>
      <c r="I4642" s="211" t="str">
        <f t="shared" si="110"/>
        <v>n/a</v>
      </c>
      <c r="J4642" s="238">
        <v>43707</v>
      </c>
      <c r="K4642" s="209"/>
      <c r="L4642" s="209" t="s">
        <v>6044</v>
      </c>
      <c r="M4642" s="306" t="s">
        <v>20</v>
      </c>
      <c r="N4642" s="288">
        <v>4694</v>
      </c>
      <c r="O4642" s="238">
        <v>43843</v>
      </c>
      <c r="P4642" s="323" t="s">
        <v>6071</v>
      </c>
    </row>
    <row r="4643" spans="1:16" s="92" customFormat="1" x14ac:dyDescent="0.2">
      <c r="A4643" s="92" t="s">
        <v>20</v>
      </c>
      <c r="B4643" s="208">
        <v>8471</v>
      </c>
      <c r="C4643" s="92" t="s">
        <v>6060</v>
      </c>
      <c r="D4643" s="92" t="s">
        <v>6061</v>
      </c>
      <c r="E4643" s="209">
        <v>3</v>
      </c>
      <c r="F4643" s="209" t="s">
        <v>5075</v>
      </c>
      <c r="G4643" s="197" t="s">
        <v>78</v>
      </c>
      <c r="H4643" s="238">
        <v>43706</v>
      </c>
      <c r="I4643" s="211">
        <f t="shared" ref="I4643" si="111">IF(AND(H4643&gt;1/1/75, J4643&gt;0),"n/a",H4643+365)</f>
        <v>44071</v>
      </c>
      <c r="J4643" s="238"/>
      <c r="K4643" s="209"/>
      <c r="L4643" s="209"/>
      <c r="M4643" s="306" t="s">
        <v>20</v>
      </c>
      <c r="N4643" s="288"/>
      <c r="O4643" s="238"/>
      <c r="P4643" s="214"/>
    </row>
    <row r="4644" spans="1:16" s="92" customFormat="1" x14ac:dyDescent="0.2">
      <c r="A4644" s="92" t="s">
        <v>20</v>
      </c>
      <c r="B4644" s="208">
        <v>8472</v>
      </c>
      <c r="C4644" s="92" t="s">
        <v>2708</v>
      </c>
      <c r="D4644" s="92" t="s">
        <v>6062</v>
      </c>
      <c r="E4644" s="209">
        <v>7</v>
      </c>
      <c r="F4644" s="209" t="s">
        <v>5061</v>
      </c>
      <c r="G4644" s="197" t="s">
        <v>78</v>
      </c>
      <c r="H4644" s="238">
        <v>43707</v>
      </c>
      <c r="I4644" s="211" t="str">
        <f t="shared" si="110"/>
        <v>n/a</v>
      </c>
      <c r="J4644" s="238">
        <v>43735</v>
      </c>
      <c r="K4644" s="209"/>
      <c r="L4644" s="209" t="s">
        <v>6044</v>
      </c>
      <c r="M4644" s="306" t="s">
        <v>20</v>
      </c>
      <c r="N4644" s="288">
        <v>4699</v>
      </c>
      <c r="O4644" s="238">
        <v>43879</v>
      </c>
      <c r="P4644" s="323" t="s">
        <v>6116</v>
      </c>
    </row>
    <row r="4645" spans="1:16" s="92" customFormat="1" x14ac:dyDescent="0.2">
      <c r="A4645" s="92" t="s">
        <v>20</v>
      </c>
      <c r="B4645" s="208">
        <v>8473</v>
      </c>
      <c r="C4645" s="92" t="s">
        <v>1561</v>
      </c>
      <c r="D4645" s="92" t="s">
        <v>6063</v>
      </c>
      <c r="E4645" s="209">
        <v>10</v>
      </c>
      <c r="F4645" s="209" t="s">
        <v>5061</v>
      </c>
      <c r="G4645" s="197" t="s">
        <v>78</v>
      </c>
      <c r="H4645" s="238">
        <v>43707</v>
      </c>
      <c r="I4645" s="211" t="str">
        <f t="shared" si="110"/>
        <v>n/a</v>
      </c>
      <c r="J4645" s="238">
        <v>43734</v>
      </c>
      <c r="K4645" s="209"/>
      <c r="L4645" s="209" t="s">
        <v>6044</v>
      </c>
      <c r="M4645" s="306" t="s">
        <v>20</v>
      </c>
      <c r="N4645" s="288">
        <v>4695</v>
      </c>
      <c r="O4645" s="238">
        <v>43879</v>
      </c>
      <c r="P4645" s="286" t="s">
        <v>5633</v>
      </c>
    </row>
    <row r="4646" spans="1:16" s="92" customFormat="1" x14ac:dyDescent="0.2">
      <c r="A4646" s="92" t="s">
        <v>20</v>
      </c>
      <c r="B4646" s="208">
        <v>8474</v>
      </c>
      <c r="C4646" s="92" t="s">
        <v>5522</v>
      </c>
      <c r="D4646" s="92" t="s">
        <v>6040</v>
      </c>
      <c r="E4646" s="209">
        <v>16</v>
      </c>
      <c r="F4646" s="209" t="s">
        <v>5061</v>
      </c>
      <c r="G4646" s="197" t="s">
        <v>78</v>
      </c>
      <c r="H4646" s="238">
        <v>43707</v>
      </c>
      <c r="I4646" s="211" t="str">
        <f t="shared" si="110"/>
        <v>n/a</v>
      </c>
      <c r="J4646" s="238">
        <v>43739</v>
      </c>
      <c r="K4646" s="209"/>
      <c r="L4646" s="209" t="s">
        <v>6044</v>
      </c>
      <c r="M4646" s="306" t="s">
        <v>20</v>
      </c>
      <c r="N4646" s="288">
        <v>4697</v>
      </c>
      <c r="O4646" s="238">
        <v>43879</v>
      </c>
      <c r="P4646" s="286" t="s">
        <v>5633</v>
      </c>
    </row>
    <row r="4647" spans="1:16" s="92" customFormat="1" x14ac:dyDescent="0.2">
      <c r="A4647" s="92" t="s">
        <v>20</v>
      </c>
      <c r="B4647" s="208">
        <v>8475</v>
      </c>
      <c r="C4647" s="92" t="s">
        <v>1349</v>
      </c>
      <c r="D4647" s="92" t="s">
        <v>6064</v>
      </c>
      <c r="E4647" s="209">
        <v>16</v>
      </c>
      <c r="F4647" s="209" t="s">
        <v>5061</v>
      </c>
      <c r="G4647" s="197" t="s">
        <v>78</v>
      </c>
      <c r="H4647" s="238">
        <v>43714</v>
      </c>
      <c r="I4647" s="211" t="str">
        <f t="shared" si="110"/>
        <v>n/a</v>
      </c>
      <c r="J4647" s="238">
        <v>43739</v>
      </c>
      <c r="K4647" s="209"/>
      <c r="L4647" s="209" t="s">
        <v>6044</v>
      </c>
      <c r="M4647" s="306" t="s">
        <v>20</v>
      </c>
      <c r="N4647" s="288">
        <v>4698</v>
      </c>
      <c r="O4647" s="238">
        <v>43879</v>
      </c>
      <c r="P4647" s="323" t="s">
        <v>6114</v>
      </c>
    </row>
    <row r="4648" spans="1:16" s="92" customFormat="1" x14ac:dyDescent="0.2">
      <c r="A4648" s="92" t="s">
        <v>20</v>
      </c>
      <c r="B4648" s="208">
        <v>8476</v>
      </c>
      <c r="C4648" s="92" t="s">
        <v>1349</v>
      </c>
      <c r="D4648" s="92" t="s">
        <v>6065</v>
      </c>
      <c r="E4648" s="209">
        <v>16</v>
      </c>
      <c r="F4648" s="209" t="s">
        <v>5061</v>
      </c>
      <c r="G4648" s="197" t="s">
        <v>78</v>
      </c>
      <c r="H4648" s="238">
        <v>43714</v>
      </c>
      <c r="I4648" s="211">
        <f t="shared" ref="I4648:I4655" si="112">IF(AND(H4648&gt;1/1/75, J4648&gt;0),"n/a",H4648+365)</f>
        <v>44079</v>
      </c>
      <c r="J4648" s="238"/>
      <c r="K4648" s="209"/>
      <c r="L4648" s="209"/>
      <c r="M4648" s="306" t="s">
        <v>20</v>
      </c>
      <c r="N4648" s="307"/>
      <c r="O4648" s="238"/>
      <c r="P4648" s="214"/>
    </row>
    <row r="4649" spans="1:16" s="92" customFormat="1" x14ac:dyDescent="0.2">
      <c r="A4649" s="92" t="s">
        <v>20</v>
      </c>
      <c r="B4649" s="208">
        <v>8477</v>
      </c>
      <c r="C4649" s="92" t="s">
        <v>6066</v>
      </c>
      <c r="D4649" s="92" t="s">
        <v>6067</v>
      </c>
      <c r="E4649" s="209">
        <v>1</v>
      </c>
      <c r="F4649" s="209" t="s">
        <v>5075</v>
      </c>
      <c r="G4649" s="197" t="s">
        <v>2599</v>
      </c>
      <c r="H4649" s="238">
        <v>43739</v>
      </c>
      <c r="I4649" s="211" t="str">
        <f t="shared" si="112"/>
        <v>n/a</v>
      </c>
      <c r="J4649" s="238">
        <v>43769</v>
      </c>
      <c r="K4649" s="209"/>
      <c r="L4649" s="209" t="s">
        <v>6044</v>
      </c>
      <c r="M4649" s="306" t="s">
        <v>20</v>
      </c>
      <c r="N4649" s="288">
        <v>4701</v>
      </c>
      <c r="O4649" s="238">
        <v>43906</v>
      </c>
      <c r="P4649" s="323" t="s">
        <v>6126</v>
      </c>
    </row>
    <row r="4650" spans="1:16" s="92" customFormat="1" x14ac:dyDescent="0.2">
      <c r="A4650" s="92" t="s">
        <v>20</v>
      </c>
      <c r="B4650" s="208">
        <v>8478</v>
      </c>
      <c r="C4650" s="92" t="s">
        <v>5277</v>
      </c>
      <c r="D4650" s="92" t="s">
        <v>6068</v>
      </c>
      <c r="E4650" s="209">
        <v>15</v>
      </c>
      <c r="F4650" s="209" t="s">
        <v>5071</v>
      </c>
      <c r="G4650" s="197" t="s">
        <v>2599</v>
      </c>
      <c r="H4650" s="238">
        <v>43739</v>
      </c>
      <c r="I4650" s="211" t="str">
        <f t="shared" si="112"/>
        <v>n/a</v>
      </c>
      <c r="J4650" s="238">
        <v>43769</v>
      </c>
      <c r="K4650" s="209"/>
      <c r="L4650" s="209" t="s">
        <v>6044</v>
      </c>
      <c r="M4650" s="306" t="s">
        <v>20</v>
      </c>
      <c r="N4650" s="288">
        <v>4702</v>
      </c>
      <c r="O4650" s="238">
        <v>43906</v>
      </c>
      <c r="P4650" s="323" t="s">
        <v>6127</v>
      </c>
    </row>
    <row r="4651" spans="1:16" s="92" customFormat="1" x14ac:dyDescent="0.2">
      <c r="A4651" s="92" t="s">
        <v>20</v>
      </c>
      <c r="B4651" s="208">
        <v>8479</v>
      </c>
      <c r="C4651" s="92" t="s">
        <v>6007</v>
      </c>
      <c r="D4651" s="92" t="s">
        <v>6069</v>
      </c>
      <c r="E4651" s="209">
        <v>8</v>
      </c>
      <c r="F4651" s="209" t="s">
        <v>5941</v>
      </c>
      <c r="G4651" s="197" t="s">
        <v>236</v>
      </c>
      <c r="H4651" s="238">
        <v>43760</v>
      </c>
      <c r="I4651" s="211" t="str">
        <f t="shared" si="112"/>
        <v>n/a</v>
      </c>
      <c r="J4651" s="238">
        <v>43795</v>
      </c>
      <c r="K4651" s="209"/>
      <c r="L4651" s="209" t="s">
        <v>6044</v>
      </c>
      <c r="M4651" s="306" t="s">
        <v>20</v>
      </c>
      <c r="N4651" s="288">
        <v>4703</v>
      </c>
      <c r="O4651" s="238">
        <v>43934</v>
      </c>
      <c r="P4651" s="214" t="s">
        <v>6072</v>
      </c>
    </row>
    <row r="4652" spans="1:16" s="92" customFormat="1" x14ac:dyDescent="0.2">
      <c r="A4652" s="92" t="s">
        <v>20</v>
      </c>
      <c r="B4652" s="208">
        <v>8480</v>
      </c>
      <c r="C4652" s="92" t="s">
        <v>6078</v>
      </c>
      <c r="D4652" s="92" t="s">
        <v>6079</v>
      </c>
      <c r="E4652" s="209">
        <v>7</v>
      </c>
      <c r="F4652" s="209" t="s">
        <v>5061</v>
      </c>
      <c r="G4652" s="197" t="s">
        <v>29</v>
      </c>
      <c r="H4652" s="238">
        <v>43770</v>
      </c>
      <c r="I4652" s="211">
        <f t="shared" si="112"/>
        <v>44135</v>
      </c>
      <c r="J4652" s="238"/>
      <c r="K4652" s="209"/>
      <c r="L4652" s="209"/>
      <c r="M4652" s="306" t="s">
        <v>20</v>
      </c>
      <c r="N4652" s="288"/>
      <c r="O4652" s="238"/>
      <c r="P4652" s="214"/>
    </row>
    <row r="4653" spans="1:16" s="92" customFormat="1" x14ac:dyDescent="0.2">
      <c r="A4653" s="92" t="s">
        <v>20</v>
      </c>
      <c r="B4653" s="208">
        <v>8481</v>
      </c>
      <c r="C4653" s="92" t="s">
        <v>3762</v>
      </c>
      <c r="D4653" s="92" t="s">
        <v>6080</v>
      </c>
      <c r="E4653" s="209">
        <v>15</v>
      </c>
      <c r="F4653" s="209" t="s">
        <v>5071</v>
      </c>
      <c r="G4653" s="197" t="s">
        <v>24</v>
      </c>
      <c r="H4653" s="238">
        <v>43791</v>
      </c>
      <c r="I4653" s="211" t="str">
        <f t="shared" si="112"/>
        <v>n/a</v>
      </c>
      <c r="J4653" s="238">
        <v>43832</v>
      </c>
      <c r="K4653" s="209" t="e">
        <f t="shared" ref="K4653:K4698" si="113">IF($J4653&gt;0,VLOOKUP($B4653,analyst,8,FALSE),"")</f>
        <v>#N/A</v>
      </c>
      <c r="L4653" s="209" t="s">
        <v>6044</v>
      </c>
      <c r="M4653" s="306" t="s">
        <v>20</v>
      </c>
      <c r="N4653" s="288">
        <v>4705</v>
      </c>
      <c r="O4653" s="238">
        <v>43976</v>
      </c>
      <c r="P4653" s="214" t="s">
        <v>6127</v>
      </c>
    </row>
    <row r="4654" spans="1:16" s="92" customFormat="1" x14ac:dyDescent="0.2">
      <c r="A4654" s="92" t="s">
        <v>20</v>
      </c>
      <c r="B4654" s="208">
        <v>8482</v>
      </c>
      <c r="C4654" s="92" t="s">
        <v>6081</v>
      </c>
      <c r="D4654" s="92" t="s">
        <v>6082</v>
      </c>
      <c r="E4654" s="209">
        <v>15</v>
      </c>
      <c r="F4654" s="209" t="s">
        <v>5071</v>
      </c>
      <c r="G4654" s="197" t="s">
        <v>24</v>
      </c>
      <c r="H4654" s="238">
        <v>43796</v>
      </c>
      <c r="I4654" s="211" t="str">
        <f t="shared" si="112"/>
        <v>n/a</v>
      </c>
      <c r="J4654" s="238">
        <v>43830</v>
      </c>
      <c r="K4654" s="209" t="e">
        <f t="shared" si="113"/>
        <v>#N/A</v>
      </c>
      <c r="L4654" s="209" t="s">
        <v>6044</v>
      </c>
      <c r="M4654" s="306" t="s">
        <v>20</v>
      </c>
      <c r="N4654" s="288">
        <v>4706</v>
      </c>
      <c r="O4654" s="238">
        <v>43976</v>
      </c>
      <c r="P4654" s="214" t="s">
        <v>6127</v>
      </c>
    </row>
    <row r="4655" spans="1:16" s="92" customFormat="1" x14ac:dyDescent="0.2">
      <c r="A4655" s="92" t="s">
        <v>20</v>
      </c>
      <c r="B4655" s="208">
        <v>8483</v>
      </c>
      <c r="C4655" s="92" t="s">
        <v>5801</v>
      </c>
      <c r="D4655" s="92" t="s">
        <v>6083</v>
      </c>
      <c r="E4655" s="209">
        <v>6</v>
      </c>
      <c r="F4655" s="209" t="s">
        <v>5061</v>
      </c>
      <c r="G4655" s="197" t="s">
        <v>24</v>
      </c>
      <c r="H4655" s="238">
        <v>43801</v>
      </c>
      <c r="I4655" s="211" t="str">
        <f t="shared" si="112"/>
        <v>n/a</v>
      </c>
      <c r="J4655" s="238">
        <v>43832</v>
      </c>
      <c r="K4655" s="209" t="e">
        <f t="shared" si="113"/>
        <v>#N/A</v>
      </c>
      <c r="L4655" s="209" t="e">
        <f t="shared" ref="L4655:L4698" si="114">IF($J4655&gt;0,VLOOKUP($B4655,analyst,9,FALSE),"")</f>
        <v>#N/A</v>
      </c>
      <c r="M4655" s="306" t="s">
        <v>20</v>
      </c>
      <c r="N4655" s="288" t="s">
        <v>6130</v>
      </c>
      <c r="O4655" s="238"/>
      <c r="P4655" s="214"/>
    </row>
    <row r="4656" spans="1:16" s="92" customFormat="1" x14ac:dyDescent="0.2">
      <c r="A4656" s="92" t="s">
        <v>20</v>
      </c>
      <c r="B4656" s="208">
        <v>8484</v>
      </c>
      <c r="C4656" s="92" t="s">
        <v>3420</v>
      </c>
      <c r="D4656" s="92" t="s">
        <v>6084</v>
      </c>
      <c r="E4656" s="209">
        <v>20</v>
      </c>
      <c r="F4656" s="209" t="s">
        <v>5055</v>
      </c>
      <c r="G4656" s="197" t="s">
        <v>334</v>
      </c>
      <c r="H4656" s="238">
        <v>43819</v>
      </c>
      <c r="I4656" s="211" t="str">
        <f t="shared" ref="I4656:I4658" si="115">IF(AND(H4656&gt;1/1/75, J4656&gt;0),"n/a",H4656+365)</f>
        <v>n/a</v>
      </c>
      <c r="J4656" s="238">
        <v>43858</v>
      </c>
      <c r="K4656" s="209" t="e">
        <f t="shared" si="113"/>
        <v>#N/A</v>
      </c>
      <c r="L4656" s="209" t="s">
        <v>6044</v>
      </c>
      <c r="M4656" s="306" t="s">
        <v>20</v>
      </c>
      <c r="N4656" s="288">
        <v>4707</v>
      </c>
      <c r="O4656" s="238">
        <v>43990</v>
      </c>
      <c r="P4656" s="214" t="s">
        <v>5768</v>
      </c>
    </row>
    <row r="4657" spans="1:16" s="92" customFormat="1" x14ac:dyDescent="0.2">
      <c r="A4657" s="92" t="s">
        <v>20</v>
      </c>
      <c r="B4657" s="208">
        <v>8485</v>
      </c>
      <c r="C4657" s="92" t="s">
        <v>6085</v>
      </c>
      <c r="D4657" s="92" t="s">
        <v>6086</v>
      </c>
      <c r="E4657" s="209">
        <v>21</v>
      </c>
      <c r="F4657" s="209" t="s">
        <v>5055</v>
      </c>
      <c r="G4657" s="197" t="s">
        <v>78</v>
      </c>
      <c r="H4657" s="238">
        <v>43808</v>
      </c>
      <c r="I4657" s="211" t="str">
        <f t="shared" si="115"/>
        <v>n/a</v>
      </c>
      <c r="J4657" s="238">
        <v>43846</v>
      </c>
      <c r="K4657" s="209" t="e">
        <f t="shared" si="113"/>
        <v>#N/A</v>
      </c>
      <c r="L4657" s="209" t="s">
        <v>6044</v>
      </c>
      <c r="M4657" s="306" t="s">
        <v>20</v>
      </c>
      <c r="N4657" s="288">
        <v>4704</v>
      </c>
      <c r="O4657" s="238">
        <v>43934</v>
      </c>
      <c r="P4657" s="214" t="s">
        <v>6131</v>
      </c>
    </row>
    <row r="4658" spans="1:16" s="92" customFormat="1" x14ac:dyDescent="0.2">
      <c r="A4658" s="92" t="s">
        <v>20</v>
      </c>
      <c r="B4658" s="208">
        <v>8486</v>
      </c>
      <c r="C4658" s="92" t="s">
        <v>3778</v>
      </c>
      <c r="D4658" s="92" t="s">
        <v>6087</v>
      </c>
      <c r="E4658" s="209">
        <v>4</v>
      </c>
      <c r="F4658" s="209" t="s">
        <v>5075</v>
      </c>
      <c r="G4658" s="197" t="s">
        <v>334</v>
      </c>
      <c r="H4658" s="238">
        <v>43822</v>
      </c>
      <c r="I4658" s="211" t="str">
        <f t="shared" si="115"/>
        <v>n/a</v>
      </c>
      <c r="J4658" s="238">
        <v>43854</v>
      </c>
      <c r="K4658" s="209" t="e">
        <f t="shared" si="113"/>
        <v>#N/A</v>
      </c>
      <c r="L4658" s="209" t="s">
        <v>6044</v>
      </c>
      <c r="M4658" s="306" t="s">
        <v>20</v>
      </c>
      <c r="N4658" s="288">
        <v>4713</v>
      </c>
      <c r="O4658" s="238">
        <v>44043</v>
      </c>
      <c r="P4658" s="214" t="s">
        <v>6126</v>
      </c>
    </row>
    <row r="4659" spans="1:16" s="92" customFormat="1" x14ac:dyDescent="0.2">
      <c r="A4659" s="92" t="s">
        <v>20</v>
      </c>
      <c r="B4659" s="208">
        <v>8487</v>
      </c>
      <c r="C4659" s="92" t="s">
        <v>6088</v>
      </c>
      <c r="D4659" s="92" t="s">
        <v>6089</v>
      </c>
      <c r="E4659" s="197">
        <v>20</v>
      </c>
      <c r="F4659" s="209" t="s">
        <v>5055</v>
      </c>
      <c r="G4659" s="197" t="s">
        <v>334</v>
      </c>
      <c r="H4659" s="238">
        <v>43826</v>
      </c>
      <c r="I4659" s="211">
        <v>44191</v>
      </c>
      <c r="J4659" s="238">
        <v>43859</v>
      </c>
      <c r="K4659" s="209" t="e">
        <f t="shared" si="113"/>
        <v>#N/A</v>
      </c>
      <c r="L4659" s="209" t="s">
        <v>6044</v>
      </c>
      <c r="M4659" s="306" t="s">
        <v>20</v>
      </c>
      <c r="N4659" s="288">
        <v>4708</v>
      </c>
      <c r="O4659" s="238">
        <v>43990</v>
      </c>
      <c r="P4659" s="214" t="s">
        <v>6131</v>
      </c>
    </row>
    <row r="4660" spans="1:16" s="92" customFormat="1" x14ac:dyDescent="0.2">
      <c r="A4660" s="92" t="s">
        <v>20</v>
      </c>
      <c r="B4660" s="208">
        <v>8488</v>
      </c>
      <c r="C4660" s="92" t="s">
        <v>6081</v>
      </c>
      <c r="D4660" s="92" t="s">
        <v>3736</v>
      </c>
      <c r="E4660" s="209">
        <v>15</v>
      </c>
      <c r="F4660" s="209" t="s">
        <v>5071</v>
      </c>
      <c r="G4660" s="197" t="s">
        <v>334</v>
      </c>
      <c r="H4660" s="238">
        <v>43828</v>
      </c>
      <c r="I4660" s="211">
        <v>44193</v>
      </c>
      <c r="J4660" s="238">
        <v>43859</v>
      </c>
      <c r="K4660" s="209" t="e">
        <f t="shared" si="113"/>
        <v>#N/A</v>
      </c>
      <c r="L4660" s="209" t="s">
        <v>6044</v>
      </c>
      <c r="M4660" s="306" t="s">
        <v>20</v>
      </c>
      <c r="N4660" s="288">
        <v>4709</v>
      </c>
      <c r="O4660" s="238">
        <v>43990</v>
      </c>
      <c r="P4660" s="214" t="s">
        <v>6127</v>
      </c>
    </row>
    <row r="4661" spans="1:16" s="92" customFormat="1" x14ac:dyDescent="0.2">
      <c r="A4661" s="92" t="s">
        <v>20</v>
      </c>
      <c r="B4661" s="208">
        <v>8489</v>
      </c>
      <c r="C4661" s="92" t="s">
        <v>6092</v>
      </c>
      <c r="D4661" s="92" t="s">
        <v>6093</v>
      </c>
      <c r="E4661" s="209">
        <v>21</v>
      </c>
      <c r="F4661" s="209" t="s">
        <v>5055</v>
      </c>
      <c r="G4661" s="197" t="s">
        <v>73</v>
      </c>
      <c r="H4661" s="238">
        <v>43851</v>
      </c>
      <c r="I4661" s="211" t="str">
        <f t="shared" ref="I4661:I4677" si="116">IF(AND(H4661&gt;1/1/75, J4661&gt;0),"n/a",H4661+365)</f>
        <v>n/a</v>
      </c>
      <c r="J4661" s="238">
        <v>43892</v>
      </c>
      <c r="K4661" s="209" t="s">
        <v>2533</v>
      </c>
      <c r="L4661" s="209" t="s">
        <v>6044</v>
      </c>
      <c r="M4661" s="306" t="s">
        <v>20</v>
      </c>
      <c r="N4661" s="288">
        <v>4710</v>
      </c>
      <c r="O4661" s="238">
        <v>44036</v>
      </c>
      <c r="P4661" s="214" t="s">
        <v>6131</v>
      </c>
    </row>
    <row r="4662" spans="1:16" s="92" customFormat="1" x14ac:dyDescent="0.2">
      <c r="A4662" s="92" t="s">
        <v>20</v>
      </c>
      <c r="B4662" s="208">
        <v>8490</v>
      </c>
      <c r="C4662" s="92" t="s">
        <v>5005</v>
      </c>
      <c r="D4662" s="92" t="s">
        <v>6094</v>
      </c>
      <c r="E4662" s="209">
        <v>20</v>
      </c>
      <c r="F4662" s="209" t="s">
        <v>5055</v>
      </c>
      <c r="G4662" s="197" t="s">
        <v>73</v>
      </c>
      <c r="H4662" s="238">
        <v>43852</v>
      </c>
      <c r="I4662" s="211" t="str">
        <f t="shared" si="116"/>
        <v>n/a</v>
      </c>
      <c r="J4662" s="238">
        <v>44074</v>
      </c>
      <c r="K4662" s="209" t="s">
        <v>25</v>
      </c>
      <c r="L4662" s="209" t="s">
        <v>25</v>
      </c>
      <c r="M4662" s="306" t="s">
        <v>20</v>
      </c>
      <c r="N4662" s="307"/>
      <c r="O4662" s="238"/>
      <c r="P4662" s="214"/>
    </row>
    <row r="4663" spans="1:16" s="92" customFormat="1" x14ac:dyDescent="0.2">
      <c r="A4663" s="92" t="s">
        <v>20</v>
      </c>
      <c r="B4663" s="208">
        <v>8491</v>
      </c>
      <c r="C4663" s="92" t="s">
        <v>6095</v>
      </c>
      <c r="D4663" s="92" t="s">
        <v>6096</v>
      </c>
      <c r="E4663" s="209">
        <v>5</v>
      </c>
      <c r="F4663" s="209" t="s">
        <v>5075</v>
      </c>
      <c r="G4663" s="197" t="s">
        <v>73</v>
      </c>
      <c r="H4663" s="238">
        <v>43858</v>
      </c>
      <c r="I4663" s="211" t="str">
        <f t="shared" si="116"/>
        <v>n/a</v>
      </c>
      <c r="J4663" s="238">
        <v>43892</v>
      </c>
      <c r="K4663" s="209" t="s">
        <v>2533</v>
      </c>
      <c r="L4663" s="209" t="s">
        <v>6044</v>
      </c>
      <c r="M4663" s="306" t="s">
        <v>20</v>
      </c>
      <c r="N4663" s="307"/>
      <c r="O4663" s="238"/>
      <c r="P4663" s="214"/>
    </row>
    <row r="4664" spans="1:16" s="92" customFormat="1" x14ac:dyDescent="0.2">
      <c r="A4664" s="92" t="s">
        <v>20</v>
      </c>
      <c r="B4664" s="208">
        <v>8492</v>
      </c>
      <c r="C4664" s="92" t="s">
        <v>6092</v>
      </c>
      <c r="D4664" s="92" t="s">
        <v>6097</v>
      </c>
      <c r="E4664" s="209">
        <v>16</v>
      </c>
      <c r="F4664" s="209" t="s">
        <v>5061</v>
      </c>
      <c r="G4664" s="197" t="s">
        <v>73</v>
      </c>
      <c r="H4664" s="238">
        <v>43860</v>
      </c>
      <c r="I4664" s="211">
        <f t="shared" si="116"/>
        <v>44225</v>
      </c>
      <c r="J4664" s="238"/>
      <c r="K4664" s="209" t="s">
        <v>25</v>
      </c>
      <c r="L4664" s="209" t="s">
        <v>25</v>
      </c>
      <c r="M4664" s="306" t="s">
        <v>20</v>
      </c>
      <c r="N4664" s="307"/>
      <c r="O4664" s="238"/>
      <c r="P4664" s="214"/>
    </row>
    <row r="4665" spans="1:16" s="92" customFormat="1" x14ac:dyDescent="0.2">
      <c r="A4665" s="92" t="s">
        <v>20</v>
      </c>
      <c r="B4665" s="208">
        <v>8493</v>
      </c>
      <c r="C4665" s="92" t="s">
        <v>6092</v>
      </c>
      <c r="D4665" s="92" t="s">
        <v>6098</v>
      </c>
      <c r="E4665" s="209">
        <v>16</v>
      </c>
      <c r="F4665" s="209" t="s">
        <v>5061</v>
      </c>
      <c r="G4665" s="197" t="s">
        <v>73</v>
      </c>
      <c r="H4665" s="238">
        <v>43860</v>
      </c>
      <c r="I4665" s="211" t="str">
        <f t="shared" si="116"/>
        <v>n/a</v>
      </c>
      <c r="J4665" s="238">
        <v>43892</v>
      </c>
      <c r="K4665" s="209"/>
      <c r="L4665" s="209"/>
      <c r="M4665" s="306" t="s">
        <v>20</v>
      </c>
      <c r="N4665" s="288" t="s">
        <v>3874</v>
      </c>
      <c r="O4665" s="238"/>
      <c r="P4665" s="214"/>
    </row>
    <row r="4666" spans="1:16" s="92" customFormat="1" x14ac:dyDescent="0.2">
      <c r="A4666" s="92" t="s">
        <v>20</v>
      </c>
      <c r="B4666" s="208">
        <v>8494</v>
      </c>
      <c r="C4666" s="92" t="s">
        <v>6092</v>
      </c>
      <c r="D4666" s="92" t="s">
        <v>6099</v>
      </c>
      <c r="E4666" s="209">
        <v>16</v>
      </c>
      <c r="F4666" s="209" t="s">
        <v>5061</v>
      </c>
      <c r="G4666" s="197" t="s">
        <v>73</v>
      </c>
      <c r="H4666" s="238">
        <v>43860</v>
      </c>
      <c r="I4666" s="211">
        <f t="shared" si="116"/>
        <v>44225</v>
      </c>
      <c r="J4666" s="238"/>
      <c r="K4666" s="209" t="s">
        <v>25</v>
      </c>
      <c r="L4666" s="209" t="s">
        <v>25</v>
      </c>
      <c r="M4666" s="306" t="s">
        <v>20</v>
      </c>
      <c r="N4666" s="307"/>
      <c r="O4666" s="238"/>
      <c r="P4666" s="214"/>
    </row>
    <row r="4667" spans="1:16" s="92" customFormat="1" x14ac:dyDescent="0.2">
      <c r="A4667" s="92" t="s">
        <v>20</v>
      </c>
      <c r="B4667" s="208">
        <v>8495</v>
      </c>
      <c r="C4667" s="92" t="s">
        <v>4293</v>
      </c>
      <c r="D4667" s="92" t="s">
        <v>6100</v>
      </c>
      <c r="E4667" s="209">
        <v>19</v>
      </c>
      <c r="F4667" s="209" t="s">
        <v>5071</v>
      </c>
      <c r="G4667" s="197" t="s">
        <v>73</v>
      </c>
      <c r="H4667" s="238">
        <v>43861</v>
      </c>
      <c r="I4667" s="211" t="str">
        <f t="shared" si="116"/>
        <v>n/a</v>
      </c>
      <c r="J4667" s="238">
        <v>43892</v>
      </c>
      <c r="K4667" s="209" t="s">
        <v>2533</v>
      </c>
      <c r="L4667" s="209" t="s">
        <v>6044</v>
      </c>
      <c r="M4667" s="306" t="s">
        <v>20</v>
      </c>
      <c r="N4667" s="288">
        <v>4711</v>
      </c>
      <c r="O4667" s="238">
        <v>44036</v>
      </c>
      <c r="P4667" s="214" t="s">
        <v>6127</v>
      </c>
    </row>
    <row r="4668" spans="1:16" s="92" customFormat="1" x14ac:dyDescent="0.2">
      <c r="A4668" s="92" t="s">
        <v>20</v>
      </c>
      <c r="B4668" s="208">
        <v>8496</v>
      </c>
      <c r="C4668" s="92" t="s">
        <v>6101</v>
      </c>
      <c r="D4668" s="92" t="s">
        <v>6102</v>
      </c>
      <c r="E4668" s="209">
        <v>15</v>
      </c>
      <c r="F4668" s="209" t="s">
        <v>5071</v>
      </c>
      <c r="G4668" s="197" t="s">
        <v>73</v>
      </c>
      <c r="H4668" s="238">
        <v>43861</v>
      </c>
      <c r="I4668" s="211" t="str">
        <f t="shared" si="116"/>
        <v>n/a</v>
      </c>
      <c r="J4668" s="238">
        <v>43892</v>
      </c>
      <c r="K4668" s="209" t="s">
        <v>2533</v>
      </c>
      <c r="L4668" s="209" t="s">
        <v>6044</v>
      </c>
      <c r="M4668" s="306" t="s">
        <v>20</v>
      </c>
      <c r="N4668" s="288">
        <v>4712</v>
      </c>
      <c r="O4668" s="238">
        <v>44032</v>
      </c>
      <c r="P4668" s="214" t="s">
        <v>6127</v>
      </c>
    </row>
    <row r="4669" spans="1:16" s="92" customFormat="1" x14ac:dyDescent="0.2">
      <c r="A4669" s="92" t="s">
        <v>20</v>
      </c>
      <c r="B4669" s="208">
        <v>8497</v>
      </c>
      <c r="C4669" s="92" t="s">
        <v>5673</v>
      </c>
      <c r="D4669" s="92" t="s">
        <v>6104</v>
      </c>
      <c r="E4669" s="209">
        <v>21</v>
      </c>
      <c r="F4669" s="209" t="s">
        <v>5055</v>
      </c>
      <c r="G4669" s="197" t="s">
        <v>78</v>
      </c>
      <c r="H4669" s="238">
        <v>43872</v>
      </c>
      <c r="I4669" s="211" t="str">
        <f t="shared" si="116"/>
        <v>n/a</v>
      </c>
      <c r="J4669" s="238">
        <v>43920</v>
      </c>
      <c r="K4669" s="209" t="s">
        <v>2533</v>
      </c>
      <c r="L4669" s="209" t="s">
        <v>5924</v>
      </c>
      <c r="M4669" s="306" t="s">
        <v>20</v>
      </c>
      <c r="N4669" s="307"/>
      <c r="O4669" s="238"/>
      <c r="P4669" s="214"/>
    </row>
    <row r="4670" spans="1:16" s="92" customFormat="1" x14ac:dyDescent="0.2">
      <c r="A4670" s="92" t="s">
        <v>20</v>
      </c>
      <c r="B4670" s="208">
        <v>8498</v>
      </c>
      <c r="C4670" s="92" t="s">
        <v>2885</v>
      </c>
      <c r="D4670" s="92" t="s">
        <v>6105</v>
      </c>
      <c r="E4670" s="209">
        <v>12</v>
      </c>
      <c r="F4670" s="209" t="s">
        <v>5075</v>
      </c>
      <c r="G4670" s="197" t="s">
        <v>78</v>
      </c>
      <c r="H4670" s="238">
        <v>43873</v>
      </c>
      <c r="I4670" s="211" t="str">
        <f t="shared" si="116"/>
        <v>n/a</v>
      </c>
      <c r="J4670" s="238">
        <v>43920</v>
      </c>
      <c r="K4670" s="209" t="s">
        <v>2533</v>
      </c>
      <c r="L4670" s="209" t="s">
        <v>2533</v>
      </c>
      <c r="M4670" s="306" t="s">
        <v>20</v>
      </c>
      <c r="N4670" s="288" t="s">
        <v>2799</v>
      </c>
      <c r="O4670" s="238"/>
      <c r="P4670" s="214"/>
    </row>
    <row r="4671" spans="1:16" s="92" customFormat="1" x14ac:dyDescent="0.2">
      <c r="A4671" s="92" t="s">
        <v>20</v>
      </c>
      <c r="B4671" s="208">
        <v>8499</v>
      </c>
      <c r="C4671" s="92" t="s">
        <v>5673</v>
      </c>
      <c r="D4671" s="92" t="s">
        <v>6106</v>
      </c>
      <c r="E4671" s="209">
        <v>21</v>
      </c>
      <c r="F4671" s="209" t="s">
        <v>5055</v>
      </c>
      <c r="G4671" s="197" t="s">
        <v>78</v>
      </c>
      <c r="H4671" s="238">
        <v>43876</v>
      </c>
      <c r="I4671" s="211" t="str">
        <f t="shared" si="116"/>
        <v>n/a</v>
      </c>
      <c r="J4671" s="238">
        <v>43920</v>
      </c>
      <c r="K4671" s="209" t="s">
        <v>2533</v>
      </c>
      <c r="L4671" s="209" t="s">
        <v>6044</v>
      </c>
      <c r="M4671" s="306" t="s">
        <v>20</v>
      </c>
      <c r="N4671" s="307"/>
      <c r="O4671" s="238"/>
      <c r="P4671" s="214"/>
    </row>
    <row r="4672" spans="1:16" s="92" customFormat="1" x14ac:dyDescent="0.2">
      <c r="A4672" s="92" t="s">
        <v>20</v>
      </c>
      <c r="B4672" s="208">
        <v>8500</v>
      </c>
      <c r="C4672" s="92" t="s">
        <v>5049</v>
      </c>
      <c r="D4672" s="92" t="s">
        <v>6107</v>
      </c>
      <c r="E4672" s="197">
        <v>6</v>
      </c>
      <c r="F4672" s="197" t="s">
        <v>5061</v>
      </c>
      <c r="G4672" s="197" t="s">
        <v>78</v>
      </c>
      <c r="H4672" s="238">
        <v>43878</v>
      </c>
      <c r="I4672" s="211" t="str">
        <f t="shared" si="116"/>
        <v>n/a</v>
      </c>
      <c r="J4672" s="238">
        <v>43921</v>
      </c>
      <c r="K4672" s="209" t="s">
        <v>2533</v>
      </c>
      <c r="L4672" s="209" t="s">
        <v>6001</v>
      </c>
      <c r="M4672" s="306" t="s">
        <v>20</v>
      </c>
      <c r="N4672" s="307"/>
      <c r="O4672" s="238"/>
      <c r="P4672" s="214"/>
    </row>
    <row r="4673" spans="1:16" s="92" customFormat="1" x14ac:dyDescent="0.2">
      <c r="A4673" s="92" t="s">
        <v>20</v>
      </c>
      <c r="B4673" s="208">
        <v>8501</v>
      </c>
      <c r="C4673" s="92" t="s">
        <v>6108</v>
      </c>
      <c r="D4673" s="92" t="s">
        <v>6086</v>
      </c>
      <c r="E4673" s="209">
        <v>21</v>
      </c>
      <c r="F4673" s="209" t="s">
        <v>5055</v>
      </c>
      <c r="G4673" s="197" t="s">
        <v>78</v>
      </c>
      <c r="H4673" s="238">
        <v>43887</v>
      </c>
      <c r="I4673" s="211" t="str">
        <f t="shared" si="116"/>
        <v>n/a</v>
      </c>
      <c r="J4673" s="238">
        <v>43921</v>
      </c>
      <c r="K4673" s="209"/>
      <c r="L4673" s="209"/>
      <c r="M4673" s="306" t="s">
        <v>20</v>
      </c>
      <c r="N4673" s="288" t="s">
        <v>2799</v>
      </c>
      <c r="O4673" s="238"/>
      <c r="P4673" s="214"/>
    </row>
    <row r="4674" spans="1:16" s="92" customFormat="1" x14ac:dyDescent="0.2">
      <c r="A4674" s="92" t="s">
        <v>20</v>
      </c>
      <c r="B4674" s="208">
        <v>8502</v>
      </c>
      <c r="C4674" s="92" t="s">
        <v>406</v>
      </c>
      <c r="D4674" s="92" t="s">
        <v>6109</v>
      </c>
      <c r="E4674" s="209">
        <v>7</v>
      </c>
      <c r="F4674" s="209" t="s">
        <v>5061</v>
      </c>
      <c r="G4674" s="197" t="s">
        <v>78</v>
      </c>
      <c r="H4674" s="238">
        <v>43888</v>
      </c>
      <c r="I4674" s="211" t="str">
        <f t="shared" si="116"/>
        <v>n/a</v>
      </c>
      <c r="J4674" s="238">
        <v>43920</v>
      </c>
      <c r="K4674" s="209" t="s">
        <v>2533</v>
      </c>
      <c r="L4674" s="209" t="s">
        <v>6001</v>
      </c>
      <c r="M4674" s="306" t="s">
        <v>20</v>
      </c>
      <c r="N4674" s="307"/>
      <c r="O4674" s="238"/>
      <c r="P4674" s="214"/>
    </row>
    <row r="4675" spans="1:16" s="92" customFormat="1" x14ac:dyDescent="0.2">
      <c r="A4675" s="92" t="s">
        <v>20</v>
      </c>
      <c r="B4675" s="208">
        <v>8503</v>
      </c>
      <c r="C4675" s="92" t="s">
        <v>5425</v>
      </c>
      <c r="D4675" s="92" t="s">
        <v>6110</v>
      </c>
      <c r="E4675" s="209">
        <v>8</v>
      </c>
      <c r="F4675" s="209" t="s">
        <v>5941</v>
      </c>
      <c r="G4675" s="197" t="s">
        <v>78</v>
      </c>
      <c r="H4675" s="238">
        <v>43889</v>
      </c>
      <c r="I4675" s="211" t="str">
        <f t="shared" si="116"/>
        <v>n/a</v>
      </c>
      <c r="J4675" s="238">
        <v>43921</v>
      </c>
      <c r="K4675" s="209" t="s">
        <v>6044</v>
      </c>
      <c r="L4675" s="209" t="s">
        <v>6044</v>
      </c>
      <c r="M4675" s="306" t="s">
        <v>20</v>
      </c>
      <c r="N4675" s="307"/>
      <c r="O4675" s="238"/>
      <c r="P4675" s="214"/>
    </row>
    <row r="4676" spans="1:16" s="92" customFormat="1" x14ac:dyDescent="0.2">
      <c r="A4676" s="92" t="s">
        <v>20</v>
      </c>
      <c r="B4676" s="208">
        <v>8504</v>
      </c>
      <c r="C4676" s="92" t="s">
        <v>6111</v>
      </c>
      <c r="D4676" s="92" t="s">
        <v>6112</v>
      </c>
      <c r="E4676" s="209">
        <v>8</v>
      </c>
      <c r="F4676" s="209" t="s">
        <v>5941</v>
      </c>
      <c r="G4676" s="197" t="s">
        <v>78</v>
      </c>
      <c r="H4676" s="238">
        <v>43889</v>
      </c>
      <c r="I4676" s="211">
        <f t="shared" si="116"/>
        <v>44254</v>
      </c>
      <c r="J4676" s="238"/>
      <c r="K4676" s="209" t="s">
        <v>25</v>
      </c>
      <c r="L4676" s="209" t="s">
        <v>25</v>
      </c>
      <c r="M4676" s="306" t="s">
        <v>20</v>
      </c>
      <c r="N4676" s="307"/>
      <c r="O4676" s="238"/>
      <c r="P4676" s="214"/>
    </row>
    <row r="4677" spans="1:16" s="92" customFormat="1" x14ac:dyDescent="0.2">
      <c r="A4677" s="92" t="s">
        <v>20</v>
      </c>
      <c r="B4677" s="208">
        <v>8505</v>
      </c>
      <c r="C4677" s="92" t="s">
        <v>3762</v>
      </c>
      <c r="D4677" s="92" t="s">
        <v>6109</v>
      </c>
      <c r="E4677" s="209">
        <v>15</v>
      </c>
      <c r="F4677" s="209" t="s">
        <v>5071</v>
      </c>
      <c r="G4677" s="197" t="s">
        <v>78</v>
      </c>
      <c r="H4677" s="238">
        <v>43889</v>
      </c>
      <c r="I4677" s="211" t="str">
        <f t="shared" si="116"/>
        <v>n/a</v>
      </c>
      <c r="J4677" s="238">
        <v>43921</v>
      </c>
      <c r="K4677" s="209" t="s">
        <v>2533</v>
      </c>
      <c r="L4677" s="209" t="s">
        <v>6044</v>
      </c>
      <c r="M4677" s="306" t="s">
        <v>20</v>
      </c>
      <c r="N4677" s="307"/>
      <c r="O4677" s="238"/>
      <c r="P4677" s="214"/>
    </row>
    <row r="4678" spans="1:16" s="92" customFormat="1" x14ac:dyDescent="0.2">
      <c r="A4678" s="92" t="s">
        <v>20</v>
      </c>
      <c r="B4678" s="208">
        <v>8506</v>
      </c>
      <c r="C4678" s="92" t="s">
        <v>3762</v>
      </c>
      <c r="D4678" s="92" t="s">
        <v>6113</v>
      </c>
      <c r="E4678" s="209">
        <v>19</v>
      </c>
      <c r="F4678" s="209" t="s">
        <v>5071</v>
      </c>
      <c r="G4678" s="197" t="s">
        <v>78</v>
      </c>
      <c r="H4678" s="238">
        <v>43889</v>
      </c>
      <c r="I4678" s="211" t="str">
        <f>IF(AND(H4678&gt;1/1/75, J4678&gt;0),"n/a",H4678+365)</f>
        <v>n/a</v>
      </c>
      <c r="J4678" s="238">
        <v>43921</v>
      </c>
      <c r="K4678" s="209" t="s">
        <v>2533</v>
      </c>
      <c r="L4678" s="209" t="s">
        <v>2533</v>
      </c>
      <c r="M4678" s="306" t="s">
        <v>20</v>
      </c>
      <c r="N4678" s="288" t="s">
        <v>6130</v>
      </c>
      <c r="O4678" s="238"/>
      <c r="P4678" s="214"/>
    </row>
    <row r="4679" spans="1:16" s="92" customFormat="1" x14ac:dyDescent="0.2">
      <c r="A4679" s="92" t="s">
        <v>20</v>
      </c>
      <c r="B4679" s="208">
        <v>8507</v>
      </c>
      <c r="C4679" s="92" t="s">
        <v>6117</v>
      </c>
      <c r="D4679" s="92" t="s">
        <v>6118</v>
      </c>
      <c r="E4679" s="209">
        <v>9</v>
      </c>
      <c r="F4679" s="209" t="s">
        <v>5061</v>
      </c>
      <c r="G4679" s="197" t="s">
        <v>78</v>
      </c>
      <c r="H4679" s="238">
        <v>43892</v>
      </c>
      <c r="I4679" s="211" t="str">
        <f t="shared" ref="I4679:I4680" si="117">IF(AND(H4679&gt;1/1/75, J4679&gt;0),"n/a",H4679+365)</f>
        <v>n/a</v>
      </c>
      <c r="J4679" s="238">
        <v>43920</v>
      </c>
      <c r="K4679" s="209" t="s">
        <v>2533</v>
      </c>
      <c r="L4679" s="209" t="s">
        <v>6044</v>
      </c>
      <c r="M4679" s="306" t="s">
        <v>20</v>
      </c>
      <c r="N4679" s="307"/>
      <c r="O4679" s="238"/>
      <c r="P4679" s="214"/>
    </row>
    <row r="4680" spans="1:16" s="92" customFormat="1" x14ac:dyDescent="0.2">
      <c r="A4680" s="92" t="s">
        <v>20</v>
      </c>
      <c r="B4680" s="208">
        <v>8508</v>
      </c>
      <c r="C4680" s="92" t="s">
        <v>123</v>
      </c>
      <c r="D4680" s="92" t="s">
        <v>6119</v>
      </c>
      <c r="E4680" s="209">
        <v>20</v>
      </c>
      <c r="F4680" s="209" t="s">
        <v>5055</v>
      </c>
      <c r="G4680" s="197" t="s">
        <v>78</v>
      </c>
      <c r="H4680" s="238">
        <v>43892</v>
      </c>
      <c r="I4680" s="211" t="str">
        <f t="shared" si="117"/>
        <v>n/a</v>
      </c>
      <c r="J4680" s="238">
        <v>43920</v>
      </c>
      <c r="K4680" s="209" t="s">
        <v>2533</v>
      </c>
      <c r="L4680" s="209" t="s">
        <v>6044</v>
      </c>
      <c r="M4680" s="306" t="s">
        <v>20</v>
      </c>
      <c r="N4680" s="307"/>
      <c r="O4680" s="238"/>
      <c r="P4680" s="214"/>
    </row>
    <row r="4681" spans="1:16" s="92" customFormat="1" x14ac:dyDescent="0.2">
      <c r="A4681" s="92" t="s">
        <v>20</v>
      </c>
      <c r="B4681" s="208">
        <v>8509</v>
      </c>
      <c r="C4681" s="92" t="s">
        <v>5801</v>
      </c>
      <c r="D4681" s="92" t="s">
        <v>6107</v>
      </c>
      <c r="E4681" s="197">
        <v>6</v>
      </c>
      <c r="F4681" s="197" t="s">
        <v>5061</v>
      </c>
      <c r="G4681" s="197" t="s">
        <v>78</v>
      </c>
      <c r="H4681" s="238">
        <v>43892</v>
      </c>
      <c r="I4681" s="211">
        <f>IF(AND(H4681&gt;1/1/75, J4681&gt;0),"n/a",H4681+365)</f>
        <v>44257</v>
      </c>
      <c r="J4681" s="238"/>
      <c r="K4681" s="209" t="s">
        <v>25</v>
      </c>
      <c r="L4681" s="209" t="s">
        <v>25</v>
      </c>
      <c r="M4681" s="306" t="s">
        <v>20</v>
      </c>
      <c r="N4681" s="307"/>
      <c r="O4681" s="238"/>
      <c r="P4681" s="214"/>
    </row>
    <row r="4682" spans="1:16" s="92" customFormat="1" x14ac:dyDescent="0.2">
      <c r="A4682" s="92" t="s">
        <v>20</v>
      </c>
      <c r="B4682" s="208">
        <v>8510</v>
      </c>
      <c r="C4682" s="92" t="s">
        <v>5277</v>
      </c>
      <c r="D4682" s="92" t="s">
        <v>6120</v>
      </c>
      <c r="E4682" s="209">
        <v>15</v>
      </c>
      <c r="F4682" s="209" t="s">
        <v>5071</v>
      </c>
      <c r="G4682" s="197" t="s">
        <v>78</v>
      </c>
      <c r="H4682" s="238">
        <v>43892</v>
      </c>
      <c r="I4682" s="211" t="str">
        <f t="shared" ref="I4682" si="118">IF(AND(H4682&gt;1/1/75, J4682&gt;0),"n/a",H4682+365)</f>
        <v>n/a</v>
      </c>
      <c r="J4682" s="238">
        <v>43921</v>
      </c>
      <c r="K4682" s="209"/>
      <c r="L4682" s="209"/>
      <c r="M4682" s="306" t="s">
        <v>20</v>
      </c>
      <c r="N4682" s="288" t="s">
        <v>6130</v>
      </c>
      <c r="O4682" s="238"/>
      <c r="P4682" s="214"/>
    </row>
    <row r="4683" spans="1:16" s="92" customFormat="1" x14ac:dyDescent="0.2">
      <c r="A4683" s="92" t="s">
        <v>20</v>
      </c>
      <c r="B4683" s="208">
        <v>8511</v>
      </c>
      <c r="C4683" s="92" t="s">
        <v>5801</v>
      </c>
      <c r="D4683" s="92" t="s">
        <v>6121</v>
      </c>
      <c r="E4683" s="197">
        <v>6</v>
      </c>
      <c r="F4683" s="197" t="s">
        <v>5061</v>
      </c>
      <c r="G4683" s="197" t="s">
        <v>78</v>
      </c>
      <c r="H4683" s="238">
        <v>43892</v>
      </c>
      <c r="I4683" s="211" t="str">
        <f>IF(AND(H4683&gt;1/1/75, J4683&gt;0),"n/a",H4683+365)</f>
        <v>n/a</v>
      </c>
      <c r="J4683" s="238">
        <v>43921</v>
      </c>
      <c r="K4683" s="209" t="s">
        <v>2533</v>
      </c>
      <c r="L4683" s="209" t="s">
        <v>6044</v>
      </c>
      <c r="M4683" s="306" t="s">
        <v>20</v>
      </c>
      <c r="N4683" s="288"/>
      <c r="O4683" s="238"/>
      <c r="P4683" s="214"/>
    </row>
    <row r="4684" spans="1:16" s="92" customFormat="1" x14ac:dyDescent="0.2">
      <c r="A4684" s="92" t="s">
        <v>20</v>
      </c>
      <c r="B4684" s="208">
        <v>8512</v>
      </c>
      <c r="C4684" s="92" t="s">
        <v>4120</v>
      </c>
      <c r="D4684" s="92" t="s">
        <v>6122</v>
      </c>
      <c r="E4684" s="209">
        <v>15</v>
      </c>
      <c r="F4684" s="209" t="s">
        <v>5071</v>
      </c>
      <c r="G4684" s="197" t="s">
        <v>78</v>
      </c>
      <c r="H4684" s="238">
        <v>43892</v>
      </c>
      <c r="I4684" s="211">
        <f t="shared" ref="I4684:I4688" si="119">IF(AND(H4684&gt;1/1/75, J4684&gt;0),"n/a",H4684+365)</f>
        <v>44257</v>
      </c>
      <c r="J4684" s="238"/>
      <c r="K4684" s="209" t="s">
        <v>25</v>
      </c>
      <c r="L4684" s="209" t="s">
        <v>25</v>
      </c>
      <c r="M4684" s="306" t="s">
        <v>20</v>
      </c>
      <c r="N4684" s="288"/>
      <c r="O4684" s="238"/>
      <c r="P4684" s="214"/>
    </row>
    <row r="4685" spans="1:16" s="92" customFormat="1" x14ac:dyDescent="0.2">
      <c r="A4685" s="92" t="s">
        <v>20</v>
      </c>
      <c r="B4685" s="208">
        <v>8513</v>
      </c>
      <c r="C4685" s="92" t="s">
        <v>4120</v>
      </c>
      <c r="D4685" s="92" t="s">
        <v>6123</v>
      </c>
      <c r="E4685" s="209">
        <v>15</v>
      </c>
      <c r="F4685" s="209" t="s">
        <v>5071</v>
      </c>
      <c r="G4685" s="197" t="s">
        <v>78</v>
      </c>
      <c r="H4685" s="238">
        <v>43892</v>
      </c>
      <c r="I4685" s="211" t="str">
        <f t="shared" si="119"/>
        <v>n/a</v>
      </c>
      <c r="J4685" s="238">
        <v>43921</v>
      </c>
      <c r="K4685" s="209"/>
      <c r="L4685" s="209"/>
      <c r="M4685" s="306" t="s">
        <v>20</v>
      </c>
      <c r="N4685" s="288" t="s">
        <v>6130</v>
      </c>
      <c r="O4685" s="238"/>
      <c r="P4685" s="214"/>
    </row>
    <row r="4686" spans="1:16" s="92" customFormat="1" x14ac:dyDescent="0.2">
      <c r="A4686" s="92" t="s">
        <v>20</v>
      </c>
      <c r="B4686" s="208">
        <v>8514</v>
      </c>
      <c r="C4686" s="92" t="s">
        <v>5277</v>
      </c>
      <c r="D4686" s="92" t="s">
        <v>6124</v>
      </c>
      <c r="E4686" s="209">
        <v>15</v>
      </c>
      <c r="F4686" s="209" t="s">
        <v>5071</v>
      </c>
      <c r="G4686" s="197" t="s">
        <v>78</v>
      </c>
      <c r="H4686" s="238">
        <v>43892</v>
      </c>
      <c r="I4686" s="211" t="str">
        <f t="shared" si="119"/>
        <v>n/a</v>
      </c>
      <c r="J4686" s="238">
        <v>43921</v>
      </c>
      <c r="K4686" s="209"/>
      <c r="L4686" s="209"/>
      <c r="M4686" s="306" t="s">
        <v>20</v>
      </c>
      <c r="N4686" s="288" t="s">
        <v>6130</v>
      </c>
      <c r="O4686" s="238"/>
      <c r="P4686" s="214"/>
    </row>
    <row r="4687" spans="1:16" s="92" customFormat="1" x14ac:dyDescent="0.2">
      <c r="A4687" s="92" t="s">
        <v>20</v>
      </c>
      <c r="B4687" s="208">
        <v>8515</v>
      </c>
      <c r="C4687" s="92" t="s">
        <v>5893</v>
      </c>
      <c r="D4687" s="92" t="s">
        <v>6125</v>
      </c>
      <c r="E4687" s="209">
        <v>8</v>
      </c>
      <c r="F4687" s="209" t="s">
        <v>5941</v>
      </c>
      <c r="G4687" s="197" t="s">
        <v>334</v>
      </c>
      <c r="H4687" s="238">
        <v>43913</v>
      </c>
      <c r="I4687" s="211">
        <f t="shared" si="119"/>
        <v>44278</v>
      </c>
      <c r="J4687" s="238"/>
      <c r="K4687" s="209" t="str">
        <f t="shared" si="113"/>
        <v/>
      </c>
      <c r="L4687" s="209" t="str">
        <f t="shared" si="114"/>
        <v/>
      </c>
      <c r="M4687" s="306" t="s">
        <v>20</v>
      </c>
      <c r="N4687" s="307"/>
      <c r="O4687" s="238"/>
      <c r="P4687" s="214"/>
    </row>
    <row r="4688" spans="1:16" s="92" customFormat="1" x14ac:dyDescent="0.2">
      <c r="A4688" s="92" t="s">
        <v>20</v>
      </c>
      <c r="B4688" s="208">
        <v>8516</v>
      </c>
      <c r="C4688" s="92" t="s">
        <v>6128</v>
      </c>
      <c r="D4688" s="92" t="s">
        <v>6129</v>
      </c>
      <c r="E4688" s="209">
        <v>16</v>
      </c>
      <c r="F4688" s="209" t="s">
        <v>5061</v>
      </c>
      <c r="G4688" s="197" t="s">
        <v>334</v>
      </c>
      <c r="H4688" s="238">
        <v>43938</v>
      </c>
      <c r="I4688" s="211" t="str">
        <f t="shared" si="119"/>
        <v>n/a</v>
      </c>
      <c r="J4688" s="238">
        <v>44046</v>
      </c>
      <c r="K4688" s="209"/>
      <c r="L4688" s="209"/>
      <c r="M4688" s="306" t="s">
        <v>20</v>
      </c>
      <c r="N4688" s="288" t="s">
        <v>4426</v>
      </c>
      <c r="O4688" s="238"/>
      <c r="P4688" s="214"/>
    </row>
    <row r="4689" spans="1:16" s="92" customFormat="1" x14ac:dyDescent="0.2">
      <c r="A4689" s="92" t="s">
        <v>20</v>
      </c>
      <c r="B4689" s="208">
        <v>8517</v>
      </c>
      <c r="C4689" s="92" t="s">
        <v>6132</v>
      </c>
      <c r="D4689" s="92" t="s">
        <v>6133</v>
      </c>
      <c r="E4689" s="209">
        <v>20</v>
      </c>
      <c r="F4689" s="209" t="s">
        <v>5055</v>
      </c>
      <c r="G4689" s="197" t="s">
        <v>236</v>
      </c>
      <c r="H4689" s="238">
        <v>43952</v>
      </c>
      <c r="I4689" s="211">
        <v>44317</v>
      </c>
      <c r="J4689" s="238">
        <v>43983</v>
      </c>
      <c r="K4689" s="209"/>
      <c r="L4689" s="209"/>
      <c r="M4689" s="306" t="s">
        <v>20</v>
      </c>
      <c r="N4689" s="307"/>
      <c r="O4689" s="238"/>
      <c r="P4689" s="214"/>
    </row>
    <row r="4690" spans="1:16" s="92" customFormat="1" x14ac:dyDescent="0.2">
      <c r="A4690" s="92" t="s">
        <v>20</v>
      </c>
      <c r="B4690" s="208">
        <v>8518</v>
      </c>
      <c r="C4690" s="92" t="s">
        <v>1561</v>
      </c>
      <c r="D4690" s="92" t="s">
        <v>6134</v>
      </c>
      <c r="E4690" s="209">
        <v>10</v>
      </c>
      <c r="F4690" s="209" t="s">
        <v>5061</v>
      </c>
      <c r="G4690" s="197" t="s">
        <v>24</v>
      </c>
      <c r="H4690" s="238">
        <v>43980</v>
      </c>
      <c r="I4690" s="211">
        <v>44345</v>
      </c>
      <c r="J4690" s="238">
        <v>44008</v>
      </c>
      <c r="K4690" s="209"/>
      <c r="L4690" s="209"/>
      <c r="M4690" s="306" t="s">
        <v>20</v>
      </c>
      <c r="N4690" s="307"/>
      <c r="O4690" s="238"/>
      <c r="P4690" s="214"/>
    </row>
    <row r="4691" spans="1:16" s="92" customFormat="1" x14ac:dyDescent="0.2">
      <c r="A4691" s="92" t="s">
        <v>20</v>
      </c>
      <c r="B4691" s="208">
        <v>8519</v>
      </c>
      <c r="C4691" s="92" t="s">
        <v>4311</v>
      </c>
      <c r="D4691" s="92" t="s">
        <v>5942</v>
      </c>
      <c r="E4691" s="209">
        <v>8</v>
      </c>
      <c r="F4691" s="209" t="s">
        <v>5941</v>
      </c>
      <c r="G4691" s="197" t="s">
        <v>24</v>
      </c>
      <c r="H4691" s="238">
        <v>43980</v>
      </c>
      <c r="I4691" s="211">
        <v>44345</v>
      </c>
      <c r="J4691" s="238">
        <v>44013</v>
      </c>
      <c r="K4691" s="209"/>
      <c r="L4691" s="209"/>
      <c r="M4691" s="306" t="s">
        <v>20</v>
      </c>
      <c r="N4691" s="307"/>
      <c r="O4691" s="238"/>
      <c r="P4691" s="214"/>
    </row>
    <row r="4692" spans="1:16" s="92" customFormat="1" x14ac:dyDescent="0.2">
      <c r="A4692" s="92" t="s">
        <v>20</v>
      </c>
      <c r="B4692" s="208">
        <v>8520</v>
      </c>
      <c r="C4692" s="92" t="s">
        <v>6135</v>
      </c>
      <c r="D4692" s="92" t="s">
        <v>6136</v>
      </c>
      <c r="E4692" s="209">
        <v>20</v>
      </c>
      <c r="F4692" s="209" t="s">
        <v>5055</v>
      </c>
      <c r="G4692" s="197" t="s">
        <v>24</v>
      </c>
      <c r="H4692" s="238">
        <v>43983</v>
      </c>
      <c r="I4692" s="211">
        <v>44348</v>
      </c>
      <c r="J4692" s="238">
        <v>44014</v>
      </c>
      <c r="K4692" s="209"/>
      <c r="L4692" s="209"/>
      <c r="M4692" s="306" t="s">
        <v>20</v>
      </c>
      <c r="N4692" s="307"/>
      <c r="O4692" s="238"/>
      <c r="P4692" s="214"/>
    </row>
    <row r="4693" spans="1:16" s="92" customFormat="1" x14ac:dyDescent="0.2">
      <c r="A4693" s="92" t="s">
        <v>20</v>
      </c>
      <c r="B4693" s="208">
        <v>8521</v>
      </c>
      <c r="C4693" s="92" t="s">
        <v>1637</v>
      </c>
      <c r="D4693" s="92" t="s">
        <v>6137</v>
      </c>
      <c r="E4693" s="209">
        <v>21</v>
      </c>
      <c r="F4693" s="209" t="s">
        <v>5055</v>
      </c>
      <c r="G4693" s="197" t="s">
        <v>334</v>
      </c>
      <c r="H4693" s="238">
        <v>44004</v>
      </c>
      <c r="I4693" s="211">
        <v>44369</v>
      </c>
      <c r="J4693" s="238"/>
      <c r="K4693" s="209" t="s">
        <v>25</v>
      </c>
      <c r="L4693" s="209" t="s">
        <v>25</v>
      </c>
      <c r="M4693" s="306" t="s">
        <v>20</v>
      </c>
      <c r="N4693" s="307"/>
      <c r="O4693" s="238"/>
      <c r="P4693" s="214"/>
    </row>
    <row r="4694" spans="1:16" s="92" customFormat="1" x14ac:dyDescent="0.2">
      <c r="A4694" s="92" t="s">
        <v>20</v>
      </c>
      <c r="B4694" s="208">
        <v>8522</v>
      </c>
      <c r="C4694" s="92" t="s">
        <v>6138</v>
      </c>
      <c r="D4694" s="92" t="s">
        <v>6139</v>
      </c>
      <c r="E4694" s="209">
        <v>15</v>
      </c>
      <c r="F4694" s="209" t="s">
        <v>5071</v>
      </c>
      <c r="G4694" s="197" t="s">
        <v>334</v>
      </c>
      <c r="H4694" s="238">
        <v>44011</v>
      </c>
      <c r="I4694" s="211">
        <v>44376</v>
      </c>
      <c r="J4694" s="238">
        <v>44046</v>
      </c>
      <c r="K4694" s="209" t="s">
        <v>25</v>
      </c>
      <c r="L4694" s="209" t="s">
        <v>25</v>
      </c>
      <c r="M4694" s="306" t="s">
        <v>20</v>
      </c>
      <c r="N4694" s="288" t="s">
        <v>4426</v>
      </c>
      <c r="O4694" s="238"/>
      <c r="P4694" s="214"/>
    </row>
    <row r="4695" spans="1:16" s="92" customFormat="1" x14ac:dyDescent="0.2">
      <c r="A4695" s="92" t="s">
        <v>20</v>
      </c>
      <c r="B4695" s="208">
        <v>8523</v>
      </c>
      <c r="C4695" s="92" t="s">
        <v>6140</v>
      </c>
      <c r="D4695" s="92" t="s">
        <v>6054</v>
      </c>
      <c r="E4695" s="209">
        <v>20</v>
      </c>
      <c r="F4695" s="209" t="s">
        <v>5055</v>
      </c>
      <c r="G4695" s="197" t="s">
        <v>334</v>
      </c>
      <c r="H4695" s="238">
        <v>44012</v>
      </c>
      <c r="I4695" s="211">
        <v>44377</v>
      </c>
      <c r="J4695" s="238">
        <v>44046</v>
      </c>
      <c r="K4695" s="209" t="s">
        <v>25</v>
      </c>
      <c r="L4695" s="209" t="s">
        <v>25</v>
      </c>
      <c r="M4695" s="306" t="s">
        <v>20</v>
      </c>
      <c r="N4695" s="307"/>
      <c r="O4695" s="238"/>
      <c r="P4695" s="214"/>
    </row>
    <row r="4696" spans="1:16" s="92" customFormat="1" x14ac:dyDescent="0.2">
      <c r="A4696" s="92" t="s">
        <v>20</v>
      </c>
      <c r="B4696" s="208">
        <v>8524</v>
      </c>
      <c r="C4696" s="92" t="s">
        <v>3762</v>
      </c>
      <c r="D4696" s="92" t="s">
        <v>6141</v>
      </c>
      <c r="E4696" s="209">
        <v>15</v>
      </c>
      <c r="F4696" s="209" t="s">
        <v>5071</v>
      </c>
      <c r="G4696" s="197" t="s">
        <v>334</v>
      </c>
      <c r="H4696" s="238">
        <v>44012</v>
      </c>
      <c r="I4696" s="211">
        <v>44377</v>
      </c>
      <c r="J4696" s="238">
        <v>44046</v>
      </c>
      <c r="K4696" s="209" t="s">
        <v>25</v>
      </c>
      <c r="L4696" s="209" t="s">
        <v>25</v>
      </c>
      <c r="M4696" s="306" t="s">
        <v>20</v>
      </c>
      <c r="N4696" s="307"/>
      <c r="O4696" s="238"/>
      <c r="P4696" s="214"/>
    </row>
    <row r="4697" spans="1:16" s="92" customFormat="1" x14ac:dyDescent="0.2">
      <c r="A4697" s="92" t="s">
        <v>20</v>
      </c>
      <c r="B4697" s="208">
        <v>8525</v>
      </c>
      <c r="C4697" s="92" t="s">
        <v>3762</v>
      </c>
      <c r="D4697" s="92" t="s">
        <v>6142</v>
      </c>
      <c r="E4697" s="209">
        <v>15</v>
      </c>
      <c r="F4697" s="209" t="s">
        <v>5071</v>
      </c>
      <c r="G4697" s="197" t="s">
        <v>334</v>
      </c>
      <c r="H4697" s="238">
        <v>44012</v>
      </c>
      <c r="I4697" s="211">
        <v>44377</v>
      </c>
      <c r="J4697" s="238">
        <v>44046</v>
      </c>
      <c r="K4697" s="209" t="s">
        <v>25</v>
      </c>
      <c r="L4697" s="209" t="s">
        <v>25</v>
      </c>
      <c r="M4697" s="306" t="s">
        <v>20</v>
      </c>
      <c r="N4697" s="307"/>
      <c r="O4697" s="238"/>
      <c r="P4697" s="214"/>
    </row>
    <row r="4698" spans="1:16" s="92" customFormat="1" x14ac:dyDescent="0.2">
      <c r="A4698" s="92" t="s">
        <v>20</v>
      </c>
      <c r="B4698" s="208">
        <v>8526</v>
      </c>
      <c r="C4698" s="92" t="s">
        <v>6143</v>
      </c>
      <c r="D4698" s="92" t="s">
        <v>6144</v>
      </c>
      <c r="E4698" s="209">
        <v>8</v>
      </c>
      <c r="F4698" s="209" t="s">
        <v>5941</v>
      </c>
      <c r="G4698" s="197" t="s">
        <v>29</v>
      </c>
      <c r="H4698" s="238">
        <v>44013</v>
      </c>
      <c r="I4698" s="211">
        <v>44378</v>
      </c>
      <c r="J4698" s="238"/>
      <c r="K4698" s="209" t="str">
        <f t="shared" si="113"/>
        <v/>
      </c>
      <c r="L4698" s="209" t="str">
        <f t="shared" si="114"/>
        <v/>
      </c>
      <c r="M4698" s="306" t="s">
        <v>20</v>
      </c>
      <c r="N4698" s="307"/>
      <c r="O4698" s="238"/>
      <c r="P4698" s="214"/>
    </row>
    <row r="4699" spans="1:16" s="92" customFormat="1" x14ac:dyDescent="0.2">
      <c r="A4699" s="92" t="s">
        <v>20</v>
      </c>
      <c r="B4699" s="208">
        <v>8527</v>
      </c>
      <c r="C4699" s="92" t="s">
        <v>4172</v>
      </c>
      <c r="D4699" s="92" t="s">
        <v>6145</v>
      </c>
      <c r="E4699" s="209">
        <v>15</v>
      </c>
      <c r="F4699" s="209" t="s">
        <v>5071</v>
      </c>
      <c r="G4699" s="197" t="s">
        <v>78</v>
      </c>
      <c r="H4699" s="238">
        <v>44064</v>
      </c>
      <c r="I4699" s="211">
        <v>44429</v>
      </c>
      <c r="J4699" s="238"/>
      <c r="K4699" s="209"/>
      <c r="L4699" s="209"/>
      <c r="M4699" s="306" t="s">
        <v>20</v>
      </c>
      <c r="N4699" s="307"/>
      <c r="O4699" s="238"/>
      <c r="P4699" s="214"/>
    </row>
    <row r="4700" spans="1:16" s="92" customFormat="1" x14ac:dyDescent="0.2">
      <c r="A4700" s="92" t="s">
        <v>20</v>
      </c>
      <c r="B4700" s="208">
        <v>8528</v>
      </c>
      <c r="C4700" s="92" t="s">
        <v>4941</v>
      </c>
      <c r="D4700" s="92" t="s">
        <v>6146</v>
      </c>
      <c r="E4700" s="209">
        <v>5</v>
      </c>
      <c r="F4700" s="209" t="s">
        <v>5075</v>
      </c>
      <c r="G4700" s="197" t="s">
        <v>78</v>
      </c>
      <c r="H4700" s="238">
        <v>44071</v>
      </c>
      <c r="I4700" s="211">
        <v>44436</v>
      </c>
      <c r="J4700" s="238"/>
      <c r="K4700" s="209"/>
      <c r="L4700" s="209"/>
      <c r="M4700" s="306" t="s">
        <v>20</v>
      </c>
      <c r="N4700" s="307"/>
      <c r="O4700" s="238"/>
      <c r="P4700" s="214"/>
    </row>
    <row r="4701" spans="1:16" s="92" customFormat="1" x14ac:dyDescent="0.2">
      <c r="A4701" s="92" t="s">
        <v>20</v>
      </c>
      <c r="B4701" s="208">
        <v>8529</v>
      </c>
      <c r="C4701" s="92" t="s">
        <v>6147</v>
      </c>
      <c r="D4701" s="92" t="s">
        <v>6148</v>
      </c>
      <c r="E4701" s="209">
        <v>21</v>
      </c>
      <c r="F4701" s="209" t="s">
        <v>5055</v>
      </c>
      <c r="G4701" s="197" t="s">
        <v>78</v>
      </c>
      <c r="H4701" s="238">
        <v>44071</v>
      </c>
      <c r="I4701" s="211">
        <v>44436</v>
      </c>
      <c r="J4701" s="238"/>
      <c r="K4701" s="209"/>
      <c r="L4701" s="209"/>
      <c r="M4701" s="306" t="s">
        <v>20</v>
      </c>
      <c r="N4701" s="307"/>
      <c r="O4701" s="238"/>
      <c r="P4701" s="214"/>
    </row>
    <row r="4702" spans="1:16" s="92" customFormat="1" x14ac:dyDescent="0.2">
      <c r="A4702" s="92" t="s">
        <v>20</v>
      </c>
      <c r="B4702" s="208">
        <v>8530</v>
      </c>
      <c r="C4702" s="92" t="s">
        <v>6149</v>
      </c>
      <c r="D4702" s="92" t="s">
        <v>6150</v>
      </c>
      <c r="E4702" s="209">
        <v>10</v>
      </c>
      <c r="F4702" s="209" t="s">
        <v>5061</v>
      </c>
      <c r="G4702" s="197" t="s">
        <v>78</v>
      </c>
      <c r="H4702" s="238">
        <v>44074</v>
      </c>
      <c r="I4702" s="211" t="s">
        <v>6153</v>
      </c>
      <c r="J4702" s="238"/>
      <c r="K4702" s="209"/>
      <c r="L4702" s="209"/>
      <c r="M4702" s="306" t="s">
        <v>20</v>
      </c>
      <c r="N4702" s="307"/>
      <c r="O4702" s="238"/>
      <c r="P4702" s="214"/>
    </row>
    <row r="4703" spans="1:16" s="92" customFormat="1" x14ac:dyDescent="0.2">
      <c r="A4703" s="92" t="s">
        <v>20</v>
      </c>
      <c r="B4703" s="208">
        <v>8531</v>
      </c>
      <c r="C4703" s="92" t="s">
        <v>6151</v>
      </c>
      <c r="D4703" s="92" t="s">
        <v>6152</v>
      </c>
      <c r="E4703" s="209">
        <v>8</v>
      </c>
      <c r="F4703" s="209" t="s">
        <v>5941</v>
      </c>
      <c r="G4703" s="197" t="s">
        <v>78</v>
      </c>
      <c r="H4703" s="238">
        <v>44074</v>
      </c>
      <c r="I4703" s="211" t="s">
        <v>6153</v>
      </c>
      <c r="J4703" s="238"/>
      <c r="K4703" s="209"/>
      <c r="L4703" s="209"/>
      <c r="M4703" s="306" t="s">
        <v>20</v>
      </c>
      <c r="N4703" s="307"/>
      <c r="O4703" s="238"/>
      <c r="P4703" s="214"/>
    </row>
    <row r="4704" spans="1:16" s="92" customFormat="1" x14ac:dyDescent="0.2">
      <c r="A4704" s="92" t="s">
        <v>20</v>
      </c>
      <c r="B4704" s="208">
        <v>8532</v>
      </c>
      <c r="C4704" s="92" t="s">
        <v>5963</v>
      </c>
      <c r="D4704" s="92" t="s">
        <v>5964</v>
      </c>
      <c r="E4704" s="209">
        <v>15</v>
      </c>
      <c r="F4704" s="209" t="s">
        <v>5071</v>
      </c>
      <c r="G4704" s="197" t="s">
        <v>78</v>
      </c>
      <c r="H4704" s="238">
        <v>44074</v>
      </c>
      <c r="I4704" s="211" t="s">
        <v>6153</v>
      </c>
      <c r="J4704" s="238"/>
      <c r="K4704" s="209" t="str">
        <f>IF($J4704&gt;0,VLOOKUP($B4704,analyst,8,FALSE),"")</f>
        <v/>
      </c>
      <c r="L4704" s="209" t="str">
        <f>IF($J4704&gt;0,VLOOKUP($B4704,analyst,9,FALSE),"")</f>
        <v/>
      </c>
      <c r="M4704" s="306" t="s">
        <v>20</v>
      </c>
      <c r="N4704" s="307"/>
      <c r="O4704" s="238"/>
      <c r="P4704" s="214"/>
    </row>
    <row r="4705" spans="1:16" s="92" customFormat="1" x14ac:dyDescent="0.2">
      <c r="A4705" s="92" t="s">
        <v>20</v>
      </c>
      <c r="B4705" s="208">
        <v>8533</v>
      </c>
      <c r="C4705" s="92" t="s">
        <v>6154</v>
      </c>
      <c r="D4705" s="92" t="s">
        <v>6037</v>
      </c>
      <c r="E4705" s="209">
        <v>20</v>
      </c>
      <c r="F4705" s="209" t="s">
        <v>5055</v>
      </c>
      <c r="G4705" s="197" t="s">
        <v>78</v>
      </c>
      <c r="H4705" s="238">
        <v>44075</v>
      </c>
      <c r="I4705" s="211">
        <v>44440</v>
      </c>
      <c r="J4705" s="238"/>
      <c r="K4705" s="209" t="str">
        <f t="shared" ref="K4705:K4710" si="120">IF($J4705&gt;0,VLOOKUP($B4705,analyst,8,FALSE),"")</f>
        <v/>
      </c>
      <c r="L4705" s="209" t="str">
        <f t="shared" ref="L4705:L4710" si="121">IF($J4705&gt;0,VLOOKUP($B4705,analyst,9,FALSE),"")</f>
        <v/>
      </c>
      <c r="M4705" s="306" t="s">
        <v>20</v>
      </c>
      <c r="N4705" s="307"/>
      <c r="O4705" s="238"/>
      <c r="P4705" s="214"/>
    </row>
    <row r="4706" spans="1:16" s="92" customFormat="1" x14ac:dyDescent="0.2">
      <c r="A4706" s="92" t="s">
        <v>20</v>
      </c>
      <c r="B4706" s="208">
        <v>8534</v>
      </c>
      <c r="C4706" s="92" t="s">
        <v>6140</v>
      </c>
      <c r="D4706" s="92" t="s">
        <v>6155</v>
      </c>
      <c r="E4706" s="209">
        <v>20</v>
      </c>
      <c r="F4706" s="209" t="s">
        <v>5055</v>
      </c>
      <c r="G4706" s="197" t="s">
        <v>78</v>
      </c>
      <c r="H4706" s="238">
        <v>44075</v>
      </c>
      <c r="I4706" s="211">
        <v>44440</v>
      </c>
      <c r="J4706" s="238"/>
      <c r="K4706" s="209" t="str">
        <f t="shared" si="120"/>
        <v/>
      </c>
      <c r="L4706" s="209" t="str">
        <f t="shared" si="121"/>
        <v/>
      </c>
      <c r="M4706" s="306" t="s">
        <v>20</v>
      </c>
      <c r="N4706" s="307"/>
      <c r="O4706" s="238"/>
      <c r="P4706" s="214"/>
    </row>
    <row r="4707" spans="1:16" s="92" customFormat="1" x14ac:dyDescent="0.2">
      <c r="A4707" s="92" t="s">
        <v>20</v>
      </c>
      <c r="B4707" s="208">
        <v>8535</v>
      </c>
      <c r="C4707" s="92" t="s">
        <v>6140</v>
      </c>
      <c r="D4707" s="92" t="s">
        <v>6155</v>
      </c>
      <c r="E4707" s="209">
        <v>20</v>
      </c>
      <c r="F4707" s="209" t="s">
        <v>5055</v>
      </c>
      <c r="G4707" s="197" t="s">
        <v>78</v>
      </c>
      <c r="H4707" s="238">
        <v>44075</v>
      </c>
      <c r="I4707" s="211">
        <v>44440</v>
      </c>
      <c r="J4707" s="238"/>
      <c r="K4707" s="209" t="str">
        <f t="shared" si="120"/>
        <v/>
      </c>
      <c r="L4707" s="209" t="str">
        <f t="shared" si="121"/>
        <v/>
      </c>
      <c r="M4707" s="306" t="s">
        <v>20</v>
      </c>
      <c r="N4707" s="307"/>
      <c r="O4707" s="238"/>
      <c r="P4707" s="214"/>
    </row>
    <row r="4708" spans="1:16" s="92" customFormat="1" x14ac:dyDescent="0.2">
      <c r="A4708" s="92" t="s">
        <v>20</v>
      </c>
      <c r="B4708" s="208"/>
      <c r="E4708" s="209"/>
      <c r="F4708" s="209"/>
      <c r="G4708" s="197"/>
      <c r="H4708" s="238"/>
      <c r="I4708" s="211"/>
      <c r="J4708" s="238"/>
      <c r="K4708" s="209" t="str">
        <f t="shared" si="120"/>
        <v/>
      </c>
      <c r="L4708" s="209" t="str">
        <f t="shared" si="121"/>
        <v/>
      </c>
      <c r="M4708" s="306" t="s">
        <v>20</v>
      </c>
      <c r="N4708" s="307"/>
      <c r="O4708" s="238"/>
      <c r="P4708" s="214"/>
    </row>
    <row r="4709" spans="1:16" s="92" customFormat="1" x14ac:dyDescent="0.2">
      <c r="A4709" s="92" t="s">
        <v>20</v>
      </c>
      <c r="B4709" s="208"/>
      <c r="E4709" s="209"/>
      <c r="F4709" s="209"/>
      <c r="G4709" s="197"/>
      <c r="H4709" s="238"/>
      <c r="I4709" s="211"/>
      <c r="J4709" s="238"/>
      <c r="K4709" s="209" t="str">
        <f t="shared" si="120"/>
        <v/>
      </c>
      <c r="L4709" s="209" t="str">
        <f t="shared" si="121"/>
        <v/>
      </c>
      <c r="M4709" s="306" t="s">
        <v>20</v>
      </c>
      <c r="N4709" s="307"/>
      <c r="O4709" s="238"/>
      <c r="P4709" s="214"/>
    </row>
    <row r="4710" spans="1:16" s="92" customFormat="1" x14ac:dyDescent="0.2">
      <c r="A4710" s="92" t="s">
        <v>20</v>
      </c>
      <c r="B4710" s="208"/>
      <c r="E4710" s="209"/>
      <c r="F4710" s="209"/>
      <c r="G4710" s="197"/>
      <c r="H4710" s="238"/>
      <c r="I4710" s="211"/>
      <c r="J4710" s="238"/>
      <c r="K4710" s="209" t="str">
        <f t="shared" si="120"/>
        <v/>
      </c>
      <c r="L4710" s="209" t="str">
        <f t="shared" si="121"/>
        <v/>
      </c>
      <c r="M4710" s="306" t="s">
        <v>20</v>
      </c>
      <c r="N4710" s="307"/>
      <c r="O4710" s="238"/>
      <c r="P4710" s="214"/>
    </row>
    <row r="4711" spans="1:16" x14ac:dyDescent="0.2">
      <c r="A4711" s="326" t="s">
        <v>6103</v>
      </c>
      <c r="C4711" s="327"/>
    </row>
    <row r="4712" spans="1:16" x14ac:dyDescent="0.2">
      <c r="J4712" s="331"/>
    </row>
    <row r="7310" spans="4:4" x14ac:dyDescent="0.2">
      <c r="D7310" s="329"/>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VITA Program</cp:lastModifiedBy>
  <dcterms:created xsi:type="dcterms:W3CDTF">2018-09-06T17:27:45Z</dcterms:created>
  <dcterms:modified xsi:type="dcterms:W3CDTF">2020-09-01T19:38:51Z</dcterms:modified>
</cp:coreProperties>
</file>