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PN Department\Batch Group Schedule\"/>
    </mc:Choice>
  </mc:AlternateContent>
  <xr:revisionPtr revIDLastSave="0" documentId="8_{9EF2FE13-1B2F-4B18-B726-371B5C6B98F8}" xr6:coauthVersionLast="47" xr6:coauthVersionMax="47" xr10:uidLastSave="{00000000-0000-0000-0000-000000000000}"/>
  <bookViews>
    <workbookView xWindow="768" yWindow="768" windowWidth="20688" windowHeight="9744" firstSheet="15" activeTab="16" xr2:uid="{00000000-000D-0000-FFFF-FFFF00000000}"/>
  </bookViews>
  <sheets>
    <sheet name="2005 Holidays" sheetId="10" r:id="rId1"/>
    <sheet name="2006 Holidays" sheetId="12" r:id="rId2"/>
    <sheet name="2007 Holidays" sheetId="17" r:id="rId3"/>
    <sheet name="2008 Holidays" sheetId="18" r:id="rId4"/>
    <sheet name="2009 Holidays" sheetId="20" r:id="rId5"/>
    <sheet name="2010 Holidays" sheetId="22" r:id="rId6"/>
    <sheet name="2011 Holidays" sheetId="23" r:id="rId7"/>
    <sheet name="2012 Holidays" sheetId="28" r:id="rId8"/>
    <sheet name="2013 Holidays" sheetId="32" r:id="rId9"/>
    <sheet name="2014 Holidays" sheetId="34" r:id="rId10"/>
    <sheet name="2015 Holidays" sheetId="35" r:id="rId11"/>
    <sheet name="2016 Holidays" sheetId="38" r:id="rId12"/>
    <sheet name="2017 Holidays" sheetId="40" r:id="rId13"/>
    <sheet name="2018 Holidays" sheetId="42" r:id="rId14"/>
    <sheet name="Holiday Calendar" sheetId="24" r:id="rId15"/>
    <sheet name="Day of Week" sheetId="1" r:id="rId16"/>
    <sheet name="Batch Schedule (2025)" sheetId="50" r:id="rId17"/>
    <sheet name="Batch Schedule (2024)" sheetId="49" r:id="rId18"/>
    <sheet name="Batch Schedule (2023)" sheetId="48" r:id="rId19"/>
    <sheet name="Batch Schedule (2022)" sheetId="47" r:id="rId20"/>
    <sheet name="Batch Schedule (2021)" sheetId="46" r:id="rId21"/>
    <sheet name="Batch Schedule (2020 Revised)" sheetId="45" r:id="rId22"/>
    <sheet name="Batch Schedule (2020)" sheetId="44" r:id="rId23"/>
    <sheet name="Batch Schedule (2019)" sheetId="43" r:id="rId24"/>
    <sheet name="Batch Schedule (2018)" sheetId="41" r:id="rId25"/>
    <sheet name="Batch Schedule (2017)" sheetId="39" r:id="rId26"/>
    <sheet name="Batch Schedule (2016)" sheetId="37" r:id="rId27"/>
    <sheet name="Batch Schedule (2015)" sheetId="36" r:id="rId28"/>
    <sheet name="Batch Schedule (2014)" sheetId="33" r:id="rId29"/>
    <sheet name="Special Format Day of Week" sheetId="30" r:id="rId30"/>
    <sheet name="Batch Schedule (2003)" sheetId="16" r:id="rId31"/>
    <sheet name="Batch Schedule" sheetId="7" r:id="rId32"/>
    <sheet name="Batch Schedule (2005)" sheetId="9" r:id="rId33"/>
    <sheet name="Batch Schedule (2006)" sheetId="11" r:id="rId34"/>
    <sheet name="Batch Schedule (2007)" sheetId="14" r:id="rId35"/>
    <sheet name="Batch Schedule (2008)" sheetId="15" r:id="rId36"/>
    <sheet name="Batch Schedule (2009)" sheetId="19" r:id="rId37"/>
    <sheet name="Batch Schedule (2010)" sheetId="21" r:id="rId38"/>
    <sheet name="Batch Schedule (2011)" sheetId="25" r:id="rId39"/>
    <sheet name="Batch Schedule (2012)" sheetId="29" r:id="rId40"/>
    <sheet name="Batch Schedule (2013)" sheetId="31" r:id="rId41"/>
    <sheet name="Batch Schedule (2005-2006-2007)" sheetId="13" r:id="rId42"/>
    <sheet name="Batch Group Schedule" sheetId="4" r:id="rId43"/>
    <sheet name="Leap Years" sheetId="26" r:id="rId4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50" l="1"/>
  <c r="J29" i="50"/>
  <c r="F33" i="50"/>
  <c r="F34" i="50" s="1"/>
  <c r="E35" i="50"/>
  <c r="E36" i="50" s="1"/>
  <c r="N34" i="50"/>
  <c r="D6" i="50"/>
  <c r="U6" i="50"/>
  <c r="L7" i="50"/>
  <c r="U27" i="50"/>
  <c r="U28" i="50" s="1"/>
  <c r="U21" i="50"/>
  <c r="U15" i="50"/>
  <c r="S27" i="50"/>
  <c r="S28" i="50" s="1"/>
  <c r="S15" i="50"/>
  <c r="N35" i="50"/>
  <c r="P35" i="50" s="1"/>
  <c r="P36" i="50" s="1"/>
  <c r="N29" i="50"/>
  <c r="P29" i="50" s="1"/>
  <c r="P30" i="50" s="1"/>
  <c r="N19" i="50"/>
  <c r="M36" i="50"/>
  <c r="M25" i="50"/>
  <c r="M19" i="50"/>
  <c r="M20" i="50" s="1"/>
  <c r="L33" i="50"/>
  <c r="M33" i="50" s="1"/>
  <c r="M34" i="50" s="1"/>
  <c r="L17" i="50"/>
  <c r="M17" i="50" s="1"/>
  <c r="M18" i="50" s="1"/>
  <c r="L15" i="50"/>
  <c r="K20" i="50"/>
  <c r="K17" i="50"/>
  <c r="K15" i="50"/>
  <c r="J30" i="50"/>
  <c r="J25" i="50"/>
  <c r="J26" i="50" s="1"/>
  <c r="J19" i="50"/>
  <c r="J20" i="50" s="1"/>
  <c r="F28" i="50"/>
  <c r="F17" i="50"/>
  <c r="F18" i="50" s="1"/>
  <c r="F15" i="50"/>
  <c r="E29" i="50"/>
  <c r="D32" i="50"/>
  <c r="D21" i="50"/>
  <c r="D22" i="50" s="1"/>
  <c r="D16" i="50"/>
  <c r="B34" i="50"/>
  <c r="G36" i="50"/>
  <c r="G34" i="50"/>
  <c r="G32" i="50"/>
  <c r="G30" i="50"/>
  <c r="G28" i="50"/>
  <c r="G26" i="50"/>
  <c r="G24" i="50"/>
  <c r="G22" i="50"/>
  <c r="G20" i="50"/>
  <c r="G18" i="50"/>
  <c r="G16" i="50"/>
  <c r="B17" i="50"/>
  <c r="B18" i="50" s="1"/>
  <c r="B15" i="50"/>
  <c r="B16" i="50" s="1"/>
  <c r="G14" i="50"/>
  <c r="B13" i="50"/>
  <c r="H15" i="50"/>
  <c r="I15" i="50"/>
  <c r="J15" i="50"/>
  <c r="J16" i="50" s="1"/>
  <c r="M15" i="50"/>
  <c r="P15" i="50"/>
  <c r="P16" i="50" s="1"/>
  <c r="O15" i="50"/>
  <c r="Q15" i="50" s="1"/>
  <c r="R15" i="50" s="1"/>
  <c r="F16" i="50"/>
  <c r="H16" i="50"/>
  <c r="I16" i="50" s="1"/>
  <c r="K16" i="50"/>
  <c r="L16" i="50"/>
  <c r="M16" i="50"/>
  <c r="N16" i="50"/>
  <c r="O16" i="50"/>
  <c r="Q16" i="50" s="1"/>
  <c r="R16" i="50" s="1"/>
  <c r="S16" i="50"/>
  <c r="C17" i="50"/>
  <c r="C18" i="50" s="1"/>
  <c r="D17" i="50"/>
  <c r="D18" i="50" s="1"/>
  <c r="H17" i="50"/>
  <c r="I17" i="50"/>
  <c r="J17" i="50"/>
  <c r="J18" i="50" s="1"/>
  <c r="N18" i="50"/>
  <c r="O17" i="50"/>
  <c r="Q17" i="50" s="1"/>
  <c r="R17" i="50" s="1"/>
  <c r="P17" i="50"/>
  <c r="P18" i="50" s="1"/>
  <c r="S17" i="50"/>
  <c r="S18" i="50" s="1"/>
  <c r="H18" i="50"/>
  <c r="I18" i="50" s="1"/>
  <c r="K18" i="50"/>
  <c r="L18" i="50"/>
  <c r="O18" i="50"/>
  <c r="Q18" i="50" s="1"/>
  <c r="R18" i="50" s="1"/>
  <c r="B19" i="50"/>
  <c r="B20" i="50" s="1"/>
  <c r="C19" i="50"/>
  <c r="C20" i="50" s="1"/>
  <c r="D20" i="50"/>
  <c r="F19" i="50"/>
  <c r="H19" i="50"/>
  <c r="I19" i="50"/>
  <c r="O19" i="50"/>
  <c r="P19" i="50"/>
  <c r="P20" i="50" s="1"/>
  <c r="Q19" i="50"/>
  <c r="R19" i="50"/>
  <c r="S19" i="50"/>
  <c r="S20" i="50" s="1"/>
  <c r="F20" i="50"/>
  <c r="H20" i="50"/>
  <c r="I20" i="50" s="1"/>
  <c r="L20" i="50"/>
  <c r="N20" i="50"/>
  <c r="O20" i="50"/>
  <c r="Q20" i="50"/>
  <c r="R20" i="50" s="1"/>
  <c r="B22" i="50"/>
  <c r="E21" i="50"/>
  <c r="E22" i="50" s="1"/>
  <c r="F21" i="50"/>
  <c r="H21" i="50"/>
  <c r="I21" i="50"/>
  <c r="J21" i="50"/>
  <c r="L22" i="50"/>
  <c r="N21" i="50"/>
  <c r="N22" i="50" s="1"/>
  <c r="O21" i="50"/>
  <c r="Q21" i="50" s="1"/>
  <c r="R21" i="50" s="1"/>
  <c r="P21" i="50"/>
  <c r="P22" i="50" s="1"/>
  <c r="H22" i="50"/>
  <c r="I22" i="50" s="1"/>
  <c r="J22" i="50"/>
  <c r="K22" i="50"/>
  <c r="O22" i="50"/>
  <c r="Q22" i="50" s="1"/>
  <c r="R22" i="50" s="1"/>
  <c r="S22" i="50"/>
  <c r="B23" i="50"/>
  <c r="B24" i="50" s="1"/>
  <c r="D23" i="50"/>
  <c r="D24" i="50" s="1"/>
  <c r="F23" i="50"/>
  <c r="H23" i="50"/>
  <c r="I23" i="50"/>
  <c r="J24" i="50"/>
  <c r="K23" i="50"/>
  <c r="K24" i="50" s="1"/>
  <c r="L23" i="50"/>
  <c r="M24" i="50"/>
  <c r="O23" i="50"/>
  <c r="Q23" i="50" s="1"/>
  <c r="R23" i="50" s="1"/>
  <c r="P23" i="50"/>
  <c r="P24" i="50" s="1"/>
  <c r="S23" i="50"/>
  <c r="E24" i="50"/>
  <c r="F24" i="50"/>
  <c r="H24" i="50"/>
  <c r="I24" i="50" s="1"/>
  <c r="L24" i="50"/>
  <c r="N24" i="50"/>
  <c r="O24" i="50"/>
  <c r="Q24" i="50" s="1"/>
  <c r="R24" i="50" s="1"/>
  <c r="S24" i="50"/>
  <c r="B25" i="50"/>
  <c r="B26" i="50" s="1"/>
  <c r="C25" i="50"/>
  <c r="C26" i="50" s="1"/>
  <c r="D26" i="50"/>
  <c r="F25" i="50"/>
  <c r="H25" i="50"/>
  <c r="I25" i="50"/>
  <c r="K25" i="50"/>
  <c r="K26" i="50" s="1"/>
  <c r="L25" i="50"/>
  <c r="N25" i="50"/>
  <c r="P25" i="50" s="1"/>
  <c r="P26" i="50" s="1"/>
  <c r="O25" i="50"/>
  <c r="Q25" i="50" s="1"/>
  <c r="R25" i="50" s="1"/>
  <c r="S25" i="50"/>
  <c r="F26" i="50"/>
  <c r="H26" i="50"/>
  <c r="I26" i="50" s="1"/>
  <c r="L26" i="50"/>
  <c r="M26" i="50"/>
  <c r="O26" i="50"/>
  <c r="Q26" i="50" s="1"/>
  <c r="R26" i="50" s="1"/>
  <c r="S26" i="50"/>
  <c r="C27" i="50"/>
  <c r="C28" i="50" s="1"/>
  <c r="D27" i="50"/>
  <c r="D28" i="50" s="1"/>
  <c r="H27" i="50"/>
  <c r="I27" i="50"/>
  <c r="J27" i="50"/>
  <c r="J28" i="50" s="1"/>
  <c r="M27" i="50"/>
  <c r="N27" i="50"/>
  <c r="O27" i="50"/>
  <c r="Q27" i="50" s="1"/>
  <c r="R27" i="50" s="1"/>
  <c r="P27" i="50"/>
  <c r="P28" i="50" s="1"/>
  <c r="B28" i="50"/>
  <c r="H28" i="50"/>
  <c r="I28" i="50" s="1"/>
  <c r="K28" i="50"/>
  <c r="L28" i="50"/>
  <c r="M28" i="50"/>
  <c r="N28" i="50"/>
  <c r="O28" i="50"/>
  <c r="Q28" i="50" s="1"/>
  <c r="R28" i="50" s="1"/>
  <c r="B29" i="50"/>
  <c r="B30" i="50" s="1"/>
  <c r="D29" i="50"/>
  <c r="D30" i="50" s="1"/>
  <c r="F29" i="50"/>
  <c r="F30" i="50" s="1"/>
  <c r="H29" i="50"/>
  <c r="I29" i="50"/>
  <c r="K29" i="50"/>
  <c r="L29" i="50"/>
  <c r="O29" i="50"/>
  <c r="Q29" i="50"/>
  <c r="R29" i="50" s="1"/>
  <c r="S29" i="50"/>
  <c r="S30" i="50" s="1"/>
  <c r="E30" i="50"/>
  <c r="H30" i="50"/>
  <c r="I30" i="50"/>
  <c r="K30" i="50"/>
  <c r="L30" i="50"/>
  <c r="M30" i="50"/>
  <c r="N30" i="50"/>
  <c r="O30" i="50"/>
  <c r="Q30" i="50"/>
  <c r="R30" i="50" s="1"/>
  <c r="B31" i="50"/>
  <c r="C31" i="50" s="1"/>
  <c r="C32" i="50" s="1"/>
  <c r="F31" i="50"/>
  <c r="F32" i="50" s="1"/>
  <c r="H31" i="50"/>
  <c r="I31" i="50"/>
  <c r="J31" i="50"/>
  <c r="K31" i="50"/>
  <c r="L31" i="50"/>
  <c r="M31" i="50" s="1"/>
  <c r="M32" i="50" s="1"/>
  <c r="O31" i="50"/>
  <c r="P31" i="50"/>
  <c r="P32" i="50" s="1"/>
  <c r="Q31" i="50"/>
  <c r="R31" i="50" s="1"/>
  <c r="B32" i="50"/>
  <c r="H32" i="50"/>
  <c r="I32" i="50" s="1"/>
  <c r="J32" i="50"/>
  <c r="K32" i="50"/>
  <c r="L32" i="50"/>
  <c r="N32" i="50"/>
  <c r="O32" i="50"/>
  <c r="Q32" i="50" s="1"/>
  <c r="R32" i="50" s="1"/>
  <c r="S32" i="50"/>
  <c r="D33" i="50"/>
  <c r="D34" i="50" s="1"/>
  <c r="H33" i="50"/>
  <c r="I33" i="50"/>
  <c r="J33" i="50"/>
  <c r="J34" i="50" s="1"/>
  <c r="O33" i="50"/>
  <c r="P33" i="50"/>
  <c r="P34" i="50" s="1"/>
  <c r="Q33" i="50"/>
  <c r="R33" i="50"/>
  <c r="S33" i="50"/>
  <c r="S34" i="50" s="1"/>
  <c r="H34" i="50"/>
  <c r="I34" i="50" s="1"/>
  <c r="K34" i="50"/>
  <c r="O34" i="50"/>
  <c r="Q34" i="50"/>
  <c r="R34" i="50" s="1"/>
  <c r="B35" i="50"/>
  <c r="C35" i="50" s="1"/>
  <c r="C36" i="50" s="1"/>
  <c r="D35" i="50"/>
  <c r="D36" i="50" s="1"/>
  <c r="F35" i="50"/>
  <c r="F36" i="50" s="1"/>
  <c r="H35" i="50"/>
  <c r="I35" i="50"/>
  <c r="K35" i="50"/>
  <c r="K36" i="50" s="1"/>
  <c r="L35" i="50"/>
  <c r="L36" i="50" s="1"/>
  <c r="O35" i="50"/>
  <c r="Q35" i="50" s="1"/>
  <c r="R35" i="50" s="1"/>
  <c r="S35" i="50"/>
  <c r="S36" i="50" s="1"/>
  <c r="B36" i="50"/>
  <c r="H36" i="50"/>
  <c r="I36" i="50" s="1"/>
  <c r="J36" i="50"/>
  <c r="N36" i="50"/>
  <c r="O36" i="50"/>
  <c r="Q36" i="50" s="1"/>
  <c r="R36" i="50" s="1"/>
  <c r="U16" i="50"/>
  <c r="U17" i="50"/>
  <c r="U18" i="50" s="1"/>
  <c r="U19" i="50"/>
  <c r="U20" i="50" s="1"/>
  <c r="U22" i="50"/>
  <c r="U23" i="50"/>
  <c r="U24" i="50"/>
  <c r="U25" i="50"/>
  <c r="U26" i="50" s="1"/>
  <c r="U29" i="50"/>
  <c r="U30" i="50" s="1"/>
  <c r="U31" i="50"/>
  <c r="U32" i="50"/>
  <c r="U33" i="50"/>
  <c r="U34" i="50" s="1"/>
  <c r="U35" i="50"/>
  <c r="U36" i="50" s="1"/>
  <c r="M13" i="50"/>
  <c r="M14" i="50" s="1"/>
  <c r="J13" i="50"/>
  <c r="J14" i="50" s="1"/>
  <c r="O14" i="50"/>
  <c r="Q14" i="50" s="1"/>
  <c r="R14" i="50" s="1"/>
  <c r="H14" i="50"/>
  <c r="I14" i="50" s="1"/>
  <c r="U13" i="50"/>
  <c r="U14" i="50" s="1"/>
  <c r="S14" i="50"/>
  <c r="Q13" i="50"/>
  <c r="R13" i="50" s="1"/>
  <c r="P13" i="50"/>
  <c r="P14" i="50" s="1"/>
  <c r="O13" i="50"/>
  <c r="N13" i="50"/>
  <c r="N14" i="50" s="1"/>
  <c r="L13" i="50"/>
  <c r="L14" i="50" s="1"/>
  <c r="K13" i="50"/>
  <c r="K14" i="50" s="1"/>
  <c r="I13" i="50"/>
  <c r="H13" i="50"/>
  <c r="F13" i="50"/>
  <c r="F14" i="50" s="1"/>
  <c r="E13" i="50"/>
  <c r="E14" i="50" s="1"/>
  <c r="D14" i="50"/>
  <c r="C13" i="50"/>
  <c r="C14" i="50" s="1"/>
  <c r="N21" i="48"/>
  <c r="N23" i="48"/>
  <c r="P23" i="48" s="1"/>
  <c r="P24" i="48" s="1"/>
  <c r="F34" i="49"/>
  <c r="F16" i="49"/>
  <c r="F36" i="48"/>
  <c r="K34" i="49"/>
  <c r="E36" i="49"/>
  <c r="B19" i="49"/>
  <c r="F35" i="49"/>
  <c r="F31" i="49"/>
  <c r="F32" i="49" s="1"/>
  <c r="F29" i="49"/>
  <c r="F30" i="49" s="1"/>
  <c r="F25" i="49"/>
  <c r="F26" i="49" s="1"/>
  <c r="F23" i="49"/>
  <c r="F21" i="49"/>
  <c r="F19" i="49"/>
  <c r="F18" i="49"/>
  <c r="F13" i="49"/>
  <c r="U28" i="49"/>
  <c r="F24" i="48"/>
  <c r="U36" i="49"/>
  <c r="S36" i="49"/>
  <c r="O36" i="49"/>
  <c r="Q36" i="49" s="1"/>
  <c r="R36" i="49" s="1"/>
  <c r="N36" i="49"/>
  <c r="M36" i="49"/>
  <c r="L36" i="49"/>
  <c r="K36" i="49"/>
  <c r="J36" i="49"/>
  <c r="H36" i="49"/>
  <c r="I36" i="49" s="1"/>
  <c r="U34" i="49"/>
  <c r="S34" i="49"/>
  <c r="P34" i="49"/>
  <c r="O34" i="49"/>
  <c r="Q34" i="49" s="1"/>
  <c r="R34" i="49" s="1"/>
  <c r="N34" i="49"/>
  <c r="L34" i="49"/>
  <c r="J34" i="49"/>
  <c r="H34" i="49"/>
  <c r="I34" i="49" s="1"/>
  <c r="U32" i="49"/>
  <c r="S32" i="49"/>
  <c r="O32" i="49"/>
  <c r="Q32" i="49" s="1"/>
  <c r="R32" i="49" s="1"/>
  <c r="N32" i="49"/>
  <c r="M32" i="49"/>
  <c r="L32" i="49"/>
  <c r="K32" i="49"/>
  <c r="J32" i="49"/>
  <c r="I32" i="49"/>
  <c r="H32" i="49"/>
  <c r="U30" i="49"/>
  <c r="S30" i="49"/>
  <c r="O30" i="49"/>
  <c r="Q30" i="49" s="1"/>
  <c r="R30" i="49" s="1"/>
  <c r="N30" i="49"/>
  <c r="M30" i="49"/>
  <c r="L30" i="49"/>
  <c r="K30" i="49"/>
  <c r="J30" i="49"/>
  <c r="I30" i="49"/>
  <c r="H30" i="49"/>
  <c r="S28" i="49"/>
  <c r="P28" i="49"/>
  <c r="O28" i="49"/>
  <c r="Q28" i="49" s="1"/>
  <c r="R28" i="49" s="1"/>
  <c r="N28" i="49"/>
  <c r="L28" i="49"/>
  <c r="K28" i="49"/>
  <c r="J28" i="49"/>
  <c r="I28" i="49"/>
  <c r="H28" i="49"/>
  <c r="U26" i="49"/>
  <c r="S26" i="49"/>
  <c r="P26" i="49"/>
  <c r="O26" i="49"/>
  <c r="Q26" i="49" s="1"/>
  <c r="R26" i="49" s="1"/>
  <c r="N26" i="49"/>
  <c r="M26" i="49"/>
  <c r="L26" i="49"/>
  <c r="K26" i="49"/>
  <c r="J26" i="49"/>
  <c r="H26" i="49"/>
  <c r="I26" i="49" s="1"/>
  <c r="U24" i="49"/>
  <c r="S24" i="49"/>
  <c r="O24" i="49"/>
  <c r="Q24" i="49" s="1"/>
  <c r="R24" i="49" s="1"/>
  <c r="N24" i="49"/>
  <c r="M24" i="49"/>
  <c r="L24" i="49"/>
  <c r="K24" i="49"/>
  <c r="J24" i="49"/>
  <c r="H24" i="49"/>
  <c r="I24" i="49" s="1"/>
  <c r="U22" i="49"/>
  <c r="S22" i="49"/>
  <c r="P22" i="49"/>
  <c r="O22" i="49"/>
  <c r="Q22" i="49" s="1"/>
  <c r="R22" i="49" s="1"/>
  <c r="N22" i="49"/>
  <c r="M22" i="49"/>
  <c r="L22" i="49"/>
  <c r="K22" i="49"/>
  <c r="J22" i="49"/>
  <c r="H22" i="49"/>
  <c r="I22" i="49" s="1"/>
  <c r="U20" i="49"/>
  <c r="S20" i="49"/>
  <c r="O20" i="49"/>
  <c r="Q20" i="49" s="1"/>
  <c r="R20" i="49" s="1"/>
  <c r="N20" i="49"/>
  <c r="M20" i="49"/>
  <c r="L20" i="49"/>
  <c r="K20" i="49"/>
  <c r="J20" i="49"/>
  <c r="H20" i="49"/>
  <c r="I20" i="49" s="1"/>
  <c r="U18" i="49"/>
  <c r="S18" i="49"/>
  <c r="P18" i="49"/>
  <c r="O18" i="49"/>
  <c r="Q18" i="49" s="1"/>
  <c r="R18" i="49" s="1"/>
  <c r="N18" i="49"/>
  <c r="L18" i="49"/>
  <c r="K18" i="49"/>
  <c r="J18" i="49"/>
  <c r="H18" i="49"/>
  <c r="I18" i="49" s="1"/>
  <c r="U16" i="49"/>
  <c r="S16" i="49"/>
  <c r="P16" i="49"/>
  <c r="O16" i="49"/>
  <c r="Q16" i="49" s="1"/>
  <c r="R16" i="49" s="1"/>
  <c r="N16" i="49"/>
  <c r="M16" i="49"/>
  <c r="L16" i="49"/>
  <c r="K16" i="49"/>
  <c r="J16" i="49"/>
  <c r="I16" i="49"/>
  <c r="H16" i="49"/>
  <c r="F36" i="49"/>
  <c r="D36" i="49"/>
  <c r="C36" i="49"/>
  <c r="B36" i="49"/>
  <c r="E34" i="49"/>
  <c r="D34" i="49"/>
  <c r="C34" i="49"/>
  <c r="B34" i="49"/>
  <c r="E32" i="49"/>
  <c r="D32" i="49"/>
  <c r="C32" i="49"/>
  <c r="B32" i="49"/>
  <c r="E30" i="49"/>
  <c r="D30" i="49"/>
  <c r="C30" i="49"/>
  <c r="B30" i="49"/>
  <c r="F28" i="49"/>
  <c r="E28" i="49"/>
  <c r="D28" i="49"/>
  <c r="B28" i="49"/>
  <c r="E26" i="49"/>
  <c r="D26" i="49"/>
  <c r="C26" i="49"/>
  <c r="B26" i="49"/>
  <c r="F24" i="49"/>
  <c r="E24" i="49"/>
  <c r="D24" i="49"/>
  <c r="C24" i="49"/>
  <c r="B24" i="49"/>
  <c r="F22" i="49"/>
  <c r="D22" i="49"/>
  <c r="C22" i="49"/>
  <c r="B22" i="49"/>
  <c r="F20" i="49"/>
  <c r="E20" i="49"/>
  <c r="D20" i="49"/>
  <c r="C20" i="49"/>
  <c r="B20" i="49"/>
  <c r="E18" i="49"/>
  <c r="D18" i="49"/>
  <c r="B18" i="49"/>
  <c r="D16" i="49"/>
  <c r="B16" i="49"/>
  <c r="B14" i="49"/>
  <c r="U14" i="49"/>
  <c r="S14" i="49"/>
  <c r="P14" i="49"/>
  <c r="N14" i="49"/>
  <c r="M14" i="49"/>
  <c r="L14" i="49"/>
  <c r="K14" i="49"/>
  <c r="J14" i="49"/>
  <c r="F14" i="49"/>
  <c r="D14" i="49"/>
  <c r="C14" i="49"/>
  <c r="U35" i="49"/>
  <c r="S35" i="49"/>
  <c r="P35" i="49"/>
  <c r="P36" i="49" s="1"/>
  <c r="O35" i="49"/>
  <c r="Q35" i="49" s="1"/>
  <c r="R35" i="49" s="1"/>
  <c r="L35" i="49"/>
  <c r="K35" i="49"/>
  <c r="I35" i="49"/>
  <c r="H35" i="49"/>
  <c r="U33" i="49"/>
  <c r="S33" i="49"/>
  <c r="P33" i="49"/>
  <c r="O33" i="49"/>
  <c r="Q33" i="49" s="1"/>
  <c r="R33" i="49" s="1"/>
  <c r="N33" i="49"/>
  <c r="J33" i="49"/>
  <c r="I33" i="49"/>
  <c r="H33" i="49"/>
  <c r="U31" i="49"/>
  <c r="S31" i="49"/>
  <c r="P31" i="49"/>
  <c r="P32" i="49" s="1"/>
  <c r="O31" i="49"/>
  <c r="Q31" i="49" s="1"/>
  <c r="R31" i="49" s="1"/>
  <c r="L31" i="49"/>
  <c r="K31" i="49"/>
  <c r="J31" i="49"/>
  <c r="I31" i="49"/>
  <c r="H31" i="49"/>
  <c r="U29" i="49"/>
  <c r="S29" i="49"/>
  <c r="P29" i="49"/>
  <c r="P30" i="49" s="1"/>
  <c r="O29" i="49"/>
  <c r="Q29" i="49" s="1"/>
  <c r="R29" i="49" s="1"/>
  <c r="L29" i="49"/>
  <c r="K29" i="49"/>
  <c r="I29" i="49"/>
  <c r="H29" i="49"/>
  <c r="P27" i="49"/>
  <c r="O27" i="49"/>
  <c r="Q27" i="49" s="1"/>
  <c r="R27" i="49" s="1"/>
  <c r="N27" i="49"/>
  <c r="M27" i="49"/>
  <c r="M28" i="49" s="1"/>
  <c r="J27" i="49"/>
  <c r="I27" i="49"/>
  <c r="H27" i="49"/>
  <c r="U25" i="49"/>
  <c r="S25" i="49"/>
  <c r="P25" i="49"/>
  <c r="O25" i="49"/>
  <c r="Q25" i="49" s="1"/>
  <c r="R25" i="49" s="1"/>
  <c r="N25" i="49"/>
  <c r="L25" i="49"/>
  <c r="K25" i="49"/>
  <c r="I25" i="49"/>
  <c r="H25" i="49"/>
  <c r="U23" i="49"/>
  <c r="S23" i="49"/>
  <c r="O23" i="49"/>
  <c r="Q23" i="49" s="1"/>
  <c r="R23" i="49" s="1"/>
  <c r="M23" i="49"/>
  <c r="L23" i="49"/>
  <c r="K23" i="49"/>
  <c r="J23" i="49"/>
  <c r="I23" i="49"/>
  <c r="H23" i="49"/>
  <c r="O21" i="49"/>
  <c r="Q21" i="49" s="1"/>
  <c r="R21" i="49" s="1"/>
  <c r="N21" i="49"/>
  <c r="P21" i="49" s="1"/>
  <c r="M21" i="49"/>
  <c r="L21" i="49"/>
  <c r="K21" i="49"/>
  <c r="J21" i="49"/>
  <c r="I21" i="49"/>
  <c r="H21" i="49"/>
  <c r="U19" i="49"/>
  <c r="S19" i="49"/>
  <c r="O19" i="49"/>
  <c r="Q19" i="49" s="1"/>
  <c r="R19" i="49" s="1"/>
  <c r="P19" i="49"/>
  <c r="P20" i="49" s="1"/>
  <c r="I19" i="49"/>
  <c r="H19" i="49"/>
  <c r="U17" i="49"/>
  <c r="S17" i="49"/>
  <c r="O17" i="49"/>
  <c r="Q17" i="49" s="1"/>
  <c r="R17" i="49" s="1"/>
  <c r="N17" i="49"/>
  <c r="P17" i="49" s="1"/>
  <c r="M17" i="49"/>
  <c r="M18" i="49" s="1"/>
  <c r="J17" i="49"/>
  <c r="I17" i="49"/>
  <c r="H17" i="49"/>
  <c r="O15" i="49"/>
  <c r="Q15" i="49" s="1"/>
  <c r="R15" i="49" s="1"/>
  <c r="N15" i="49"/>
  <c r="P15" i="49" s="1"/>
  <c r="M15" i="49"/>
  <c r="J15" i="49"/>
  <c r="I15" i="49"/>
  <c r="H15" i="49"/>
  <c r="D35" i="49"/>
  <c r="B35" i="49"/>
  <c r="D33" i="49"/>
  <c r="E33" i="49" s="1"/>
  <c r="C33" i="49"/>
  <c r="E31" i="49"/>
  <c r="B31" i="49"/>
  <c r="C31" i="49" s="1"/>
  <c r="D29" i="49"/>
  <c r="B29" i="49"/>
  <c r="C29" i="49" s="1"/>
  <c r="D27" i="49"/>
  <c r="C27" i="49"/>
  <c r="C28" i="49" s="1"/>
  <c r="D25" i="49"/>
  <c r="E25" i="49" s="1"/>
  <c r="B25" i="49"/>
  <c r="C25" i="49" s="1"/>
  <c r="D23" i="49"/>
  <c r="B23" i="49"/>
  <c r="C23" i="49" s="1"/>
  <c r="E21" i="49"/>
  <c r="E22" i="49" s="1"/>
  <c r="B21" i="49"/>
  <c r="C21" i="49" s="1"/>
  <c r="D19" i="49"/>
  <c r="E19" i="49" s="1"/>
  <c r="C19" i="49"/>
  <c r="E17" i="49"/>
  <c r="D17" i="49"/>
  <c r="C17" i="49"/>
  <c r="C18" i="49" s="1"/>
  <c r="E15" i="49"/>
  <c r="E16" i="49" s="1"/>
  <c r="C15" i="49"/>
  <c r="C16" i="49" s="1"/>
  <c r="E14" i="49"/>
  <c r="N13" i="49"/>
  <c r="E13" i="49"/>
  <c r="E8" i="24"/>
  <c r="G18" i="49"/>
  <c r="G20" i="49" s="1"/>
  <c r="G22" i="49" s="1"/>
  <c r="G24" i="49" s="1"/>
  <c r="G26" i="49" s="1"/>
  <c r="G28" i="49" s="1"/>
  <c r="G30" i="49" s="1"/>
  <c r="G32" i="49" s="1"/>
  <c r="G34" i="49" s="1"/>
  <c r="G36" i="49" s="1"/>
  <c r="G16" i="49"/>
  <c r="O14" i="49"/>
  <c r="Q14" i="49" s="1"/>
  <c r="R14" i="49" s="1"/>
  <c r="I14" i="49"/>
  <c r="H14" i="49"/>
  <c r="U13" i="49"/>
  <c r="S13" i="49"/>
  <c r="P13" i="49"/>
  <c r="O13" i="49"/>
  <c r="Q13" i="49" s="1"/>
  <c r="R13" i="49" s="1"/>
  <c r="L13" i="49"/>
  <c r="K13" i="49"/>
  <c r="I13" i="49"/>
  <c r="H13" i="49"/>
  <c r="D13" i="49"/>
  <c r="B13" i="49"/>
  <c r="C13" i="49" s="1"/>
  <c r="L7" i="49"/>
  <c r="U6" i="49"/>
  <c r="D6" i="49"/>
  <c r="D23" i="48"/>
  <c r="E23" i="48" s="1"/>
  <c r="E24" i="48" s="1"/>
  <c r="I34" i="48"/>
  <c r="I28" i="48"/>
  <c r="I22" i="48"/>
  <c r="I33" i="48"/>
  <c r="I27" i="48"/>
  <c r="I21" i="48"/>
  <c r="H35" i="48"/>
  <c r="H33" i="48"/>
  <c r="H29" i="48"/>
  <c r="H23" i="48"/>
  <c r="H28" i="48"/>
  <c r="H22" i="48"/>
  <c r="H16" i="48"/>
  <c r="I16" i="48" s="1"/>
  <c r="L33" i="48"/>
  <c r="L31" i="48"/>
  <c r="L27" i="48"/>
  <c r="M27" i="48" s="1"/>
  <c r="M28" i="48" s="1"/>
  <c r="L25" i="48"/>
  <c r="L24" i="48"/>
  <c r="L21" i="48"/>
  <c r="L17" i="48"/>
  <c r="L15" i="48"/>
  <c r="L13" i="48"/>
  <c r="P31" i="48"/>
  <c r="P25" i="48"/>
  <c r="P26" i="48" s="1"/>
  <c r="N20" i="48"/>
  <c r="N14" i="48"/>
  <c r="O27" i="48"/>
  <c r="O21" i="48"/>
  <c r="O17" i="48"/>
  <c r="O20" i="48"/>
  <c r="O26" i="48"/>
  <c r="O30" i="48"/>
  <c r="Q36" i="48"/>
  <c r="R34" i="48"/>
  <c r="R24" i="48"/>
  <c r="R18" i="48"/>
  <c r="R16" i="48"/>
  <c r="R31" i="48"/>
  <c r="R25" i="48"/>
  <c r="R19" i="48"/>
  <c r="R13" i="48"/>
  <c r="P21" i="48"/>
  <c r="S29" i="48"/>
  <c r="S30" i="48" s="1"/>
  <c r="K30" i="48"/>
  <c r="E17" i="48"/>
  <c r="E18" i="48" s="1"/>
  <c r="S35" i="48"/>
  <c r="B25" i="48"/>
  <c r="B21" i="48"/>
  <c r="B19" i="48"/>
  <c r="B17" i="48"/>
  <c r="B15" i="48"/>
  <c r="B16" i="48" s="1"/>
  <c r="B13" i="48"/>
  <c r="D34" i="48"/>
  <c r="E21" i="48"/>
  <c r="E22" i="48" s="1"/>
  <c r="F31" i="48"/>
  <c r="F32" i="48" s="1"/>
  <c r="F25" i="48"/>
  <c r="B36" i="48"/>
  <c r="B31" i="48"/>
  <c r="C31" i="48" s="1"/>
  <c r="C32" i="48" s="1"/>
  <c r="B30" i="48"/>
  <c r="B27" i="48"/>
  <c r="B22" i="48"/>
  <c r="D13" i="48"/>
  <c r="S36" i="48"/>
  <c r="O36" i="48"/>
  <c r="R36" i="48" s="1"/>
  <c r="H36" i="48"/>
  <c r="I36" i="48" s="1"/>
  <c r="U35" i="48"/>
  <c r="U36" i="48" s="1"/>
  <c r="O35" i="48"/>
  <c r="Q35" i="48" s="1"/>
  <c r="R35" i="48" s="1"/>
  <c r="N35" i="48"/>
  <c r="N36" i="48" s="1"/>
  <c r="J35" i="48"/>
  <c r="J36" i="48" s="1"/>
  <c r="I35" i="48"/>
  <c r="D35" i="48"/>
  <c r="D36" i="48" s="1"/>
  <c r="O34" i="48"/>
  <c r="Q34" i="48" s="1"/>
  <c r="H34" i="48"/>
  <c r="U33" i="48"/>
  <c r="U34" i="48" s="1"/>
  <c r="S34" i="48"/>
  <c r="O33" i="48"/>
  <c r="Q33" i="48" s="1"/>
  <c r="R33" i="48" s="1"/>
  <c r="N33" i="48"/>
  <c r="N34" i="48" s="1"/>
  <c r="K33" i="48"/>
  <c r="K34" i="48" s="1"/>
  <c r="J33" i="48"/>
  <c r="J34" i="48" s="1"/>
  <c r="F34" i="48"/>
  <c r="B33" i="48"/>
  <c r="B34" i="48" s="1"/>
  <c r="O32" i="48"/>
  <c r="Q32" i="48" s="1"/>
  <c r="R32" i="48" s="1"/>
  <c r="H32" i="48"/>
  <c r="I32" i="48" s="1"/>
  <c r="U31" i="48"/>
  <c r="U32" i="48" s="1"/>
  <c r="S31" i="48"/>
  <c r="S32" i="48" s="1"/>
  <c r="O31" i="48"/>
  <c r="Q31" i="48" s="1"/>
  <c r="K31" i="48"/>
  <c r="J32" i="48"/>
  <c r="I31" i="48"/>
  <c r="H31" i="48"/>
  <c r="D31" i="48"/>
  <c r="D32" i="48" s="1"/>
  <c r="Q30" i="48"/>
  <c r="R30" i="48" s="1"/>
  <c r="H30" i="48"/>
  <c r="I30" i="48" s="1"/>
  <c r="F30" i="48"/>
  <c r="D30" i="48"/>
  <c r="U29" i="48"/>
  <c r="U30" i="48" s="1"/>
  <c r="O29" i="48"/>
  <c r="Q29" i="48" s="1"/>
  <c r="R29" i="48" s="1"/>
  <c r="P29" i="48"/>
  <c r="P30" i="48" s="1"/>
  <c r="J29" i="48"/>
  <c r="J30" i="48" s="1"/>
  <c r="I29" i="48"/>
  <c r="E29" i="48"/>
  <c r="E30" i="48" s="1"/>
  <c r="D29" i="48"/>
  <c r="C29" i="48"/>
  <c r="C30" i="48" s="1"/>
  <c r="O28" i="48"/>
  <c r="Q28" i="48" s="1"/>
  <c r="R28" i="48" s="1"/>
  <c r="L28" i="48"/>
  <c r="U27" i="48"/>
  <c r="U28" i="48" s="1"/>
  <c r="S27" i="48"/>
  <c r="S28" i="48" s="1"/>
  <c r="Q27" i="48"/>
  <c r="R27" i="48" s="1"/>
  <c r="N27" i="48"/>
  <c r="N28" i="48" s="1"/>
  <c r="K27" i="48"/>
  <c r="K28" i="48" s="1"/>
  <c r="J28" i="48"/>
  <c r="H27" i="48"/>
  <c r="F27" i="48"/>
  <c r="F28" i="48" s="1"/>
  <c r="E27" i="48"/>
  <c r="E28" i="48" s="1"/>
  <c r="C27" i="48"/>
  <c r="C28" i="48" s="1"/>
  <c r="B28" i="48"/>
  <c r="Q26" i="48"/>
  <c r="R26" i="48" s="1"/>
  <c r="K26" i="48"/>
  <c r="H26" i="48"/>
  <c r="I26" i="48" s="1"/>
  <c r="F26" i="48"/>
  <c r="B26" i="48"/>
  <c r="U25" i="48"/>
  <c r="U26" i="48" s="1"/>
  <c r="S26" i="48"/>
  <c r="O25" i="48"/>
  <c r="Q25" i="48" s="1"/>
  <c r="M25" i="48"/>
  <c r="M26" i="48" s="1"/>
  <c r="J25" i="48"/>
  <c r="J26" i="48" s="1"/>
  <c r="I25" i="48"/>
  <c r="H25" i="48"/>
  <c r="D25" i="48"/>
  <c r="D26" i="48" s="1"/>
  <c r="C25" i="48"/>
  <c r="C26" i="48" s="1"/>
  <c r="S24" i="48"/>
  <c r="O24" i="48"/>
  <c r="Q24" i="48" s="1"/>
  <c r="H24" i="48"/>
  <c r="I24" i="48" s="1"/>
  <c r="D24" i="48"/>
  <c r="U23" i="48"/>
  <c r="U24" i="48" s="1"/>
  <c r="O23" i="48"/>
  <c r="Q23" i="48" s="1"/>
  <c r="R23" i="48" s="1"/>
  <c r="K24" i="48"/>
  <c r="J23" i="48"/>
  <c r="J24" i="48" s="1"/>
  <c r="I23" i="48"/>
  <c r="B24" i="48"/>
  <c r="O22" i="48"/>
  <c r="Q22" i="48" s="1"/>
  <c r="R22" i="48" s="1"/>
  <c r="U21" i="48"/>
  <c r="U22" i="48" s="1"/>
  <c r="S21" i="48"/>
  <c r="S22" i="48" s="1"/>
  <c r="Q21" i="48"/>
  <c r="R21" i="48" s="1"/>
  <c r="N22" i="48"/>
  <c r="K21" i="48"/>
  <c r="K22" i="48" s="1"/>
  <c r="J22" i="48"/>
  <c r="H21" i="48"/>
  <c r="F21" i="48"/>
  <c r="F22" i="48" s="1"/>
  <c r="D21" i="48"/>
  <c r="D22" i="48" s="1"/>
  <c r="Q20" i="48"/>
  <c r="R20" i="48" s="1"/>
  <c r="H20" i="48"/>
  <c r="I20" i="48" s="1"/>
  <c r="B20" i="48"/>
  <c r="U19" i="48"/>
  <c r="U20" i="48" s="1"/>
  <c r="S19" i="48"/>
  <c r="S20" i="48" s="1"/>
  <c r="O19" i="48"/>
  <c r="Q19" i="48" s="1"/>
  <c r="J19" i="48"/>
  <c r="J20" i="48" s="1"/>
  <c r="I19" i="48"/>
  <c r="H19" i="48"/>
  <c r="D19" i="48"/>
  <c r="D20" i="48" s="1"/>
  <c r="C19" i="48"/>
  <c r="C20" i="48" s="1"/>
  <c r="O18" i="48"/>
  <c r="Q18" i="48" s="1"/>
  <c r="H18" i="48"/>
  <c r="I18" i="48" s="1"/>
  <c r="G18" i="48"/>
  <c r="G20" i="48" s="1"/>
  <c r="G22" i="48" s="1"/>
  <c r="G24" i="48" s="1"/>
  <c r="G26" i="48" s="1"/>
  <c r="G28" i="48" s="1"/>
  <c r="G30" i="48" s="1"/>
  <c r="G32" i="48" s="1"/>
  <c r="G34" i="48" s="1"/>
  <c r="G36" i="48" s="1"/>
  <c r="B18" i="48"/>
  <c r="U17" i="48"/>
  <c r="U18" i="48" s="1"/>
  <c r="S18" i="48"/>
  <c r="Q17" i="48"/>
  <c r="R17" i="48" s="1"/>
  <c r="N17" i="48"/>
  <c r="P17" i="48" s="1"/>
  <c r="P18" i="48" s="1"/>
  <c r="K17" i="48"/>
  <c r="J17" i="48"/>
  <c r="J18" i="48" s="1"/>
  <c r="I17" i="48"/>
  <c r="H17" i="48"/>
  <c r="F17" i="48"/>
  <c r="F18" i="48" s="1"/>
  <c r="C17" i="48"/>
  <c r="C18" i="48" s="1"/>
  <c r="O16" i="48"/>
  <c r="Q16" i="48" s="1"/>
  <c r="K16" i="48"/>
  <c r="G16" i="48"/>
  <c r="D16" i="48"/>
  <c r="U15" i="48"/>
  <c r="U16" i="48" s="1"/>
  <c r="S16" i="48"/>
  <c r="O15" i="48"/>
  <c r="Q15" i="48" s="1"/>
  <c r="R15" i="48" s="1"/>
  <c r="N15" i="48"/>
  <c r="P15" i="48" s="1"/>
  <c r="P16" i="48" s="1"/>
  <c r="L16" i="48"/>
  <c r="K15" i="48"/>
  <c r="J15" i="48"/>
  <c r="J16" i="48" s="1"/>
  <c r="I15" i="48"/>
  <c r="H15" i="48"/>
  <c r="F15" i="48"/>
  <c r="F16" i="48" s="1"/>
  <c r="E15" i="48"/>
  <c r="E16" i="48" s="1"/>
  <c r="S14" i="48"/>
  <c r="O14" i="48"/>
  <c r="Q14" i="48" s="1"/>
  <c r="R14" i="48" s="1"/>
  <c r="J14" i="48"/>
  <c r="H14" i="48"/>
  <c r="I14" i="48" s="1"/>
  <c r="F14" i="48"/>
  <c r="U13" i="48"/>
  <c r="U14" i="48" s="1"/>
  <c r="S13" i="48"/>
  <c r="O13" i="48"/>
  <c r="Q13" i="48" s="1"/>
  <c r="K13" i="48"/>
  <c r="L14" i="48" s="1"/>
  <c r="I13" i="48"/>
  <c r="H13" i="48"/>
  <c r="D14" i="48"/>
  <c r="C13" i="48"/>
  <c r="L7" i="48"/>
  <c r="U6" i="48"/>
  <c r="D6" i="48"/>
  <c r="L34" i="50" l="1"/>
  <c r="E31" i="50"/>
  <c r="E32" i="50" s="1"/>
  <c r="E16" i="50"/>
  <c r="C33" i="50"/>
  <c r="C34" i="50" s="1"/>
  <c r="E34" i="50"/>
  <c r="C29" i="50"/>
  <c r="C30" i="50" s="1"/>
  <c r="E27" i="50"/>
  <c r="E28" i="50" s="1"/>
  <c r="N26" i="50"/>
  <c r="E25" i="50"/>
  <c r="E26" i="50" s="1"/>
  <c r="C23" i="50"/>
  <c r="C24" i="50" s="1"/>
  <c r="M21" i="50"/>
  <c r="M22" i="50" s="1"/>
  <c r="C21" i="50"/>
  <c r="C22" i="50" s="1"/>
  <c r="E19" i="50"/>
  <c r="E20" i="50" s="1"/>
  <c r="C15" i="50"/>
  <c r="C16" i="50" s="1"/>
  <c r="E18" i="50"/>
  <c r="B14" i="50"/>
  <c r="M33" i="49"/>
  <c r="M34" i="49" s="1"/>
  <c r="M31" i="49"/>
  <c r="P23" i="49"/>
  <c r="P24" i="49" s="1"/>
  <c r="C35" i="49"/>
  <c r="E27" i="49"/>
  <c r="L20" i="48"/>
  <c r="M20" i="48"/>
  <c r="K20" i="48"/>
  <c r="N32" i="48"/>
  <c r="P19" i="48"/>
  <c r="P13" i="48"/>
  <c r="P14" i="48" s="1"/>
  <c r="L30" i="48"/>
  <c r="D18" i="48"/>
  <c r="L26" i="48"/>
  <c r="K14" i="48"/>
  <c r="C15" i="48"/>
  <c r="C16" i="48" s="1"/>
  <c r="N30" i="48"/>
  <c r="L36" i="48"/>
  <c r="D28" i="48"/>
  <c r="E33" i="48"/>
  <c r="E34" i="48" s="1"/>
  <c r="E32" i="48"/>
  <c r="K36" i="48"/>
  <c r="E35" i="48"/>
  <c r="E36" i="48" s="1"/>
  <c r="L34" i="48"/>
  <c r="B32" i="48"/>
  <c r="K32" i="48"/>
  <c r="N26" i="48"/>
  <c r="N24" i="48"/>
  <c r="P22" i="48"/>
  <c r="L22" i="48"/>
  <c r="C35" i="48"/>
  <c r="C36" i="48" s="1"/>
  <c r="K18" i="48"/>
  <c r="N18" i="48"/>
  <c r="M15" i="48"/>
  <c r="M16" i="48" s="1"/>
  <c r="N16" i="48"/>
  <c r="M32" i="48"/>
  <c r="L32" i="48"/>
  <c r="M17" i="48"/>
  <c r="M18" i="48" s="1"/>
  <c r="L18" i="48"/>
  <c r="E20" i="48"/>
  <c r="P20" i="48"/>
  <c r="C21" i="48"/>
  <c r="C22" i="48" s="1"/>
  <c r="E26" i="48"/>
  <c r="P35" i="48"/>
  <c r="P36" i="48" s="1"/>
  <c r="P32" i="48"/>
  <c r="C33" i="48"/>
  <c r="C34" i="48" s="1"/>
  <c r="M14" i="48"/>
  <c r="C23" i="48"/>
  <c r="C24" i="48" s="1"/>
  <c r="M23" i="48"/>
  <c r="M24" i="48" s="1"/>
  <c r="E14" i="48"/>
  <c r="P27" i="48"/>
  <c r="P28" i="48" s="1"/>
  <c r="P33" i="48"/>
  <c r="P34" i="48" s="1"/>
  <c r="M35" i="48"/>
  <c r="M36" i="48" s="1"/>
  <c r="F13" i="47"/>
  <c r="S31" i="47"/>
  <c r="S25" i="47"/>
  <c r="S21" i="47"/>
  <c r="S19" i="47"/>
  <c r="N27" i="47"/>
  <c r="N21" i="47"/>
  <c r="K31" i="47"/>
  <c r="K13" i="47"/>
  <c r="J33" i="47"/>
  <c r="J27" i="47"/>
  <c r="J17" i="47"/>
  <c r="J15" i="47"/>
  <c r="D35" i="47"/>
  <c r="D29" i="47"/>
  <c r="D25" i="47"/>
  <c r="B31" i="47"/>
  <c r="B21" i="47"/>
  <c r="B17" i="47"/>
  <c r="B15" i="47"/>
  <c r="B13" i="47"/>
  <c r="M30" i="48" l="1"/>
  <c r="M22" i="48"/>
  <c r="M33" i="48"/>
  <c r="M34" i="48" s="1"/>
  <c r="F31" i="46"/>
  <c r="F29" i="46"/>
  <c r="F25" i="46"/>
  <c r="F19" i="46"/>
  <c r="B35" i="46"/>
  <c r="B31" i="46"/>
  <c r="B29" i="46"/>
  <c r="B27" i="46"/>
  <c r="B25" i="46"/>
  <c r="B19" i="46"/>
  <c r="S36" i="47"/>
  <c r="O36" i="47"/>
  <c r="Q36" i="47" s="1"/>
  <c r="R36" i="47" s="1"/>
  <c r="K36" i="47"/>
  <c r="H36" i="47"/>
  <c r="I36" i="47" s="1"/>
  <c r="D36" i="47"/>
  <c r="B36" i="47"/>
  <c r="U35" i="47"/>
  <c r="U36" i="47" s="1"/>
  <c r="O35" i="47"/>
  <c r="Q35" i="47" s="1"/>
  <c r="R35" i="47" s="1"/>
  <c r="N35" i="47"/>
  <c r="N36" i="47" s="1"/>
  <c r="L35" i="47"/>
  <c r="L36" i="47" s="1"/>
  <c r="J35" i="47"/>
  <c r="J36" i="47" s="1"/>
  <c r="I35" i="47"/>
  <c r="H35" i="47"/>
  <c r="F35" i="47"/>
  <c r="F36" i="47" s="1"/>
  <c r="E35" i="47"/>
  <c r="E36" i="47" s="1"/>
  <c r="C35" i="47"/>
  <c r="C36" i="47" s="1"/>
  <c r="O34" i="47"/>
  <c r="Q34" i="47" s="1"/>
  <c r="R34" i="47" s="1"/>
  <c r="J34" i="47"/>
  <c r="H34" i="47"/>
  <c r="I34" i="47" s="1"/>
  <c r="U33" i="47"/>
  <c r="U34" i="47" s="1"/>
  <c r="S33" i="47"/>
  <c r="S34" i="47" s="1"/>
  <c r="O33" i="47"/>
  <c r="Q33" i="47" s="1"/>
  <c r="R33" i="47" s="1"/>
  <c r="N33" i="47"/>
  <c r="P33" i="47" s="1"/>
  <c r="P34" i="47" s="1"/>
  <c r="K33" i="47"/>
  <c r="K34" i="47" s="1"/>
  <c r="I33" i="47"/>
  <c r="H33" i="47"/>
  <c r="F33" i="47"/>
  <c r="F34" i="47" s="1"/>
  <c r="E33" i="47"/>
  <c r="E34" i="47" s="1"/>
  <c r="B33" i="47"/>
  <c r="B34" i="47" s="1"/>
  <c r="S32" i="47"/>
  <c r="O32" i="47"/>
  <c r="Q32" i="47" s="1"/>
  <c r="R32" i="47" s="1"/>
  <c r="K32" i="47"/>
  <c r="H32" i="47"/>
  <c r="I32" i="47" s="1"/>
  <c r="F32" i="47"/>
  <c r="B32" i="47"/>
  <c r="U31" i="47"/>
  <c r="U32" i="47" s="1"/>
  <c r="O31" i="47"/>
  <c r="Q31" i="47" s="1"/>
  <c r="R31" i="47" s="1"/>
  <c r="N31" i="47"/>
  <c r="P31" i="47" s="1"/>
  <c r="P32" i="47" s="1"/>
  <c r="L31" i="47"/>
  <c r="J31" i="47"/>
  <c r="J32" i="47" s="1"/>
  <c r="I31" i="47"/>
  <c r="H31" i="47"/>
  <c r="D31" i="47"/>
  <c r="D32" i="47" s="1"/>
  <c r="C31" i="47"/>
  <c r="C32" i="47" s="1"/>
  <c r="S30" i="47"/>
  <c r="O30" i="47"/>
  <c r="Q30" i="47" s="1"/>
  <c r="R30" i="47" s="1"/>
  <c r="H30" i="47"/>
  <c r="I30" i="47" s="1"/>
  <c r="F30" i="47"/>
  <c r="D30" i="47"/>
  <c r="B30" i="47"/>
  <c r="U29" i="47"/>
  <c r="U30" i="47" s="1"/>
  <c r="O29" i="47"/>
  <c r="Q29" i="47" s="1"/>
  <c r="R29" i="47" s="1"/>
  <c r="N29" i="47"/>
  <c r="P29" i="47" s="1"/>
  <c r="P30" i="47" s="1"/>
  <c r="K30" i="47"/>
  <c r="J29" i="47"/>
  <c r="J30" i="47" s="1"/>
  <c r="I29" i="47"/>
  <c r="H29" i="47"/>
  <c r="E29" i="47"/>
  <c r="E30" i="47" s="1"/>
  <c r="C29" i="47"/>
  <c r="C30" i="47" s="1"/>
  <c r="O28" i="47"/>
  <c r="Q28" i="47" s="1"/>
  <c r="R28" i="47" s="1"/>
  <c r="N28" i="47"/>
  <c r="J28" i="47"/>
  <c r="H28" i="47"/>
  <c r="I28" i="47" s="1"/>
  <c r="U27" i="47"/>
  <c r="U28" i="47" s="1"/>
  <c r="S27" i="47"/>
  <c r="S28" i="47" s="1"/>
  <c r="P27" i="47"/>
  <c r="P28" i="47" s="1"/>
  <c r="O27" i="47"/>
  <c r="Q27" i="47" s="1"/>
  <c r="R27" i="47" s="1"/>
  <c r="K27" i="47"/>
  <c r="K28" i="47" s="1"/>
  <c r="I27" i="47"/>
  <c r="H27" i="47"/>
  <c r="F27" i="47"/>
  <c r="F28" i="47" s="1"/>
  <c r="D27" i="47"/>
  <c r="B27" i="47"/>
  <c r="C27" i="47" s="1"/>
  <c r="C28" i="47" s="1"/>
  <c r="S26" i="47"/>
  <c r="O26" i="47"/>
  <c r="Q26" i="47" s="1"/>
  <c r="R26" i="47" s="1"/>
  <c r="K26" i="47"/>
  <c r="I26" i="47"/>
  <c r="H26" i="47"/>
  <c r="F26" i="47"/>
  <c r="D26" i="47"/>
  <c r="B26" i="47"/>
  <c r="U25" i="47"/>
  <c r="U26" i="47" s="1"/>
  <c r="O25" i="47"/>
  <c r="Q25" i="47" s="1"/>
  <c r="R25" i="47" s="1"/>
  <c r="N25" i="47"/>
  <c r="N26" i="47" s="1"/>
  <c r="L25" i="47"/>
  <c r="M25" i="47" s="1"/>
  <c r="M26" i="47" s="1"/>
  <c r="J25" i="47"/>
  <c r="J26" i="47" s="1"/>
  <c r="I25" i="47"/>
  <c r="H25" i="47"/>
  <c r="E25" i="47"/>
  <c r="E26" i="47" s="1"/>
  <c r="C25" i="47"/>
  <c r="C26" i="47" s="1"/>
  <c r="S24" i="47"/>
  <c r="O24" i="47"/>
  <c r="Q24" i="47" s="1"/>
  <c r="R24" i="47" s="1"/>
  <c r="H24" i="47"/>
  <c r="I24" i="47" s="1"/>
  <c r="D24" i="47"/>
  <c r="U23" i="47"/>
  <c r="U24" i="47" s="1"/>
  <c r="O23" i="47"/>
  <c r="Q23" i="47" s="1"/>
  <c r="R23" i="47" s="1"/>
  <c r="N23" i="47"/>
  <c r="N24" i="47" s="1"/>
  <c r="K23" i="47"/>
  <c r="L23" i="47" s="1"/>
  <c r="J23" i="47"/>
  <c r="J24" i="47" s="1"/>
  <c r="I23" i="47"/>
  <c r="H23" i="47"/>
  <c r="F23" i="47"/>
  <c r="F24" i="47" s="1"/>
  <c r="E23" i="47"/>
  <c r="E24" i="47" s="1"/>
  <c r="B23" i="47"/>
  <c r="B24" i="47" s="1"/>
  <c r="S22" i="47"/>
  <c r="P22" i="47"/>
  <c r="O22" i="47"/>
  <c r="Q22" i="47" s="1"/>
  <c r="R22" i="47" s="1"/>
  <c r="N22" i="47"/>
  <c r="H22" i="47"/>
  <c r="I22" i="47" s="1"/>
  <c r="E22" i="47"/>
  <c r="U21" i="47"/>
  <c r="U22" i="47" s="1"/>
  <c r="P21" i="47"/>
  <c r="O21" i="47"/>
  <c r="Q21" i="47" s="1"/>
  <c r="R21" i="47" s="1"/>
  <c r="K21" i="47"/>
  <c r="K22" i="47" s="1"/>
  <c r="J21" i="47"/>
  <c r="J22" i="47" s="1"/>
  <c r="I21" i="47"/>
  <c r="H21" i="47"/>
  <c r="F21" i="47"/>
  <c r="F22" i="47" s="1"/>
  <c r="D21" i="47"/>
  <c r="D22" i="47" s="1"/>
  <c r="B22" i="47"/>
  <c r="S20" i="47"/>
  <c r="O20" i="47"/>
  <c r="Q20" i="47" s="1"/>
  <c r="R20" i="47" s="1"/>
  <c r="K20" i="47"/>
  <c r="H20" i="47"/>
  <c r="I20" i="47" s="1"/>
  <c r="B20" i="47"/>
  <c r="U19" i="47"/>
  <c r="U20" i="47" s="1"/>
  <c r="O19" i="47"/>
  <c r="Q19" i="47" s="1"/>
  <c r="R19" i="47" s="1"/>
  <c r="N19" i="47"/>
  <c r="N20" i="47" s="1"/>
  <c r="L19" i="47"/>
  <c r="M19" i="47" s="1"/>
  <c r="M20" i="47" s="1"/>
  <c r="J19" i="47"/>
  <c r="J20" i="47" s="1"/>
  <c r="I19" i="47"/>
  <c r="H19" i="47"/>
  <c r="D19" i="47"/>
  <c r="D20" i="47" s="1"/>
  <c r="C19" i="47"/>
  <c r="C20" i="47" s="1"/>
  <c r="O18" i="47"/>
  <c r="Q18" i="47" s="1"/>
  <c r="R18" i="47" s="1"/>
  <c r="J18" i="47"/>
  <c r="H18" i="47"/>
  <c r="I18" i="47" s="1"/>
  <c r="G18" i="47"/>
  <c r="G20" i="47" s="1"/>
  <c r="G22" i="47" s="1"/>
  <c r="G24" i="47" s="1"/>
  <c r="G26" i="47" s="1"/>
  <c r="G28" i="47" s="1"/>
  <c r="G30" i="47" s="1"/>
  <c r="G32" i="47" s="1"/>
  <c r="G34" i="47" s="1"/>
  <c r="G36" i="47" s="1"/>
  <c r="U17" i="47"/>
  <c r="U18" i="47" s="1"/>
  <c r="S17" i="47"/>
  <c r="S18" i="47" s="1"/>
  <c r="O17" i="47"/>
  <c r="Q17" i="47" s="1"/>
  <c r="R17" i="47" s="1"/>
  <c r="N17" i="47"/>
  <c r="N18" i="47" s="1"/>
  <c r="K17" i="47"/>
  <c r="K18" i="47" s="1"/>
  <c r="I17" i="47"/>
  <c r="H17" i="47"/>
  <c r="F17" i="47"/>
  <c r="F18" i="47" s="1"/>
  <c r="D18" i="47"/>
  <c r="C17" i="47"/>
  <c r="C18" i="47" s="1"/>
  <c r="B18" i="47"/>
  <c r="J16" i="47"/>
  <c r="G16" i="47"/>
  <c r="D16" i="47"/>
  <c r="O16" i="47"/>
  <c r="Q16" i="47" s="1"/>
  <c r="R16" i="47" s="1"/>
  <c r="E15" i="47"/>
  <c r="E16" i="47" s="1"/>
  <c r="K14" i="47"/>
  <c r="H14" i="47"/>
  <c r="I14" i="47" s="1"/>
  <c r="F14" i="47"/>
  <c r="C14" i="47"/>
  <c r="B14" i="47"/>
  <c r="S13" i="47"/>
  <c r="S14" i="47" s="1"/>
  <c r="O13" i="47"/>
  <c r="Q13" i="47" s="1"/>
  <c r="R13" i="47" s="1"/>
  <c r="N13" i="47"/>
  <c r="N14" i="47" s="1"/>
  <c r="L13" i="47"/>
  <c r="M13" i="47" s="1"/>
  <c r="M14" i="47" s="1"/>
  <c r="J13" i="47"/>
  <c r="J14" i="47" s="1"/>
  <c r="I13" i="47"/>
  <c r="U13" i="47"/>
  <c r="U14" i="47" s="1"/>
  <c r="D13" i="47"/>
  <c r="D14" i="47" s="1"/>
  <c r="C13" i="47"/>
  <c r="L7" i="47"/>
  <c r="U6" i="47"/>
  <c r="D6" i="47"/>
  <c r="N32" i="47" l="1"/>
  <c r="L32" i="47"/>
  <c r="M31" i="47"/>
  <c r="M32" i="47" s="1"/>
  <c r="L21" i="47"/>
  <c r="L22" i="47" s="1"/>
  <c r="L17" i="47"/>
  <c r="E19" i="47"/>
  <c r="E20" i="47" s="1"/>
  <c r="L27" i="47"/>
  <c r="D28" i="47"/>
  <c r="E27" i="47"/>
  <c r="E28" i="47" s="1"/>
  <c r="P19" i="47"/>
  <c r="P20" i="47" s="1"/>
  <c r="L26" i="47"/>
  <c r="M35" i="47"/>
  <c r="M36" i="47" s="1"/>
  <c r="L14" i="47"/>
  <c r="C33" i="47"/>
  <c r="C34" i="47" s="1"/>
  <c r="E32" i="47"/>
  <c r="N30" i="47"/>
  <c r="L29" i="47"/>
  <c r="C21" i="47"/>
  <c r="C22" i="47" s="1"/>
  <c r="M21" i="47"/>
  <c r="M22" i="47" s="1"/>
  <c r="L24" i="47"/>
  <c r="M23" i="47"/>
  <c r="M24" i="47" s="1"/>
  <c r="H13" i="47"/>
  <c r="O14" i="47"/>
  <c r="Q14" i="47" s="1"/>
  <c r="R14" i="47" s="1"/>
  <c r="I15" i="47"/>
  <c r="O15" i="47"/>
  <c r="Q15" i="47" s="1"/>
  <c r="R15" i="47" s="1"/>
  <c r="S15" i="47"/>
  <c r="S16" i="47" s="1"/>
  <c r="H16" i="47"/>
  <c r="I16" i="47" s="1"/>
  <c r="E17" i="47"/>
  <c r="E18" i="47" s="1"/>
  <c r="P17" i="47"/>
  <c r="P18" i="47" s="1"/>
  <c r="L20" i="47"/>
  <c r="C23" i="47"/>
  <c r="C24" i="47" s="1"/>
  <c r="K24" i="47"/>
  <c r="B28" i="47"/>
  <c r="L33" i="47"/>
  <c r="N34" i="47"/>
  <c r="F15" i="47"/>
  <c r="F16" i="47" s="1"/>
  <c r="K15" i="47"/>
  <c r="U15" i="47"/>
  <c r="U16" i="47" s="1"/>
  <c r="P35" i="47"/>
  <c r="P36" i="47" s="1"/>
  <c r="E13" i="47"/>
  <c r="E14" i="47" s="1"/>
  <c r="D34" i="47"/>
  <c r="P13" i="47"/>
  <c r="P14" i="47" s="1"/>
  <c r="H15" i="47"/>
  <c r="N15" i="47"/>
  <c r="P23" i="47"/>
  <c r="P24" i="47" s="1"/>
  <c r="P25" i="47"/>
  <c r="P26" i="47" s="1"/>
  <c r="D33" i="46"/>
  <c r="E33" i="46" s="1"/>
  <c r="L34" i="47" l="1"/>
  <c r="M33" i="47"/>
  <c r="M34" i="47" s="1"/>
  <c r="L28" i="47"/>
  <c r="M27" i="47"/>
  <c r="M28" i="47" s="1"/>
  <c r="L18" i="47"/>
  <c r="M17" i="47"/>
  <c r="M18" i="47" s="1"/>
  <c r="L30" i="47"/>
  <c r="M29" i="47"/>
  <c r="M30" i="47" s="1"/>
  <c r="N16" i="47"/>
  <c r="P15" i="47"/>
  <c r="P16" i="47" s="1"/>
  <c r="C15" i="47"/>
  <c r="C16" i="47" s="1"/>
  <c r="B16" i="47"/>
  <c r="K16" i="47"/>
  <c r="L15" i="47"/>
  <c r="P29" i="46"/>
  <c r="P27" i="46"/>
  <c r="P21" i="46"/>
  <c r="N33" i="46"/>
  <c r="P33" i="46" s="1"/>
  <c r="N29" i="46"/>
  <c r="N31" i="46"/>
  <c r="P31" i="46" s="1"/>
  <c r="K29" i="46"/>
  <c r="L31" i="46"/>
  <c r="J21" i="46"/>
  <c r="F35" i="46"/>
  <c r="L16" i="47" l="1"/>
  <c r="M15" i="47"/>
  <c r="M16" i="47" s="1"/>
  <c r="I13" i="46"/>
  <c r="H13" i="46"/>
  <c r="D36" i="46"/>
  <c r="E35" i="46"/>
  <c r="E36" i="46" s="1"/>
  <c r="N34" i="46"/>
  <c r="M34" i="46"/>
  <c r="J34" i="46"/>
  <c r="E34" i="46"/>
  <c r="P34" i="46"/>
  <c r="S32" i="46"/>
  <c r="N32" i="46"/>
  <c r="L32" i="46"/>
  <c r="K32" i="46"/>
  <c r="F32" i="46"/>
  <c r="B32" i="46"/>
  <c r="C31" i="46"/>
  <c r="C32" i="46" s="1"/>
  <c r="D30" i="46"/>
  <c r="E29" i="46"/>
  <c r="E30" i="46" s="1"/>
  <c r="E28" i="46"/>
  <c r="S26" i="46"/>
  <c r="D26" i="46"/>
  <c r="E25" i="46"/>
  <c r="E26" i="46" s="1"/>
  <c r="S22" i="46"/>
  <c r="G16" i="46"/>
  <c r="G18" i="46" s="1"/>
  <c r="M18" i="46" s="1"/>
  <c r="G15" i="46"/>
  <c r="H16" i="46" s="1"/>
  <c r="I16" i="46" s="1"/>
  <c r="O14" i="46"/>
  <c r="Q14" i="46" s="1"/>
  <c r="R14" i="46" s="1"/>
  <c r="U13" i="46"/>
  <c r="U14" i="46" s="1"/>
  <c r="S13" i="46"/>
  <c r="S14" i="46" s="1"/>
  <c r="N13" i="46"/>
  <c r="L13" i="46"/>
  <c r="G13" i="46"/>
  <c r="F13" i="46" s="1"/>
  <c r="F14" i="46"/>
  <c r="D13" i="46"/>
  <c r="D14" i="46" s="1"/>
  <c r="B14" i="46"/>
  <c r="L7" i="46"/>
  <c r="U6" i="46"/>
  <c r="D6" i="46"/>
  <c r="G16" i="45"/>
  <c r="G18" i="45" s="1"/>
  <c r="G20" i="45" s="1"/>
  <c r="G22" i="45" s="1"/>
  <c r="G24" i="45" s="1"/>
  <c r="G26" i="45" s="1"/>
  <c r="G28" i="45" s="1"/>
  <c r="G30" i="45" s="1"/>
  <c r="G32" i="45" s="1"/>
  <c r="G34" i="45" s="1"/>
  <c r="G36" i="45" s="1"/>
  <c r="G35" i="45" s="1"/>
  <c r="O36" i="45" s="1"/>
  <c r="Q36" i="45" s="1"/>
  <c r="R36" i="45" s="1"/>
  <c r="G15" i="45"/>
  <c r="D15" i="45" s="1"/>
  <c r="G13" i="45"/>
  <c r="M13" i="45" s="1"/>
  <c r="M14" i="45" s="1"/>
  <c r="B13" i="45"/>
  <c r="B14" i="45" s="1"/>
  <c r="L7" i="45"/>
  <c r="D6" i="45"/>
  <c r="U6" i="45" s="1"/>
  <c r="L14" i="46" l="1"/>
  <c r="M13" i="46"/>
  <c r="H15" i="46"/>
  <c r="H36" i="45"/>
  <c r="I36" i="45" s="1"/>
  <c r="N14" i="46"/>
  <c r="P13" i="46"/>
  <c r="P14" i="46" s="1"/>
  <c r="U15" i="46"/>
  <c r="U16" i="46" s="1"/>
  <c r="F15" i="46"/>
  <c r="J13" i="46"/>
  <c r="J14" i="46" s="1"/>
  <c r="I17" i="46"/>
  <c r="H18" i="46"/>
  <c r="I18" i="46" s="1"/>
  <c r="O13" i="46"/>
  <c r="Q13" i="46" s="1"/>
  <c r="R13" i="46" s="1"/>
  <c r="H17" i="46"/>
  <c r="I15" i="46"/>
  <c r="H14" i="46"/>
  <c r="I14" i="46" s="1"/>
  <c r="M14" i="46"/>
  <c r="E13" i="46"/>
  <c r="E14" i="46" s="1"/>
  <c r="K14" i="46"/>
  <c r="J16" i="46"/>
  <c r="N15" i="46"/>
  <c r="O16" i="46"/>
  <c r="Q16" i="46" s="1"/>
  <c r="R16" i="46" s="1"/>
  <c r="F17" i="46"/>
  <c r="F18" i="46" s="1"/>
  <c r="N17" i="46"/>
  <c r="S17" i="46"/>
  <c r="S18" i="46" s="1"/>
  <c r="O18" i="46"/>
  <c r="Q18" i="46" s="1"/>
  <c r="R18" i="46" s="1"/>
  <c r="K15" i="46"/>
  <c r="O15" i="46"/>
  <c r="Q15" i="46" s="1"/>
  <c r="R15" i="46" s="1"/>
  <c r="S15" i="46"/>
  <c r="S16" i="46" s="1"/>
  <c r="B17" i="46"/>
  <c r="J18" i="46"/>
  <c r="O17" i="46"/>
  <c r="Q17" i="46" s="1"/>
  <c r="R17" i="46" s="1"/>
  <c r="U17" i="46"/>
  <c r="U18" i="46" s="1"/>
  <c r="C13" i="46"/>
  <c r="C14" i="46" s="1"/>
  <c r="B15" i="46"/>
  <c r="F16" i="46"/>
  <c r="D17" i="46"/>
  <c r="K17" i="46"/>
  <c r="G20" i="46"/>
  <c r="K13" i="45"/>
  <c r="K14" i="45" s="1"/>
  <c r="H35" i="45"/>
  <c r="O13" i="45"/>
  <c r="Q13" i="45" s="1"/>
  <c r="R13" i="45" s="1"/>
  <c r="I35" i="45"/>
  <c r="C13" i="45"/>
  <c r="C14" i="45" s="1"/>
  <c r="G25" i="45"/>
  <c r="B25" i="45" s="1"/>
  <c r="D13" i="45"/>
  <c r="G31" i="45"/>
  <c r="F15" i="45"/>
  <c r="F16" i="45" s="1"/>
  <c r="G17" i="45"/>
  <c r="B17" i="45" s="1"/>
  <c r="G33" i="45"/>
  <c r="F13" i="45"/>
  <c r="F14" i="45" s="1"/>
  <c r="S13" i="45"/>
  <c r="S14" i="45" s="1"/>
  <c r="O14" i="45"/>
  <c r="Q14" i="45" s="1"/>
  <c r="R14" i="45" s="1"/>
  <c r="N15" i="45"/>
  <c r="N16" i="45" s="1"/>
  <c r="G23" i="45"/>
  <c r="K23" i="45" s="1"/>
  <c r="D33" i="45"/>
  <c r="D34" i="45" s="1"/>
  <c r="U13" i="45"/>
  <c r="U14" i="45" s="1"/>
  <c r="G21" i="45"/>
  <c r="B21" i="45" s="1"/>
  <c r="G27" i="45"/>
  <c r="G29" i="45"/>
  <c r="P13" i="45"/>
  <c r="P14" i="45" s="1"/>
  <c r="D16" i="45"/>
  <c r="E15" i="45"/>
  <c r="E16" i="45" s="1"/>
  <c r="F32" i="45"/>
  <c r="L13" i="45"/>
  <c r="L14" i="45" s="1"/>
  <c r="S15" i="45"/>
  <c r="S16" i="45" s="1"/>
  <c r="O15" i="45"/>
  <c r="Q15" i="45" s="1"/>
  <c r="R15" i="45" s="1"/>
  <c r="K15" i="45"/>
  <c r="B15" i="45"/>
  <c r="M15" i="45"/>
  <c r="J15" i="45"/>
  <c r="J16" i="45" s="1"/>
  <c r="O17" i="45"/>
  <c r="Q17" i="45" s="1"/>
  <c r="R17" i="45" s="1"/>
  <c r="K17" i="45"/>
  <c r="M17" i="45"/>
  <c r="J17" i="45"/>
  <c r="J18" i="45" s="1"/>
  <c r="U15" i="45"/>
  <c r="U16" i="45" s="1"/>
  <c r="O16" i="45"/>
  <c r="Q16" i="45" s="1"/>
  <c r="R16" i="45" s="1"/>
  <c r="D17" i="45"/>
  <c r="N17" i="45"/>
  <c r="N18" i="45" s="1"/>
  <c r="S35" i="45"/>
  <c r="S36" i="45" s="1"/>
  <c r="O35" i="45"/>
  <c r="Q35" i="45" s="1"/>
  <c r="R35" i="45" s="1"/>
  <c r="K35" i="45"/>
  <c r="B35" i="45"/>
  <c r="J35" i="45"/>
  <c r="J36" i="45" s="1"/>
  <c r="F35" i="45"/>
  <c r="F36" i="45" s="1"/>
  <c r="U35" i="45"/>
  <c r="U36" i="45" s="1"/>
  <c r="N35" i="45"/>
  <c r="N36" i="45" s="1"/>
  <c r="N13" i="45"/>
  <c r="N14" i="45" s="1"/>
  <c r="S22" i="45"/>
  <c r="S26" i="45"/>
  <c r="O30" i="45"/>
  <c r="Q30" i="45" s="1"/>
  <c r="R30" i="45" s="1"/>
  <c r="J13" i="45"/>
  <c r="J14" i="45" s="1"/>
  <c r="G19" i="45"/>
  <c r="U29" i="45"/>
  <c r="U30" i="45" s="1"/>
  <c r="N16" i="46" l="1"/>
  <c r="P15" i="46"/>
  <c r="K21" i="45"/>
  <c r="N18" i="46"/>
  <c r="P17" i="46"/>
  <c r="P18" i="46" s="1"/>
  <c r="M21" i="45"/>
  <c r="P21" i="45" s="1"/>
  <c r="P22" i="45" s="1"/>
  <c r="D23" i="45"/>
  <c r="E23" i="45" s="1"/>
  <c r="E24" i="45" s="1"/>
  <c r="O26" i="45"/>
  <c r="Q26" i="45" s="1"/>
  <c r="R26" i="45" s="1"/>
  <c r="J21" i="45"/>
  <c r="J22" i="45" s="1"/>
  <c r="J25" i="45"/>
  <c r="J26" i="45" s="1"/>
  <c r="N25" i="45"/>
  <c r="N26" i="45" s="1"/>
  <c r="U25" i="45"/>
  <c r="U26" i="45" s="1"/>
  <c r="O25" i="45"/>
  <c r="Q25" i="45" s="1"/>
  <c r="R25" i="45" s="1"/>
  <c r="E17" i="46"/>
  <c r="E18" i="46" s="1"/>
  <c r="D18" i="46"/>
  <c r="B16" i="46"/>
  <c r="C15" i="46"/>
  <c r="C16" i="46" s="1"/>
  <c r="L15" i="46"/>
  <c r="L16" i="46" s="1"/>
  <c r="K16" i="46"/>
  <c r="D16" i="46"/>
  <c r="E15" i="46"/>
  <c r="E16" i="46" s="1"/>
  <c r="G22" i="46"/>
  <c r="P16" i="46"/>
  <c r="M16" i="46"/>
  <c r="K18" i="46"/>
  <c r="L17" i="46"/>
  <c r="L18" i="46" s="1"/>
  <c r="B18" i="46"/>
  <c r="C17" i="46"/>
  <c r="C18" i="46" s="1"/>
  <c r="B29" i="45"/>
  <c r="H30" i="45"/>
  <c r="I30" i="45" s="1"/>
  <c r="I29" i="45"/>
  <c r="H29" i="45"/>
  <c r="F33" i="45"/>
  <c r="F34" i="45" s="1"/>
  <c r="H33" i="45"/>
  <c r="M34" i="45"/>
  <c r="I33" i="45"/>
  <c r="H34" i="45"/>
  <c r="I34" i="45" s="1"/>
  <c r="J29" i="45"/>
  <c r="J30" i="45" s="1"/>
  <c r="O18" i="45"/>
  <c r="Q18" i="45" s="1"/>
  <c r="R18" i="45" s="1"/>
  <c r="S23" i="45"/>
  <c r="S24" i="45" s="1"/>
  <c r="O34" i="45"/>
  <c r="Q34" i="45" s="1"/>
  <c r="R34" i="45" s="1"/>
  <c r="O28" i="45"/>
  <c r="Q28" i="45" s="1"/>
  <c r="R28" i="45" s="1"/>
  <c r="I27" i="45"/>
  <c r="H27" i="45"/>
  <c r="H28" i="45"/>
  <c r="I28" i="45" s="1"/>
  <c r="H25" i="45"/>
  <c r="H26" i="45"/>
  <c r="I26" i="45" s="1"/>
  <c r="I25" i="45"/>
  <c r="B33" i="45"/>
  <c r="K29" i="45"/>
  <c r="L29" i="45" s="1"/>
  <c r="S17" i="45"/>
  <c r="S18" i="45" s="1"/>
  <c r="D27" i="45"/>
  <c r="K33" i="45"/>
  <c r="O29" i="45"/>
  <c r="Q29" i="45" s="1"/>
  <c r="R29" i="45" s="1"/>
  <c r="K25" i="45"/>
  <c r="F23" i="45"/>
  <c r="F24" i="45" s="1"/>
  <c r="O24" i="45"/>
  <c r="Q24" i="45" s="1"/>
  <c r="R24" i="45" s="1"/>
  <c r="B23" i="45"/>
  <c r="B24" i="45" s="1"/>
  <c r="N34" i="45"/>
  <c r="H32" i="45"/>
  <c r="I32" i="45" s="1"/>
  <c r="I31" i="45"/>
  <c r="H31" i="45"/>
  <c r="O32" i="45"/>
  <c r="Q32" i="45" s="1"/>
  <c r="R32" i="45" s="1"/>
  <c r="D31" i="45"/>
  <c r="D32" i="45" s="1"/>
  <c r="J31" i="45"/>
  <c r="J32" i="45" s="1"/>
  <c r="E13" i="45"/>
  <c r="E14" i="45" s="1"/>
  <c r="D14" i="45"/>
  <c r="J34" i="45"/>
  <c r="O33" i="45"/>
  <c r="Q33" i="45" s="1"/>
  <c r="R33" i="45" s="1"/>
  <c r="S29" i="45"/>
  <c r="S30" i="45" s="1"/>
  <c r="E34" i="45"/>
  <c r="N32" i="45"/>
  <c r="M32" i="45"/>
  <c r="S32" i="45"/>
  <c r="U17" i="45"/>
  <c r="U18" i="45" s="1"/>
  <c r="F17" i="45"/>
  <c r="F18" i="45" s="1"/>
  <c r="F25" i="45"/>
  <c r="F26" i="45" s="1"/>
  <c r="O31" i="45"/>
  <c r="Q31" i="45" s="1"/>
  <c r="R31" i="45" s="1"/>
  <c r="U33" i="45"/>
  <c r="U34" i="45" s="1"/>
  <c r="S33" i="45"/>
  <c r="S34" i="45" s="1"/>
  <c r="S27" i="45"/>
  <c r="S28" i="45" s="1"/>
  <c r="U31" i="45"/>
  <c r="U32" i="45" s="1"/>
  <c r="N28" i="45"/>
  <c r="B27" i="45"/>
  <c r="C27" i="45" s="1"/>
  <c r="C28" i="45" s="1"/>
  <c r="F21" i="45"/>
  <c r="F22" i="45" s="1"/>
  <c r="O22" i="45"/>
  <c r="Q22" i="45" s="1"/>
  <c r="R22" i="45" s="1"/>
  <c r="N21" i="45"/>
  <c r="N22" i="45" s="1"/>
  <c r="D21" i="45"/>
  <c r="D22" i="45" s="1"/>
  <c r="U21" i="45"/>
  <c r="U22" i="45" s="1"/>
  <c r="O21" i="45"/>
  <c r="Q21" i="45" s="1"/>
  <c r="R21" i="45" s="1"/>
  <c r="F27" i="45"/>
  <c r="F28" i="45" s="1"/>
  <c r="K27" i="45"/>
  <c r="N23" i="45"/>
  <c r="N24" i="45" s="1"/>
  <c r="J23" i="45"/>
  <c r="J24" i="45" s="1"/>
  <c r="O23" i="45"/>
  <c r="Q23" i="45" s="1"/>
  <c r="R23" i="45" s="1"/>
  <c r="P23" i="45"/>
  <c r="P24" i="45" s="1"/>
  <c r="U27" i="45"/>
  <c r="U28" i="45" s="1"/>
  <c r="J27" i="45"/>
  <c r="J28" i="45" s="1"/>
  <c r="O27" i="45"/>
  <c r="Q27" i="45" s="1"/>
  <c r="R27" i="45" s="1"/>
  <c r="U23" i="45"/>
  <c r="U24" i="45" s="1"/>
  <c r="F29" i="45"/>
  <c r="F30" i="45" s="1"/>
  <c r="N29" i="45"/>
  <c r="N30" i="45" s="1"/>
  <c r="L21" i="45"/>
  <c r="L22" i="45" s="1"/>
  <c r="K22" i="45"/>
  <c r="D36" i="45"/>
  <c r="E35" i="45"/>
  <c r="E36" i="45" s="1"/>
  <c r="L35" i="45"/>
  <c r="K36" i="45"/>
  <c r="M24" i="45"/>
  <c r="C31" i="45"/>
  <c r="C32" i="45" s="1"/>
  <c r="B32" i="45"/>
  <c r="L33" i="45"/>
  <c r="L34" i="45" s="1"/>
  <c r="K34" i="45"/>
  <c r="K30" i="45"/>
  <c r="L25" i="45"/>
  <c r="K26" i="45"/>
  <c r="M22" i="45"/>
  <c r="M18" i="45"/>
  <c r="P17" i="45"/>
  <c r="P18" i="45" s="1"/>
  <c r="K18" i="45"/>
  <c r="L17" i="45"/>
  <c r="L18" i="45" s="1"/>
  <c r="L15" i="45"/>
  <c r="L16" i="45" s="1"/>
  <c r="K16" i="45"/>
  <c r="L27" i="45"/>
  <c r="K28" i="45"/>
  <c r="D24" i="45"/>
  <c r="S19" i="45"/>
  <c r="S20" i="45" s="1"/>
  <c r="O19" i="45"/>
  <c r="Q19" i="45" s="1"/>
  <c r="R19" i="45" s="1"/>
  <c r="K19" i="45"/>
  <c r="B19" i="45"/>
  <c r="U19" i="45"/>
  <c r="U20" i="45" s="1"/>
  <c r="M19" i="45"/>
  <c r="N19" i="45"/>
  <c r="N20" i="45" s="1"/>
  <c r="F19" i="45"/>
  <c r="F20" i="45" s="1"/>
  <c r="O20" i="45"/>
  <c r="Q20" i="45" s="1"/>
  <c r="R20" i="45" s="1"/>
  <c r="D19" i="45"/>
  <c r="J19" i="45"/>
  <c r="J20" i="45" s="1"/>
  <c r="B22" i="45"/>
  <c r="C21" i="45"/>
  <c r="C22" i="45" s="1"/>
  <c r="C35" i="45"/>
  <c r="C36" i="45" s="1"/>
  <c r="B36" i="45"/>
  <c r="D18" i="45"/>
  <c r="E17" i="45"/>
  <c r="E18" i="45" s="1"/>
  <c r="M16" i="45"/>
  <c r="P15" i="45"/>
  <c r="P16" i="45" s="1"/>
  <c r="D28" i="45"/>
  <c r="E28" i="45"/>
  <c r="E31" i="45"/>
  <c r="E32" i="45" s="1"/>
  <c r="K32" i="45"/>
  <c r="L32" i="45"/>
  <c r="L23" i="45"/>
  <c r="L24" i="45" s="1"/>
  <c r="K24" i="45"/>
  <c r="C33" i="45"/>
  <c r="C34" i="45" s="1"/>
  <c r="B34" i="45"/>
  <c r="C29" i="45"/>
  <c r="C30" i="45" s="1"/>
  <c r="B30" i="45"/>
  <c r="C25" i="45"/>
  <c r="C26" i="45" s="1"/>
  <c r="B26" i="45"/>
  <c r="B18" i="45"/>
  <c r="C17" i="45"/>
  <c r="C18" i="45" s="1"/>
  <c r="C15" i="45"/>
  <c r="C16" i="45" s="1"/>
  <c r="B16" i="45"/>
  <c r="B28" i="45"/>
  <c r="L26" i="45" l="1"/>
  <c r="M25" i="45"/>
  <c r="L28" i="45"/>
  <c r="M27" i="45"/>
  <c r="L36" i="45"/>
  <c r="M35" i="45"/>
  <c r="C23" i="45"/>
  <c r="C24" i="45" s="1"/>
  <c r="L30" i="45"/>
  <c r="M29" i="45"/>
  <c r="M30" i="45" s="1"/>
  <c r="I19" i="46"/>
  <c r="H20" i="46"/>
  <c r="I20" i="46" s="1"/>
  <c r="H19" i="46"/>
  <c r="O20" i="46"/>
  <c r="Q20" i="46" s="1"/>
  <c r="R20" i="46" s="1"/>
  <c r="U19" i="46"/>
  <c r="U20" i="46" s="1"/>
  <c r="F20" i="46"/>
  <c r="S20" i="46"/>
  <c r="O19" i="46"/>
  <c r="Q19" i="46" s="1"/>
  <c r="R19" i="46" s="1"/>
  <c r="J19" i="46"/>
  <c r="J20" i="46" s="1"/>
  <c r="N19" i="46"/>
  <c r="D19" i="46"/>
  <c r="G24" i="46"/>
  <c r="E21" i="45"/>
  <c r="E22" i="45" s="1"/>
  <c r="P29" i="45"/>
  <c r="P30" i="45" s="1"/>
  <c r="D26" i="45"/>
  <c r="E25" i="45"/>
  <c r="E26" i="45" s="1"/>
  <c r="P31" i="45"/>
  <c r="P32" i="45" s="1"/>
  <c r="P33" i="45"/>
  <c r="P34" i="45" s="1"/>
  <c r="D30" i="45"/>
  <c r="E29" i="45"/>
  <c r="E30" i="45" s="1"/>
  <c r="C19" i="45"/>
  <c r="C20" i="45" s="1"/>
  <c r="B20" i="45"/>
  <c r="D20" i="45"/>
  <c r="E19" i="45"/>
  <c r="E20" i="45" s="1"/>
  <c r="P19" i="45"/>
  <c r="P20" i="45" s="1"/>
  <c r="M20" i="45"/>
  <c r="K20" i="45"/>
  <c r="L19" i="45"/>
  <c r="L20" i="45" s="1"/>
  <c r="M36" i="45" l="1"/>
  <c r="P35" i="45"/>
  <c r="P36" i="45" s="1"/>
  <c r="M28" i="45"/>
  <c r="P27" i="45"/>
  <c r="P28" i="45" s="1"/>
  <c r="M26" i="45"/>
  <c r="P25" i="45"/>
  <c r="P26" i="45" s="1"/>
  <c r="N20" i="46"/>
  <c r="P19" i="46"/>
  <c r="P20" i="46" s="1"/>
  <c r="H22" i="46"/>
  <c r="I22" i="46" s="1"/>
  <c r="H21" i="46"/>
  <c r="I21" i="46"/>
  <c r="B20" i="46"/>
  <c r="C19" i="46"/>
  <c r="C20" i="46" s="1"/>
  <c r="D20" i="46"/>
  <c r="E19" i="46"/>
  <c r="E20" i="46" s="1"/>
  <c r="K20" i="46"/>
  <c r="L19" i="46"/>
  <c r="G26" i="46"/>
  <c r="N22" i="46"/>
  <c r="J22" i="46"/>
  <c r="D21" i="46"/>
  <c r="F21" i="46"/>
  <c r="F22" i="46" s="1"/>
  <c r="O22" i="46"/>
  <c r="Q22" i="46" s="1"/>
  <c r="R22" i="46" s="1"/>
  <c r="O21" i="46"/>
  <c r="Q21" i="46" s="1"/>
  <c r="R21" i="46" s="1"/>
  <c r="U21" i="46"/>
  <c r="U22" i="46" s="1"/>
  <c r="K21" i="46"/>
  <c r="B21" i="46"/>
  <c r="L20" i="46" l="1"/>
  <c r="M19" i="46"/>
  <c r="M20" i="46" s="1"/>
  <c r="I23" i="46"/>
  <c r="H23" i="46"/>
  <c r="H24" i="46"/>
  <c r="I24" i="46" s="1"/>
  <c r="C21" i="46"/>
  <c r="C22" i="46" s="1"/>
  <c r="B22" i="46"/>
  <c r="P22" i="46"/>
  <c r="G28" i="46"/>
  <c r="D22" i="46"/>
  <c r="E22" i="46"/>
  <c r="N23" i="46"/>
  <c r="F23" i="46"/>
  <c r="F24" i="46" s="1"/>
  <c r="B23" i="46"/>
  <c r="O24" i="46"/>
  <c r="Q24" i="46" s="1"/>
  <c r="R24" i="46" s="1"/>
  <c r="O23" i="46"/>
  <c r="Q23" i="46" s="1"/>
  <c r="R23" i="46" s="1"/>
  <c r="S24" i="46"/>
  <c r="J23" i="46"/>
  <c r="J24" i="46" s="1"/>
  <c r="U23" i="46"/>
  <c r="U24" i="46" s="1"/>
  <c r="K23" i="46"/>
  <c r="K22" i="46"/>
  <c r="L21" i="46"/>
  <c r="L22" i="46" l="1"/>
  <c r="M21" i="46"/>
  <c r="M22" i="46" s="1"/>
  <c r="N24" i="46"/>
  <c r="P23" i="46"/>
  <c r="P24" i="46" s="1"/>
  <c r="C23" i="46"/>
  <c r="C24" i="46" s="1"/>
  <c r="B24" i="46"/>
  <c r="L23" i="46"/>
  <c r="K24" i="46"/>
  <c r="E23" i="46"/>
  <c r="E24" i="46" s="1"/>
  <c r="D24" i="46"/>
  <c r="G30" i="46"/>
  <c r="U25" i="46"/>
  <c r="U26" i="46" s="1"/>
  <c r="O25" i="46"/>
  <c r="Q25" i="46" s="1"/>
  <c r="R25" i="46" s="1"/>
  <c r="H26" i="46"/>
  <c r="I26" i="46" s="1"/>
  <c r="N25" i="46"/>
  <c r="J25" i="46"/>
  <c r="J26" i="46" s="1"/>
  <c r="F26" i="46"/>
  <c r="O26" i="46"/>
  <c r="Q26" i="46" s="1"/>
  <c r="R26" i="46" s="1"/>
  <c r="I25" i="46"/>
  <c r="H25" i="46"/>
  <c r="L24" i="46" l="1"/>
  <c r="M23" i="46"/>
  <c r="M24" i="46" s="1"/>
  <c r="N26" i="46"/>
  <c r="P25" i="46"/>
  <c r="B26" i="46"/>
  <c r="C25" i="46"/>
  <c r="C26" i="46" s="1"/>
  <c r="H28" i="46"/>
  <c r="I28" i="46" s="1"/>
  <c r="S27" i="46"/>
  <c r="S28" i="46" s="1"/>
  <c r="O27" i="46"/>
  <c r="Q27" i="46" s="1"/>
  <c r="R27" i="46" s="1"/>
  <c r="K27" i="46"/>
  <c r="O28" i="46"/>
  <c r="Q28" i="46" s="1"/>
  <c r="R28" i="46" s="1"/>
  <c r="N28" i="46"/>
  <c r="J28" i="46"/>
  <c r="F27" i="46"/>
  <c r="F28" i="46" s="1"/>
  <c r="D27" i="46"/>
  <c r="D28" i="46" s="1"/>
  <c r="U27" i="46"/>
  <c r="U28" i="46" s="1"/>
  <c r="H27" i="46"/>
  <c r="I27" i="46"/>
  <c r="L25" i="46"/>
  <c r="K26" i="46"/>
  <c r="G32" i="46"/>
  <c r="P26" i="46"/>
  <c r="L26" i="46" l="1"/>
  <c r="M25" i="46"/>
  <c r="M26" i="46" s="1"/>
  <c r="O30" i="46"/>
  <c r="Q30" i="46" s="1"/>
  <c r="R30" i="46" s="1"/>
  <c r="N30" i="46"/>
  <c r="J29" i="46"/>
  <c r="J30" i="46" s="1"/>
  <c r="F30" i="46"/>
  <c r="I29" i="46"/>
  <c r="U29" i="46"/>
  <c r="U30" i="46" s="1"/>
  <c r="H29" i="46"/>
  <c r="H30" i="46"/>
  <c r="I30" i="46" s="1"/>
  <c r="O29" i="46"/>
  <c r="Q29" i="46" s="1"/>
  <c r="R29" i="46" s="1"/>
  <c r="S30" i="46"/>
  <c r="P28" i="46"/>
  <c r="M28" i="46"/>
  <c r="G34" i="46"/>
  <c r="B28" i="46"/>
  <c r="C27" i="46"/>
  <c r="C28" i="46" s="1"/>
  <c r="K28" i="46"/>
  <c r="L27" i="46"/>
  <c r="L28" i="46" s="1"/>
  <c r="G36" i="46" l="1"/>
  <c r="B30" i="46"/>
  <c r="C29" i="46"/>
  <c r="C30" i="46" s="1"/>
  <c r="O32" i="46"/>
  <c r="Q32" i="46" s="1"/>
  <c r="R32" i="46" s="1"/>
  <c r="J31" i="46"/>
  <c r="J32" i="46" s="1"/>
  <c r="I31" i="46"/>
  <c r="D31" i="46"/>
  <c r="E31" i="46" s="1"/>
  <c r="U31" i="46"/>
  <c r="U32" i="46" s="1"/>
  <c r="O31" i="46"/>
  <c r="Q31" i="46" s="1"/>
  <c r="R31" i="46" s="1"/>
  <c r="H31" i="46"/>
  <c r="H32" i="46"/>
  <c r="I32" i="46" s="1"/>
  <c r="K30" i="46"/>
  <c r="L29" i="46"/>
  <c r="L30" i="46" l="1"/>
  <c r="M29" i="46"/>
  <c r="E32" i="46"/>
  <c r="D32" i="46"/>
  <c r="U33" i="46"/>
  <c r="U34" i="46" s="1"/>
  <c r="I33" i="46"/>
  <c r="D34" i="46"/>
  <c r="H34" i="46"/>
  <c r="I34" i="46" s="1"/>
  <c r="S33" i="46"/>
  <c r="S34" i="46" s="1"/>
  <c r="O33" i="46"/>
  <c r="Q33" i="46" s="1"/>
  <c r="R33" i="46" s="1"/>
  <c r="H33" i="46"/>
  <c r="O34" i="46"/>
  <c r="Q34" i="46" s="1"/>
  <c r="R34" i="46" s="1"/>
  <c r="B33" i="46"/>
  <c r="K33" i="46"/>
  <c r="F33" i="46"/>
  <c r="F34" i="46" s="1"/>
  <c r="P32" i="46"/>
  <c r="M32" i="46"/>
  <c r="H36" i="46"/>
  <c r="I36" i="46" s="1"/>
  <c r="S36" i="46"/>
  <c r="O35" i="46"/>
  <c r="Q35" i="46" s="1"/>
  <c r="R35" i="46" s="1"/>
  <c r="O36" i="46"/>
  <c r="Q36" i="46" s="1"/>
  <c r="R36" i="46" s="1"/>
  <c r="N35" i="46"/>
  <c r="J35" i="46"/>
  <c r="J36" i="46" s="1"/>
  <c r="F36" i="46"/>
  <c r="I35" i="46"/>
  <c r="H35" i="46"/>
  <c r="U35" i="46"/>
  <c r="U36" i="46" s="1"/>
  <c r="N36" i="46" l="1"/>
  <c r="P35" i="46"/>
  <c r="M30" i="46"/>
  <c r="P30" i="46"/>
  <c r="K36" i="46"/>
  <c r="L35" i="46"/>
  <c r="C33" i="46"/>
  <c r="C34" i="46" s="1"/>
  <c r="B34" i="46"/>
  <c r="K34" i="46"/>
  <c r="L33" i="46"/>
  <c r="L34" i="46" s="1"/>
  <c r="B36" i="46"/>
  <c r="C35" i="46"/>
  <c r="C36" i="46" s="1"/>
  <c r="P36" i="46"/>
  <c r="L36" i="46" l="1"/>
  <c r="M35" i="46"/>
  <c r="M36" i="46" s="1"/>
  <c r="F39" i="44" l="1"/>
  <c r="H16" i="44"/>
  <c r="H18" i="44" s="1"/>
  <c r="H20" i="44" s="1"/>
  <c r="H22" i="44" s="1"/>
  <c r="H24" i="44" s="1"/>
  <c r="H26" i="44" s="1"/>
  <c r="H15" i="44"/>
  <c r="O15" i="44" s="1"/>
  <c r="H13" i="44"/>
  <c r="B13" i="44" s="1"/>
  <c r="B14" i="44" s="1"/>
  <c r="M7" i="44"/>
  <c r="U6" i="44"/>
  <c r="D6" i="44"/>
  <c r="F6" i="44" s="1"/>
  <c r="G6" i="44" l="1"/>
  <c r="I6" i="44"/>
  <c r="D15" i="44"/>
  <c r="B15" i="44"/>
  <c r="C15" i="44" s="1"/>
  <c r="C16" i="44" s="1"/>
  <c r="F13" i="44"/>
  <c r="F14" i="44" s="1"/>
  <c r="G13" i="44"/>
  <c r="G14" i="44" s="1"/>
  <c r="P15" i="44"/>
  <c r="R15" i="44" s="1"/>
  <c r="S15" i="44" s="1"/>
  <c r="D13" i="44"/>
  <c r="D14" i="44" s="1"/>
  <c r="N13" i="44"/>
  <c r="N14" i="44" s="1"/>
  <c r="O16" i="44"/>
  <c r="Q15" i="44"/>
  <c r="Q16" i="44" s="1"/>
  <c r="C13" i="44"/>
  <c r="C14" i="44" s="1"/>
  <c r="D16" i="44"/>
  <c r="E15" i="44"/>
  <c r="E16" i="44" s="1"/>
  <c r="V15" i="44"/>
  <c r="V16" i="44" s="1"/>
  <c r="G15" i="44"/>
  <c r="G16" i="44" s="1"/>
  <c r="N15" i="44"/>
  <c r="N16" i="44" s="1"/>
  <c r="F15" i="44"/>
  <c r="F16" i="44" s="1"/>
  <c r="P16" i="44"/>
  <c r="R16" i="44" s="1"/>
  <c r="S16" i="44" s="1"/>
  <c r="L15" i="44"/>
  <c r="T15" i="44"/>
  <c r="T16" i="44" s="1"/>
  <c r="K15" i="44"/>
  <c r="K16" i="44" s="1"/>
  <c r="T13" i="44"/>
  <c r="T14" i="44" s="1"/>
  <c r="P13" i="44"/>
  <c r="R13" i="44" s="1"/>
  <c r="S13" i="44" s="1"/>
  <c r="L13" i="44"/>
  <c r="O13" i="44"/>
  <c r="V13" i="44"/>
  <c r="V14" i="44" s="1"/>
  <c r="H28" i="44"/>
  <c r="H25" i="44"/>
  <c r="H19" i="44"/>
  <c r="H21" i="44"/>
  <c r="H23" i="44"/>
  <c r="E13" i="44"/>
  <c r="E14" i="44" s="1"/>
  <c r="K13" i="44"/>
  <c r="K14" i="44" s="1"/>
  <c r="P14" i="44"/>
  <c r="R14" i="44" s="1"/>
  <c r="S14" i="44" s="1"/>
  <c r="H17" i="44"/>
  <c r="F39" i="43"/>
  <c r="H16" i="43"/>
  <c r="N14" i="43"/>
  <c r="P14" i="43" s="1"/>
  <c r="Q14" i="43" s="1"/>
  <c r="G14" i="43"/>
  <c r="D14" i="43"/>
  <c r="T13" i="43"/>
  <c r="T14" i="43" s="1"/>
  <c r="R13" i="43"/>
  <c r="R14" i="43" s="1"/>
  <c r="N13" i="43"/>
  <c r="P13" i="43" s="1"/>
  <c r="Q13" i="43" s="1"/>
  <c r="M13" i="43"/>
  <c r="O13" i="43" s="1"/>
  <c r="O14" i="43" s="1"/>
  <c r="J13" i="43"/>
  <c r="I13" i="43"/>
  <c r="I14" i="43" s="1"/>
  <c r="L13" i="43"/>
  <c r="L14" i="43" s="1"/>
  <c r="F14" i="43"/>
  <c r="E13" i="43"/>
  <c r="E14" i="43" s="1"/>
  <c r="K7" i="43"/>
  <c r="S6" i="43"/>
  <c r="D6" i="43"/>
  <c r="F6" i="43" s="1"/>
  <c r="G6" i="43" s="1"/>
  <c r="I6" i="43" s="1"/>
  <c r="J6" i="43" s="1"/>
  <c r="K6" i="43" s="1"/>
  <c r="B16" i="44" l="1"/>
  <c r="K6" i="44"/>
  <c r="L6" i="44" s="1"/>
  <c r="M6" i="44" s="1"/>
  <c r="J6" i="44"/>
  <c r="T23" i="44"/>
  <c r="T24" i="44" s="1"/>
  <c r="P23" i="44"/>
  <c r="R23" i="44" s="1"/>
  <c r="S23" i="44" s="1"/>
  <c r="L23" i="44"/>
  <c r="F23" i="44"/>
  <c r="F24" i="44" s="1"/>
  <c r="B23" i="44"/>
  <c r="N23" i="44"/>
  <c r="N24" i="44" s="1"/>
  <c r="G23" i="44"/>
  <c r="G24" i="44" s="1"/>
  <c r="K23" i="44"/>
  <c r="K24" i="44" s="1"/>
  <c r="O23" i="44"/>
  <c r="V23" i="44"/>
  <c r="V24" i="44" s="1"/>
  <c r="P24" i="44"/>
  <c r="R24" i="44" s="1"/>
  <c r="S24" i="44" s="1"/>
  <c r="D23" i="44"/>
  <c r="H30" i="44"/>
  <c r="H27" i="44"/>
  <c r="T21" i="44"/>
  <c r="T22" i="44" s="1"/>
  <c r="P21" i="44"/>
  <c r="R21" i="44" s="1"/>
  <c r="S21" i="44" s="1"/>
  <c r="L21" i="44"/>
  <c r="F21" i="44"/>
  <c r="F22" i="44" s="1"/>
  <c r="B21" i="44"/>
  <c r="P22" i="44"/>
  <c r="R22" i="44" s="1"/>
  <c r="S22" i="44" s="1"/>
  <c r="K21" i="44"/>
  <c r="K22" i="44" s="1"/>
  <c r="N21" i="44"/>
  <c r="N22" i="44" s="1"/>
  <c r="G21" i="44"/>
  <c r="G22" i="44" s="1"/>
  <c r="V21" i="44"/>
  <c r="V22" i="44" s="1"/>
  <c r="D21" i="44"/>
  <c r="O21" i="44"/>
  <c r="M15" i="44"/>
  <c r="M16" i="44" s="1"/>
  <c r="L16" i="44"/>
  <c r="T19" i="44"/>
  <c r="T20" i="44" s="1"/>
  <c r="P19" i="44"/>
  <c r="R19" i="44" s="1"/>
  <c r="S19" i="44" s="1"/>
  <c r="L19" i="44"/>
  <c r="F19" i="44"/>
  <c r="F20" i="44" s="1"/>
  <c r="B19" i="44"/>
  <c r="K19" i="44"/>
  <c r="K20" i="44" s="1"/>
  <c r="D19" i="44"/>
  <c r="P20" i="44"/>
  <c r="R20" i="44" s="1"/>
  <c r="S20" i="44" s="1"/>
  <c r="V19" i="44"/>
  <c r="V20" i="44" s="1"/>
  <c r="O19" i="44"/>
  <c r="N19" i="44"/>
  <c r="N20" i="44" s="1"/>
  <c r="G19" i="44"/>
  <c r="G20" i="44" s="1"/>
  <c r="O14" i="44"/>
  <c r="Q13" i="44"/>
  <c r="Q14" i="44" s="1"/>
  <c r="V17" i="44"/>
  <c r="V18" i="44" s="1"/>
  <c r="G17" i="44"/>
  <c r="G18" i="44" s="1"/>
  <c r="P18" i="44"/>
  <c r="R18" i="44" s="1"/>
  <c r="S18" i="44" s="1"/>
  <c r="T17" i="44"/>
  <c r="T18" i="44" s="1"/>
  <c r="O17" i="44"/>
  <c r="B17" i="44"/>
  <c r="N17" i="44"/>
  <c r="N18" i="44" s="1"/>
  <c r="F17" i="44"/>
  <c r="F18" i="44" s="1"/>
  <c r="P17" i="44"/>
  <c r="R17" i="44" s="1"/>
  <c r="S17" i="44" s="1"/>
  <c r="D17" i="44"/>
  <c r="L17" i="44"/>
  <c r="K17" i="44"/>
  <c r="K18" i="44" s="1"/>
  <c r="T25" i="44"/>
  <c r="T26" i="44" s="1"/>
  <c r="P25" i="44"/>
  <c r="R25" i="44" s="1"/>
  <c r="S25" i="44" s="1"/>
  <c r="L25" i="44"/>
  <c r="F25" i="44"/>
  <c r="F26" i="44" s="1"/>
  <c r="B25" i="44"/>
  <c r="V25" i="44"/>
  <c r="V26" i="44" s="1"/>
  <c r="O25" i="44"/>
  <c r="K25" i="44"/>
  <c r="K26" i="44" s="1"/>
  <c r="G25" i="44"/>
  <c r="G26" i="44" s="1"/>
  <c r="N25" i="44"/>
  <c r="N26" i="44" s="1"/>
  <c r="P26" i="44"/>
  <c r="R26" i="44" s="1"/>
  <c r="S26" i="44" s="1"/>
  <c r="D25" i="44"/>
  <c r="M13" i="44"/>
  <c r="M14" i="44" s="1"/>
  <c r="L14" i="44"/>
  <c r="M6" i="43"/>
  <c r="N6" i="43" s="1"/>
  <c r="O6" i="43" s="1"/>
  <c r="T6" i="43" s="1"/>
  <c r="L6" i="43"/>
  <c r="J14" i="43"/>
  <c r="K13" i="43"/>
  <c r="K14" i="43" s="1"/>
  <c r="B14" i="43"/>
  <c r="C13" i="43"/>
  <c r="C14" i="43" s="1"/>
  <c r="M14" i="43"/>
  <c r="H18" i="43"/>
  <c r="O6" i="44" l="1"/>
  <c r="P6" i="44" s="1"/>
  <c r="Q6" i="44" s="1"/>
  <c r="V6" i="44" s="1"/>
  <c r="N6" i="44"/>
  <c r="D26" i="44"/>
  <c r="E25" i="44"/>
  <c r="E26" i="44" s="1"/>
  <c r="O20" i="44"/>
  <c r="Q19" i="44"/>
  <c r="Q20" i="44" s="1"/>
  <c r="O22" i="44"/>
  <c r="Q21" i="44"/>
  <c r="Q22" i="44" s="1"/>
  <c r="T27" i="44"/>
  <c r="T28" i="44" s="1"/>
  <c r="P27" i="44"/>
  <c r="R27" i="44" s="1"/>
  <c r="S27" i="44" s="1"/>
  <c r="L27" i="44"/>
  <c r="F27" i="44"/>
  <c r="F28" i="44" s="1"/>
  <c r="B27" i="44"/>
  <c r="K27" i="44"/>
  <c r="K28" i="44" s="1"/>
  <c r="D27" i="44"/>
  <c r="O27" i="44"/>
  <c r="G27" i="44"/>
  <c r="G28" i="44" s="1"/>
  <c r="V27" i="44"/>
  <c r="V28" i="44" s="1"/>
  <c r="N27" i="44"/>
  <c r="N28" i="44" s="1"/>
  <c r="P28" i="44"/>
  <c r="R28" i="44" s="1"/>
  <c r="S28" i="44" s="1"/>
  <c r="O26" i="44"/>
  <c r="Q25" i="44"/>
  <c r="Q26" i="44" s="1"/>
  <c r="L26" i="44"/>
  <c r="M25" i="44"/>
  <c r="M26" i="44" s="1"/>
  <c r="M17" i="44"/>
  <c r="M18" i="44" s="1"/>
  <c r="L18" i="44"/>
  <c r="B20" i="44"/>
  <c r="C19" i="44"/>
  <c r="C20" i="44" s="1"/>
  <c r="D22" i="44"/>
  <c r="E21" i="44"/>
  <c r="E22" i="44" s="1"/>
  <c r="M21" i="44"/>
  <c r="M22" i="44" s="1"/>
  <c r="L22" i="44"/>
  <c r="H32" i="44"/>
  <c r="H29" i="44"/>
  <c r="O24" i="44"/>
  <c r="Q23" i="44"/>
  <c r="Q24" i="44" s="1"/>
  <c r="C23" i="44"/>
  <c r="C24" i="44" s="1"/>
  <c r="B24" i="44"/>
  <c r="D18" i="44"/>
  <c r="E17" i="44"/>
  <c r="E18" i="44" s="1"/>
  <c r="C17" i="44"/>
  <c r="C18" i="44" s="1"/>
  <c r="B18" i="44"/>
  <c r="D24" i="44"/>
  <c r="E23" i="44"/>
  <c r="E24" i="44" s="1"/>
  <c r="C25" i="44"/>
  <c r="C26" i="44" s="1"/>
  <c r="B26" i="44"/>
  <c r="Q17" i="44"/>
  <c r="Q18" i="44" s="1"/>
  <c r="O18" i="44"/>
  <c r="D20" i="44"/>
  <c r="E19" i="44"/>
  <c r="E20" i="44" s="1"/>
  <c r="M19" i="44"/>
  <c r="M20" i="44" s="1"/>
  <c r="L20" i="44"/>
  <c r="C21" i="44"/>
  <c r="C22" i="44" s="1"/>
  <c r="B22" i="44"/>
  <c r="L24" i="44"/>
  <c r="M23" i="44"/>
  <c r="M24" i="44" s="1"/>
  <c r="H20" i="43"/>
  <c r="M15" i="43"/>
  <c r="I15" i="43"/>
  <c r="I16" i="43" s="1"/>
  <c r="N16" i="43"/>
  <c r="P16" i="43" s="1"/>
  <c r="Q16" i="43" s="1"/>
  <c r="L15" i="43"/>
  <c r="L16" i="43" s="1"/>
  <c r="R15" i="43"/>
  <c r="R16" i="43" s="1"/>
  <c r="J15" i="43"/>
  <c r="G16" i="43"/>
  <c r="N15" i="43"/>
  <c r="P15" i="43" s="1"/>
  <c r="Q15" i="43" s="1"/>
  <c r="F16" i="43"/>
  <c r="T15" i="43"/>
  <c r="T16" i="43" s="1"/>
  <c r="O28" i="44" l="1"/>
  <c r="Q27" i="44"/>
  <c r="Q28" i="44" s="1"/>
  <c r="D28" i="44"/>
  <c r="E27" i="44"/>
  <c r="E28" i="44" s="1"/>
  <c r="L28" i="44"/>
  <c r="M27" i="44"/>
  <c r="M28" i="44" s="1"/>
  <c r="T29" i="44"/>
  <c r="T30" i="44" s="1"/>
  <c r="P29" i="44"/>
  <c r="R29" i="44" s="1"/>
  <c r="S29" i="44" s="1"/>
  <c r="L29" i="44"/>
  <c r="F29" i="44"/>
  <c r="F30" i="44" s="1"/>
  <c r="B29" i="44"/>
  <c r="P30" i="44"/>
  <c r="R30" i="44" s="1"/>
  <c r="S30" i="44" s="1"/>
  <c r="O29" i="44"/>
  <c r="G29" i="44"/>
  <c r="G30" i="44" s="1"/>
  <c r="V29" i="44"/>
  <c r="V30" i="44" s="1"/>
  <c r="N29" i="44"/>
  <c r="N30" i="44" s="1"/>
  <c r="D29" i="44"/>
  <c r="K29" i="44"/>
  <c r="K30" i="44" s="1"/>
  <c r="H34" i="44"/>
  <c r="H31" i="44"/>
  <c r="B28" i="44"/>
  <c r="C27" i="44"/>
  <c r="C28" i="44" s="1"/>
  <c r="E15" i="43"/>
  <c r="E16" i="43" s="1"/>
  <c r="D16" i="43"/>
  <c r="M16" i="43"/>
  <c r="O15" i="43"/>
  <c r="O16" i="43" s="1"/>
  <c r="B16" i="43"/>
  <c r="C15" i="43"/>
  <c r="C16" i="43" s="1"/>
  <c r="N18" i="43"/>
  <c r="P18" i="43" s="1"/>
  <c r="Q18" i="43" s="1"/>
  <c r="M17" i="43"/>
  <c r="I17" i="43"/>
  <c r="I18" i="43" s="1"/>
  <c r="L17" i="43"/>
  <c r="L18" i="43" s="1"/>
  <c r="N17" i="43"/>
  <c r="P17" i="43" s="1"/>
  <c r="Q17" i="43" s="1"/>
  <c r="F18" i="43"/>
  <c r="T17" i="43"/>
  <c r="T18" i="43" s="1"/>
  <c r="R17" i="43"/>
  <c r="R18" i="43" s="1"/>
  <c r="J17" i="43"/>
  <c r="G18" i="43"/>
  <c r="J16" i="43"/>
  <c r="K15" i="43"/>
  <c r="K16" i="43" s="1"/>
  <c r="H22" i="43"/>
  <c r="A17" i="42"/>
  <c r="A16" i="42"/>
  <c r="A15" i="42"/>
  <c r="A14" i="42"/>
  <c r="A13" i="42"/>
  <c r="A12" i="42"/>
  <c r="A11" i="42"/>
  <c r="A10" i="42"/>
  <c r="A9" i="42"/>
  <c r="A8" i="42"/>
  <c r="A7" i="42"/>
  <c r="A6" i="42"/>
  <c r="A5" i="42"/>
  <c r="A4" i="42"/>
  <c r="A3" i="42"/>
  <c r="A2" i="42"/>
  <c r="Z4" i="24"/>
  <c r="Y4" i="24" s="1"/>
  <c r="Y3" i="24"/>
  <c r="F39" i="41"/>
  <c r="H16" i="41"/>
  <c r="H15" i="41" s="1"/>
  <c r="C1690" i="1" s="1"/>
  <c r="D1690" i="1" s="1"/>
  <c r="H13" i="41"/>
  <c r="C1680" i="1" s="1"/>
  <c r="D1680" i="1" s="1"/>
  <c r="K7" i="41"/>
  <c r="S6" i="41"/>
  <c r="D6" i="41"/>
  <c r="F6" i="41" s="1"/>
  <c r="G6" i="41" s="1"/>
  <c r="I6" i="41" s="1"/>
  <c r="J6" i="41" s="1"/>
  <c r="K6" i="41" s="1"/>
  <c r="D30" i="44" l="1"/>
  <c r="E29" i="44"/>
  <c r="E30" i="44" s="1"/>
  <c r="Q29" i="44"/>
  <c r="Q30" i="44" s="1"/>
  <c r="O30" i="44"/>
  <c r="M29" i="44"/>
  <c r="M30" i="44" s="1"/>
  <c r="L30" i="44"/>
  <c r="T31" i="44"/>
  <c r="T32" i="44" s="1"/>
  <c r="P31" i="44"/>
  <c r="R31" i="44" s="1"/>
  <c r="S31" i="44" s="1"/>
  <c r="L31" i="44"/>
  <c r="F31" i="44"/>
  <c r="F32" i="44" s="1"/>
  <c r="B31" i="44"/>
  <c r="N31" i="44"/>
  <c r="N32" i="44" s="1"/>
  <c r="G31" i="44"/>
  <c r="G32" i="44" s="1"/>
  <c r="O31" i="44"/>
  <c r="P32" i="44"/>
  <c r="R32" i="44" s="1"/>
  <c r="S32" i="44" s="1"/>
  <c r="V31" i="44"/>
  <c r="V32" i="44" s="1"/>
  <c r="D31" i="44"/>
  <c r="K31" i="44"/>
  <c r="K32" i="44" s="1"/>
  <c r="H36" i="44"/>
  <c r="H35" i="44" s="1"/>
  <c r="H33" i="44"/>
  <c r="B30" i="44"/>
  <c r="C29" i="44"/>
  <c r="C30" i="44" s="1"/>
  <c r="K17" i="43"/>
  <c r="K18" i="43" s="1"/>
  <c r="J18" i="43"/>
  <c r="M18" i="43"/>
  <c r="O17" i="43"/>
  <c r="O18" i="43" s="1"/>
  <c r="D18" i="43"/>
  <c r="E17" i="43"/>
  <c r="E18" i="43" s="1"/>
  <c r="R19" i="43"/>
  <c r="R20" i="43" s="1"/>
  <c r="N19" i="43"/>
  <c r="P19" i="43" s="1"/>
  <c r="Q19" i="43" s="1"/>
  <c r="J19" i="43"/>
  <c r="F20" i="43"/>
  <c r="L19" i="43"/>
  <c r="L20" i="43" s="1"/>
  <c r="G20" i="43"/>
  <c r="N20" i="43"/>
  <c r="P20" i="43" s="1"/>
  <c r="Q20" i="43" s="1"/>
  <c r="T19" i="43"/>
  <c r="T20" i="43" s="1"/>
  <c r="M19" i="43"/>
  <c r="I19" i="43"/>
  <c r="I20" i="43" s="1"/>
  <c r="H24" i="43"/>
  <c r="B18" i="43"/>
  <c r="C17" i="43"/>
  <c r="C18" i="43" s="1"/>
  <c r="Z5" i="24"/>
  <c r="M6" i="41"/>
  <c r="N6" i="41" s="1"/>
  <c r="O6" i="41" s="1"/>
  <c r="T6" i="41" s="1"/>
  <c r="L6" i="41"/>
  <c r="N14" i="41"/>
  <c r="P14" i="41" s="1"/>
  <c r="Q14" i="41" s="1"/>
  <c r="T13" i="41"/>
  <c r="T14" i="41" s="1"/>
  <c r="G13" i="41"/>
  <c r="G14" i="41" s="1"/>
  <c r="N16" i="41"/>
  <c r="P16" i="41" s="1"/>
  <c r="Q16" i="41" s="1"/>
  <c r="L15" i="41"/>
  <c r="L16" i="41" s="1"/>
  <c r="D15" i="41"/>
  <c r="C1687" i="1" s="1"/>
  <c r="D1687" i="1" s="1"/>
  <c r="T15" i="41"/>
  <c r="T16" i="41" s="1"/>
  <c r="G15" i="41"/>
  <c r="G16" i="41" s="1"/>
  <c r="D13" i="41"/>
  <c r="C1677" i="1" s="1"/>
  <c r="D1677" i="1" s="1"/>
  <c r="I13" i="41"/>
  <c r="N13" i="41"/>
  <c r="P13" i="41" s="1"/>
  <c r="Q13" i="41" s="1"/>
  <c r="M15" i="41"/>
  <c r="H18" i="41"/>
  <c r="J13" i="41"/>
  <c r="C1682" i="1" s="1"/>
  <c r="D1682" i="1" s="1"/>
  <c r="F15" i="41"/>
  <c r="N15" i="41"/>
  <c r="P15" i="41" s="1"/>
  <c r="Q15" i="41" s="1"/>
  <c r="B9" i="41"/>
  <c r="F13" i="41"/>
  <c r="L13" i="41"/>
  <c r="L14" i="41" s="1"/>
  <c r="I15" i="41"/>
  <c r="B13" i="41"/>
  <c r="M13" i="41"/>
  <c r="R13" i="41"/>
  <c r="B15" i="41"/>
  <c r="J15" i="41"/>
  <c r="C1692" i="1" s="1"/>
  <c r="D1692" i="1" s="1"/>
  <c r="R15" i="41"/>
  <c r="Q31" i="44" l="1"/>
  <c r="Q32" i="44" s="1"/>
  <c r="O32" i="44"/>
  <c r="D32" i="44"/>
  <c r="E31" i="44"/>
  <c r="E32" i="44" s="1"/>
  <c r="L32" i="44"/>
  <c r="M31" i="44"/>
  <c r="M32" i="44" s="1"/>
  <c r="T33" i="44"/>
  <c r="T34" i="44" s="1"/>
  <c r="P33" i="44"/>
  <c r="R33" i="44" s="1"/>
  <c r="S33" i="44" s="1"/>
  <c r="L33" i="44"/>
  <c r="F33" i="44"/>
  <c r="F34" i="44" s="1"/>
  <c r="B33" i="44"/>
  <c r="V33" i="44"/>
  <c r="V34" i="44" s="1"/>
  <c r="O33" i="44"/>
  <c r="G33" i="44"/>
  <c r="G34" i="44" s="1"/>
  <c r="N33" i="44"/>
  <c r="N34" i="44" s="1"/>
  <c r="P34" i="44"/>
  <c r="R34" i="44" s="1"/>
  <c r="S34" i="44" s="1"/>
  <c r="D33" i="44"/>
  <c r="K33" i="44"/>
  <c r="K34" i="44" s="1"/>
  <c r="T35" i="44"/>
  <c r="T36" i="44" s="1"/>
  <c r="P35" i="44"/>
  <c r="R35" i="44" s="1"/>
  <c r="S35" i="44" s="1"/>
  <c r="L35" i="44"/>
  <c r="F35" i="44"/>
  <c r="F36" i="44" s="1"/>
  <c r="B35" i="44"/>
  <c r="K35" i="44"/>
  <c r="K36" i="44" s="1"/>
  <c r="D35" i="44"/>
  <c r="O35" i="44"/>
  <c r="G35" i="44"/>
  <c r="G36" i="44" s="1"/>
  <c r="V35" i="44"/>
  <c r="V36" i="44" s="1"/>
  <c r="N35" i="44"/>
  <c r="N36" i="44" s="1"/>
  <c r="P36" i="44"/>
  <c r="R36" i="44" s="1"/>
  <c r="S36" i="44" s="1"/>
  <c r="B32" i="44"/>
  <c r="C31" i="44"/>
  <c r="C32" i="44" s="1"/>
  <c r="R21" i="43"/>
  <c r="R22" i="43" s="1"/>
  <c r="N21" i="43"/>
  <c r="P21" i="43" s="1"/>
  <c r="Q21" i="43" s="1"/>
  <c r="J21" i="43"/>
  <c r="F22" i="43"/>
  <c r="T21" i="43"/>
  <c r="T22" i="43" s="1"/>
  <c r="M21" i="43"/>
  <c r="L21" i="43"/>
  <c r="L22" i="43" s="1"/>
  <c r="G22" i="43"/>
  <c r="N22" i="43"/>
  <c r="P22" i="43" s="1"/>
  <c r="Q22" i="43" s="1"/>
  <c r="I21" i="43"/>
  <c r="I22" i="43" s="1"/>
  <c r="D20" i="43"/>
  <c r="E19" i="43"/>
  <c r="E20" i="43" s="1"/>
  <c r="H26" i="43"/>
  <c r="C19" i="43"/>
  <c r="C20" i="43" s="1"/>
  <c r="B20" i="43"/>
  <c r="O19" i="43"/>
  <c r="O20" i="43" s="1"/>
  <c r="M20" i="43"/>
  <c r="J20" i="43"/>
  <c r="K19" i="43"/>
  <c r="K20" i="43" s="1"/>
  <c r="R14" i="41"/>
  <c r="C1684" i="1"/>
  <c r="D1684" i="1" s="1"/>
  <c r="F16" i="41"/>
  <c r="C1689" i="1"/>
  <c r="D1689" i="1" s="1"/>
  <c r="R16" i="41"/>
  <c r="C1694" i="1"/>
  <c r="D1694" i="1" s="1"/>
  <c r="F14" i="41"/>
  <c r="C1679" i="1"/>
  <c r="D1679" i="1" s="1"/>
  <c r="I14" i="41"/>
  <c r="C1681" i="1"/>
  <c r="D1681" i="1" s="1"/>
  <c r="I16" i="41"/>
  <c r="C1691" i="1"/>
  <c r="D1691" i="1" s="1"/>
  <c r="Y5" i="24"/>
  <c r="Z6" i="24"/>
  <c r="O13" i="41"/>
  <c r="O14" i="41" s="1"/>
  <c r="M14" i="41"/>
  <c r="J14" i="41"/>
  <c r="K13" i="41"/>
  <c r="K14" i="41" s="1"/>
  <c r="D16" i="41"/>
  <c r="E15" i="41"/>
  <c r="E16" i="41" s="1"/>
  <c r="J16" i="41"/>
  <c r="K15" i="41"/>
  <c r="K16" i="41" s="1"/>
  <c r="C13" i="41"/>
  <c r="C14" i="41" s="1"/>
  <c r="B14" i="41"/>
  <c r="H20" i="41"/>
  <c r="H17" i="41"/>
  <c r="C1700" i="1" s="1"/>
  <c r="D1700" i="1" s="1"/>
  <c r="D14" i="41"/>
  <c r="E13" i="41"/>
  <c r="E14" i="41" s="1"/>
  <c r="B16" i="41"/>
  <c r="C15" i="41"/>
  <c r="C16" i="41" s="1"/>
  <c r="M16" i="41"/>
  <c r="O15" i="41"/>
  <c r="O16" i="41" s="1"/>
  <c r="O36" i="44" l="1"/>
  <c r="Q35" i="44"/>
  <c r="Q36" i="44" s="1"/>
  <c r="D36" i="44"/>
  <c r="E35" i="44"/>
  <c r="E36" i="44" s="1"/>
  <c r="L36" i="44"/>
  <c r="M35" i="44"/>
  <c r="M36" i="44" s="1"/>
  <c r="D34" i="44"/>
  <c r="E33" i="44"/>
  <c r="E34" i="44" s="1"/>
  <c r="Q33" i="44"/>
  <c r="Q34" i="44" s="1"/>
  <c r="O34" i="44"/>
  <c r="L34" i="44"/>
  <c r="M33" i="44"/>
  <c r="M34" i="44" s="1"/>
  <c r="B36" i="44"/>
  <c r="C35" i="44"/>
  <c r="C36" i="44" s="1"/>
  <c r="C33" i="44"/>
  <c r="C34" i="44" s="1"/>
  <c r="B34" i="44"/>
  <c r="R23" i="43"/>
  <c r="R24" i="43" s="1"/>
  <c r="N23" i="43"/>
  <c r="P23" i="43" s="1"/>
  <c r="Q23" i="43" s="1"/>
  <c r="J23" i="43"/>
  <c r="F24" i="43"/>
  <c r="I23" i="43"/>
  <c r="I24" i="43" s="1"/>
  <c r="T23" i="43"/>
  <c r="T24" i="43" s="1"/>
  <c r="M23" i="43"/>
  <c r="N24" i="43"/>
  <c r="P24" i="43" s="1"/>
  <c r="Q24" i="43" s="1"/>
  <c r="G24" i="43"/>
  <c r="L23" i="43"/>
  <c r="L24" i="43" s="1"/>
  <c r="H28" i="43"/>
  <c r="O21" i="43"/>
  <c r="O22" i="43" s="1"/>
  <c r="M22" i="43"/>
  <c r="J22" i="43"/>
  <c r="K21" i="43"/>
  <c r="K22" i="43" s="1"/>
  <c r="D22" i="43"/>
  <c r="E21" i="43"/>
  <c r="E22" i="43" s="1"/>
  <c r="C21" i="43"/>
  <c r="C22" i="43" s="1"/>
  <c r="B22" i="43"/>
  <c r="Y6" i="24"/>
  <c r="Z7" i="24"/>
  <c r="L17" i="41"/>
  <c r="L18" i="41" s="1"/>
  <c r="D17" i="41"/>
  <c r="C1697" i="1" s="1"/>
  <c r="D1697" i="1" s="1"/>
  <c r="T17" i="41"/>
  <c r="T18" i="41" s="1"/>
  <c r="G17" i="41"/>
  <c r="G18" i="41" s="1"/>
  <c r="F17" i="41"/>
  <c r="M17" i="41"/>
  <c r="R17" i="41"/>
  <c r="J17" i="41"/>
  <c r="C1702" i="1" s="1"/>
  <c r="D1702" i="1" s="1"/>
  <c r="B17" i="41"/>
  <c r="I17" i="41"/>
  <c r="N18" i="41"/>
  <c r="P18" i="41" s="1"/>
  <c r="Q18" i="41" s="1"/>
  <c r="N17" i="41"/>
  <c r="P17" i="41" s="1"/>
  <c r="Q17" i="41" s="1"/>
  <c r="H22" i="41"/>
  <c r="H19" i="41"/>
  <c r="C1710" i="1" s="1"/>
  <c r="D1710" i="1" s="1"/>
  <c r="D24" i="43" l="1"/>
  <c r="E23" i="43"/>
  <c r="E24" i="43" s="1"/>
  <c r="K23" i="43"/>
  <c r="K24" i="43" s="1"/>
  <c r="J24" i="43"/>
  <c r="R25" i="43"/>
  <c r="R26" i="43" s="1"/>
  <c r="N25" i="43"/>
  <c r="P25" i="43" s="1"/>
  <c r="Q25" i="43" s="1"/>
  <c r="J25" i="43"/>
  <c r="F26" i="43"/>
  <c r="N26" i="43"/>
  <c r="P26" i="43" s="1"/>
  <c r="Q26" i="43" s="1"/>
  <c r="I25" i="43"/>
  <c r="I26" i="43" s="1"/>
  <c r="G26" i="43"/>
  <c r="M25" i="43"/>
  <c r="L25" i="43"/>
  <c r="L26" i="43" s="1"/>
  <c r="T25" i="43"/>
  <c r="T26" i="43" s="1"/>
  <c r="H30" i="43"/>
  <c r="M24" i="43"/>
  <c r="O23" i="43"/>
  <c r="O24" i="43" s="1"/>
  <c r="B24" i="43"/>
  <c r="C23" i="43"/>
  <c r="C24" i="43" s="1"/>
  <c r="I18" i="41"/>
  <c r="C1701" i="1"/>
  <c r="D1701" i="1" s="1"/>
  <c r="F18" i="41"/>
  <c r="C1699" i="1"/>
  <c r="D1699" i="1" s="1"/>
  <c r="R18" i="41"/>
  <c r="C1704" i="1"/>
  <c r="D1704" i="1" s="1"/>
  <c r="Z8" i="24"/>
  <c r="Y7" i="24"/>
  <c r="H24" i="41"/>
  <c r="H21" i="41"/>
  <c r="C1720" i="1" s="1"/>
  <c r="D1720" i="1" s="1"/>
  <c r="B18" i="41"/>
  <c r="C17" i="41"/>
  <c r="C18" i="41" s="1"/>
  <c r="J18" i="41"/>
  <c r="K17" i="41"/>
  <c r="K18" i="41" s="1"/>
  <c r="M19" i="41"/>
  <c r="I19" i="41"/>
  <c r="J19" i="41"/>
  <c r="C1712" i="1" s="1"/>
  <c r="D1712" i="1" s="1"/>
  <c r="D19" i="41"/>
  <c r="C1707" i="1" s="1"/>
  <c r="D1707" i="1" s="1"/>
  <c r="T19" i="41"/>
  <c r="T20" i="41" s="1"/>
  <c r="N19" i="41"/>
  <c r="P19" i="41" s="1"/>
  <c r="Q19" i="41" s="1"/>
  <c r="R19" i="41"/>
  <c r="F19" i="41"/>
  <c r="L19" i="41"/>
  <c r="L20" i="41" s="1"/>
  <c r="B19" i="41"/>
  <c r="N20" i="41"/>
  <c r="P20" i="41" s="1"/>
  <c r="Q20" i="41" s="1"/>
  <c r="G19" i="41"/>
  <c r="G20" i="41" s="1"/>
  <c r="O17" i="41"/>
  <c r="O18" i="41" s="1"/>
  <c r="M18" i="41"/>
  <c r="E17" i="41"/>
  <c r="E18" i="41" s="1"/>
  <c r="D18" i="41"/>
  <c r="I20" i="41" l="1"/>
  <c r="C1711" i="1"/>
  <c r="D1711" i="1" s="1"/>
  <c r="F20" i="41"/>
  <c r="C1709" i="1"/>
  <c r="D1709" i="1" s="1"/>
  <c r="R20" i="41"/>
  <c r="C1714" i="1"/>
  <c r="D1714" i="1" s="1"/>
  <c r="D26" i="43"/>
  <c r="E25" i="43"/>
  <c r="E26" i="43" s="1"/>
  <c r="K25" i="43"/>
  <c r="K26" i="43" s="1"/>
  <c r="J26" i="43"/>
  <c r="R27" i="43"/>
  <c r="R28" i="43" s="1"/>
  <c r="N27" i="43"/>
  <c r="P27" i="43" s="1"/>
  <c r="Q27" i="43" s="1"/>
  <c r="J27" i="43"/>
  <c r="F28" i="43"/>
  <c r="L27" i="43"/>
  <c r="L28" i="43" s="1"/>
  <c r="G28" i="43"/>
  <c r="N28" i="43"/>
  <c r="P28" i="43" s="1"/>
  <c r="Q28" i="43" s="1"/>
  <c r="M27" i="43"/>
  <c r="I27" i="43"/>
  <c r="I28" i="43" s="1"/>
  <c r="T27" i="43"/>
  <c r="T28" i="43" s="1"/>
  <c r="M26" i="43"/>
  <c r="O25" i="43"/>
  <c r="O26" i="43" s="1"/>
  <c r="H32" i="43"/>
  <c r="B26" i="43"/>
  <c r="C25" i="43"/>
  <c r="C26" i="43" s="1"/>
  <c r="Y8" i="24"/>
  <c r="Z9" i="24"/>
  <c r="K19" i="41"/>
  <c r="K20" i="41" s="1"/>
  <c r="J20" i="41"/>
  <c r="H26" i="41"/>
  <c r="H23" i="41"/>
  <c r="C1730" i="1" s="1"/>
  <c r="D1730" i="1" s="1"/>
  <c r="B20" i="41"/>
  <c r="C19" i="41"/>
  <c r="C20" i="41" s="1"/>
  <c r="M20" i="41"/>
  <c r="O19" i="41"/>
  <c r="O20" i="41" s="1"/>
  <c r="E19" i="41"/>
  <c r="E20" i="41" s="1"/>
  <c r="D20" i="41"/>
  <c r="M21" i="41"/>
  <c r="I21" i="41"/>
  <c r="N22" i="41"/>
  <c r="P22" i="41" s="1"/>
  <c r="Q22" i="41" s="1"/>
  <c r="F21" i="41"/>
  <c r="J21" i="41"/>
  <c r="C1722" i="1" s="1"/>
  <c r="D1722" i="1" s="1"/>
  <c r="D21" i="41"/>
  <c r="C1717" i="1" s="1"/>
  <c r="D1717" i="1" s="1"/>
  <c r="L21" i="41"/>
  <c r="L22" i="41" s="1"/>
  <c r="B21" i="41"/>
  <c r="T21" i="41"/>
  <c r="T22" i="41" s="1"/>
  <c r="R21" i="41"/>
  <c r="G21" i="41"/>
  <c r="G22" i="41" s="1"/>
  <c r="N21" i="41"/>
  <c r="P21" i="41" s="1"/>
  <c r="Q21" i="41" s="1"/>
  <c r="R22" i="41" l="1"/>
  <c r="C1724" i="1"/>
  <c r="D1724" i="1" s="1"/>
  <c r="F22" i="41"/>
  <c r="C1719" i="1"/>
  <c r="D1719" i="1" s="1"/>
  <c r="I22" i="41"/>
  <c r="C1721" i="1"/>
  <c r="D1721" i="1" s="1"/>
  <c r="R29" i="43"/>
  <c r="R30" i="43" s="1"/>
  <c r="N29" i="43"/>
  <c r="P29" i="43" s="1"/>
  <c r="Q29" i="43" s="1"/>
  <c r="J29" i="43"/>
  <c r="F30" i="43"/>
  <c r="T30" i="43"/>
  <c r="M29" i="43"/>
  <c r="L29" i="43"/>
  <c r="L30" i="43" s="1"/>
  <c r="G30" i="43"/>
  <c r="I29" i="43"/>
  <c r="I30" i="43" s="1"/>
  <c r="N30" i="43"/>
  <c r="P30" i="43" s="1"/>
  <c r="Q30" i="43" s="1"/>
  <c r="D28" i="43"/>
  <c r="E27" i="43"/>
  <c r="E28" i="43" s="1"/>
  <c r="H34" i="43"/>
  <c r="J28" i="43"/>
  <c r="K27" i="43"/>
  <c r="K28" i="43" s="1"/>
  <c r="M28" i="43"/>
  <c r="O27" i="43"/>
  <c r="O28" i="43" s="1"/>
  <c r="C27" i="43"/>
  <c r="C28" i="43" s="1"/>
  <c r="B28" i="43"/>
  <c r="Z10" i="24"/>
  <c r="Y9" i="24"/>
  <c r="E21" i="41"/>
  <c r="E22" i="41" s="1"/>
  <c r="D22" i="41"/>
  <c r="M23" i="41"/>
  <c r="I23" i="41"/>
  <c r="R23" i="41"/>
  <c r="L23" i="41"/>
  <c r="L24" i="41" s="1"/>
  <c r="G23" i="41"/>
  <c r="G24" i="41" s="1"/>
  <c r="B23" i="41"/>
  <c r="N24" i="41"/>
  <c r="P24" i="41" s="1"/>
  <c r="Q24" i="41" s="1"/>
  <c r="F23" i="41"/>
  <c r="J23" i="41"/>
  <c r="C1732" i="1" s="1"/>
  <c r="D1732" i="1" s="1"/>
  <c r="T23" i="41"/>
  <c r="T24" i="41" s="1"/>
  <c r="D23" i="41"/>
  <c r="C1727" i="1" s="1"/>
  <c r="D1727" i="1" s="1"/>
  <c r="N23" i="41"/>
  <c r="P23" i="41" s="1"/>
  <c r="Q23" i="41" s="1"/>
  <c r="K21" i="41"/>
  <c r="K22" i="41" s="1"/>
  <c r="J22" i="41"/>
  <c r="M22" i="41"/>
  <c r="O21" i="41"/>
  <c r="O22" i="41" s="1"/>
  <c r="H28" i="41"/>
  <c r="H25" i="41"/>
  <c r="C1740" i="1" s="1"/>
  <c r="D1740" i="1" s="1"/>
  <c r="B22" i="41"/>
  <c r="C21" i="41"/>
  <c r="C22" i="41" s="1"/>
  <c r="B18" i="40"/>
  <c r="A18" i="40"/>
  <c r="A8" i="40"/>
  <c r="A17" i="40"/>
  <c r="A16" i="40"/>
  <c r="A15" i="40"/>
  <c r="A14" i="40"/>
  <c r="A13" i="40"/>
  <c r="A12" i="40"/>
  <c r="A11" i="40"/>
  <c r="A10" i="40"/>
  <c r="A9" i="40"/>
  <c r="A7" i="40"/>
  <c r="A6" i="40"/>
  <c r="A5" i="40"/>
  <c r="A4" i="40"/>
  <c r="A3" i="40"/>
  <c r="A2" i="40"/>
  <c r="R24" i="41" l="1"/>
  <c r="C1734" i="1"/>
  <c r="D1734" i="1" s="1"/>
  <c r="I24" i="41"/>
  <c r="C1731" i="1"/>
  <c r="D1731" i="1" s="1"/>
  <c r="F24" i="41"/>
  <c r="C1729" i="1"/>
  <c r="D1729" i="1" s="1"/>
  <c r="R31" i="43"/>
  <c r="R32" i="43" s="1"/>
  <c r="N31" i="43"/>
  <c r="P31" i="43" s="1"/>
  <c r="Q31" i="43" s="1"/>
  <c r="J31" i="43"/>
  <c r="F32" i="43"/>
  <c r="I31" i="43"/>
  <c r="I32" i="43" s="1"/>
  <c r="T32" i="43"/>
  <c r="M31" i="43"/>
  <c r="L31" i="43"/>
  <c r="L32" i="43" s="1"/>
  <c r="N32" i="43"/>
  <c r="P32" i="43" s="1"/>
  <c r="Q32" i="43" s="1"/>
  <c r="G32" i="43"/>
  <c r="H36" i="43"/>
  <c r="D30" i="43"/>
  <c r="E29" i="43"/>
  <c r="E30" i="43" s="1"/>
  <c r="M30" i="43"/>
  <c r="O29" i="43"/>
  <c r="O30" i="43" s="1"/>
  <c r="J30" i="43"/>
  <c r="K29" i="43"/>
  <c r="K30" i="43" s="1"/>
  <c r="C29" i="43"/>
  <c r="C30" i="43" s="1"/>
  <c r="B30" i="43"/>
  <c r="Y10" i="24"/>
  <c r="Z11" i="24"/>
  <c r="E23" i="41"/>
  <c r="E24" i="41" s="1"/>
  <c r="D24" i="41"/>
  <c r="M25" i="41"/>
  <c r="I25" i="41"/>
  <c r="T25" i="41"/>
  <c r="T26" i="41" s="1"/>
  <c r="N25" i="41"/>
  <c r="P25" i="41" s="1"/>
  <c r="Q25" i="41" s="1"/>
  <c r="R25" i="41"/>
  <c r="L25" i="41"/>
  <c r="L26" i="41" s="1"/>
  <c r="G25" i="41"/>
  <c r="G26" i="41" s="1"/>
  <c r="B25" i="41"/>
  <c r="F25" i="41"/>
  <c r="D25" i="41"/>
  <c r="C1737" i="1" s="1"/>
  <c r="D1737" i="1" s="1"/>
  <c r="N26" i="41"/>
  <c r="P26" i="41" s="1"/>
  <c r="Q26" i="41" s="1"/>
  <c r="J25" i="41"/>
  <c r="C1742" i="1" s="1"/>
  <c r="D1742" i="1" s="1"/>
  <c r="B24" i="41"/>
  <c r="C23" i="41"/>
  <c r="C24" i="41" s="1"/>
  <c r="H30" i="41"/>
  <c r="H27" i="41"/>
  <c r="C1750" i="1" s="1"/>
  <c r="D1750" i="1" s="1"/>
  <c r="J24" i="41"/>
  <c r="K23" i="41"/>
  <c r="K24" i="41" s="1"/>
  <c r="M24" i="41"/>
  <c r="O23" i="41"/>
  <c r="O24" i="41" s="1"/>
  <c r="R26" i="41" l="1"/>
  <c r="C1744" i="1"/>
  <c r="D1744" i="1" s="1"/>
  <c r="I26" i="41"/>
  <c r="C1741" i="1"/>
  <c r="D1741" i="1" s="1"/>
  <c r="F26" i="41"/>
  <c r="C1739" i="1"/>
  <c r="D1739" i="1" s="1"/>
  <c r="D32" i="43"/>
  <c r="E31" i="43"/>
  <c r="E32" i="43" s="1"/>
  <c r="K31" i="43"/>
  <c r="K32" i="43" s="1"/>
  <c r="J32" i="43"/>
  <c r="R34" i="43"/>
  <c r="N33" i="43"/>
  <c r="P33" i="43" s="1"/>
  <c r="Q33" i="43" s="1"/>
  <c r="J33" i="43"/>
  <c r="F34" i="43"/>
  <c r="N34" i="43"/>
  <c r="P34" i="43" s="1"/>
  <c r="Q34" i="43" s="1"/>
  <c r="I33" i="43"/>
  <c r="I34" i="43" s="1"/>
  <c r="L33" i="43"/>
  <c r="L34" i="43" s="1"/>
  <c r="T34" i="43"/>
  <c r="G34" i="43"/>
  <c r="M33" i="43"/>
  <c r="R36" i="43"/>
  <c r="N35" i="43"/>
  <c r="P35" i="43" s="1"/>
  <c r="J35" i="43"/>
  <c r="F36" i="43"/>
  <c r="L35" i="43"/>
  <c r="L36" i="43" s="1"/>
  <c r="G36" i="43"/>
  <c r="N36" i="43"/>
  <c r="P36" i="43" s="1"/>
  <c r="Q36" i="43" s="1"/>
  <c r="T36" i="43"/>
  <c r="M35" i="43"/>
  <c r="I35" i="43"/>
  <c r="I36" i="43" s="1"/>
  <c r="M32" i="43"/>
  <c r="O31" i="43"/>
  <c r="O32" i="43" s="1"/>
  <c r="B32" i="43"/>
  <c r="C31" i="43"/>
  <c r="C32" i="43" s="1"/>
  <c r="Y11" i="24"/>
  <c r="Z12" i="24"/>
  <c r="H32" i="41"/>
  <c r="H29" i="41"/>
  <c r="C1760" i="1" s="1"/>
  <c r="D1760" i="1" s="1"/>
  <c r="E25" i="41"/>
  <c r="E26" i="41" s="1"/>
  <c r="D26" i="41"/>
  <c r="M26" i="41"/>
  <c r="O25" i="41"/>
  <c r="O26" i="41" s="1"/>
  <c r="M27" i="41"/>
  <c r="I27" i="41"/>
  <c r="N28" i="41"/>
  <c r="P28" i="41" s="1"/>
  <c r="Q28" i="41" s="1"/>
  <c r="F27" i="41"/>
  <c r="J27" i="41"/>
  <c r="C1752" i="1" s="1"/>
  <c r="D1752" i="1" s="1"/>
  <c r="D27" i="41"/>
  <c r="C1747" i="1" s="1"/>
  <c r="D1747" i="1" s="1"/>
  <c r="T27" i="41"/>
  <c r="T28" i="41" s="1"/>
  <c r="N27" i="41"/>
  <c r="P27" i="41" s="1"/>
  <c r="Q27" i="41" s="1"/>
  <c r="L27" i="41"/>
  <c r="L28" i="41" s="1"/>
  <c r="G27" i="41"/>
  <c r="G28" i="41" s="1"/>
  <c r="B27" i="41"/>
  <c r="R27" i="41"/>
  <c r="J26" i="41"/>
  <c r="K25" i="41"/>
  <c r="K26" i="41" s="1"/>
  <c r="C25" i="41"/>
  <c r="C26" i="41" s="1"/>
  <c r="B26" i="41"/>
  <c r="V4" i="24"/>
  <c r="U3" i="24"/>
  <c r="F39" i="39"/>
  <c r="H16" i="39"/>
  <c r="H15" i="39" s="1"/>
  <c r="J15" i="39" s="1"/>
  <c r="C1572" i="1" s="1"/>
  <c r="D1572" i="1" s="1"/>
  <c r="H13" i="39"/>
  <c r="B13" i="39" s="1"/>
  <c r="C13" i="39" s="1"/>
  <c r="C14" i="39" s="1"/>
  <c r="K7" i="39"/>
  <c r="S6" i="39"/>
  <c r="D6" i="39"/>
  <c r="F6" i="39" s="1"/>
  <c r="G6" i="39" s="1"/>
  <c r="I6" i="39" s="1"/>
  <c r="J6" i="39" s="1"/>
  <c r="K6" i="39" s="1"/>
  <c r="F28" i="41" l="1"/>
  <c r="C1749" i="1"/>
  <c r="D1749" i="1" s="1"/>
  <c r="I28" i="41"/>
  <c r="C1751" i="1"/>
  <c r="D1751" i="1" s="1"/>
  <c r="R28" i="41"/>
  <c r="C1754" i="1"/>
  <c r="D1754" i="1" s="1"/>
  <c r="M34" i="43"/>
  <c r="O33" i="43"/>
  <c r="O34" i="43" s="1"/>
  <c r="D34" i="43"/>
  <c r="E33" i="43"/>
  <c r="E34" i="43" s="1"/>
  <c r="O35" i="43"/>
  <c r="O36" i="43" s="1"/>
  <c r="M36" i="43"/>
  <c r="J36" i="43"/>
  <c r="K35" i="43"/>
  <c r="K36" i="43" s="1"/>
  <c r="K33" i="43"/>
  <c r="K34" i="43" s="1"/>
  <c r="J34" i="43"/>
  <c r="D36" i="43"/>
  <c r="E35" i="43"/>
  <c r="E36" i="43" s="1"/>
  <c r="C35" i="43"/>
  <c r="C36" i="43" s="1"/>
  <c r="B36" i="43"/>
  <c r="B34" i="43"/>
  <c r="C33" i="43"/>
  <c r="C34" i="43" s="1"/>
  <c r="C1560" i="1"/>
  <c r="D1560" i="1" s="1"/>
  <c r="C1570" i="1"/>
  <c r="D1570" i="1" s="1"/>
  <c r="R15" i="39"/>
  <c r="Y12" i="24"/>
  <c r="Z13" i="24"/>
  <c r="E27" i="41"/>
  <c r="E28" i="41" s="1"/>
  <c r="D28" i="41"/>
  <c r="K27" i="41"/>
  <c r="K28" i="41" s="1"/>
  <c r="J28" i="41"/>
  <c r="M29" i="41"/>
  <c r="I29" i="41"/>
  <c r="R29" i="41"/>
  <c r="L29" i="41"/>
  <c r="L30" i="41" s="1"/>
  <c r="G29" i="41"/>
  <c r="G30" i="41" s="1"/>
  <c r="B29" i="41"/>
  <c r="N30" i="41"/>
  <c r="P30" i="41" s="1"/>
  <c r="Q30" i="41" s="1"/>
  <c r="F29" i="41"/>
  <c r="J29" i="41"/>
  <c r="C1762" i="1" s="1"/>
  <c r="D1762" i="1" s="1"/>
  <c r="D29" i="41"/>
  <c r="C1757" i="1" s="1"/>
  <c r="D1757" i="1" s="1"/>
  <c r="T29" i="41"/>
  <c r="T30" i="41" s="1"/>
  <c r="N29" i="41"/>
  <c r="P29" i="41" s="1"/>
  <c r="Q29" i="41" s="1"/>
  <c r="M28" i="41"/>
  <c r="O27" i="41"/>
  <c r="O28" i="41" s="1"/>
  <c r="B28" i="41"/>
  <c r="C27" i="41"/>
  <c r="C28" i="41" s="1"/>
  <c r="H34" i="41"/>
  <c r="H31" i="41"/>
  <c r="V5" i="24"/>
  <c r="U4" i="24"/>
  <c r="B15" i="39"/>
  <c r="I15" i="39"/>
  <c r="F13" i="39"/>
  <c r="B9" i="39"/>
  <c r="L13" i="39"/>
  <c r="L14" i="39" s="1"/>
  <c r="M6" i="39"/>
  <c r="N6" i="39" s="1"/>
  <c r="O6" i="39" s="1"/>
  <c r="T6" i="39" s="1"/>
  <c r="L6" i="39"/>
  <c r="N14" i="39"/>
  <c r="P14" i="39" s="1"/>
  <c r="Q14" i="39" s="1"/>
  <c r="T13" i="39"/>
  <c r="T14" i="39" s="1"/>
  <c r="G13" i="39"/>
  <c r="G14" i="39" s="1"/>
  <c r="M13" i="39"/>
  <c r="R13" i="39"/>
  <c r="B16" i="39"/>
  <c r="C15" i="39"/>
  <c r="C16" i="39" s="1"/>
  <c r="J16" i="39"/>
  <c r="K15" i="39"/>
  <c r="K16" i="39" s="1"/>
  <c r="N16" i="39"/>
  <c r="P16" i="39" s="1"/>
  <c r="Q16" i="39" s="1"/>
  <c r="L15" i="39"/>
  <c r="L16" i="39" s="1"/>
  <c r="D15" i="39"/>
  <c r="C1567" i="1" s="1"/>
  <c r="D1567" i="1" s="1"/>
  <c r="T15" i="39"/>
  <c r="T16" i="39" s="1"/>
  <c r="G15" i="39"/>
  <c r="G16" i="39" s="1"/>
  <c r="D13" i="39"/>
  <c r="C1557" i="1" s="1"/>
  <c r="D1557" i="1" s="1"/>
  <c r="I13" i="39"/>
  <c r="N13" i="39"/>
  <c r="P13" i="39" s="1"/>
  <c r="Q13" i="39" s="1"/>
  <c r="B14" i="39"/>
  <c r="M15" i="39"/>
  <c r="H18" i="39"/>
  <c r="J13" i="39"/>
  <c r="C1562" i="1" s="1"/>
  <c r="D1562" i="1" s="1"/>
  <c r="F15" i="39"/>
  <c r="N15" i="39"/>
  <c r="P15" i="39" s="1"/>
  <c r="Q15" i="39" s="1"/>
  <c r="I30" i="41" l="1"/>
  <c r="C1761" i="1"/>
  <c r="D1761" i="1" s="1"/>
  <c r="F30" i="41"/>
  <c r="C1759" i="1"/>
  <c r="D1759" i="1" s="1"/>
  <c r="R30" i="41"/>
  <c r="C1764" i="1"/>
  <c r="D1764" i="1" s="1"/>
  <c r="I14" i="39"/>
  <c r="C1561" i="1"/>
  <c r="D1561" i="1" s="1"/>
  <c r="F14" i="39"/>
  <c r="C1559" i="1"/>
  <c r="D1559" i="1" s="1"/>
  <c r="I16" i="39"/>
  <c r="C1571" i="1"/>
  <c r="D1571" i="1" s="1"/>
  <c r="R16" i="39"/>
  <c r="C1574" i="1"/>
  <c r="D1574" i="1" s="1"/>
  <c r="F16" i="39"/>
  <c r="C1569" i="1"/>
  <c r="D1569" i="1" s="1"/>
  <c r="R14" i="39"/>
  <c r="C1564" i="1"/>
  <c r="D1564" i="1" s="1"/>
  <c r="Y13" i="24"/>
  <c r="Z14" i="24"/>
  <c r="M31" i="41"/>
  <c r="I31" i="41"/>
  <c r="I32" i="41" s="1"/>
  <c r="T31" i="41"/>
  <c r="T32" i="41" s="1"/>
  <c r="N31" i="41"/>
  <c r="P31" i="41" s="1"/>
  <c r="Q31" i="41" s="1"/>
  <c r="R31" i="41"/>
  <c r="R32" i="41" s="1"/>
  <c r="L31" i="41"/>
  <c r="L32" i="41" s="1"/>
  <c r="G31" i="41"/>
  <c r="G32" i="41" s="1"/>
  <c r="B31" i="41"/>
  <c r="N32" i="41"/>
  <c r="P32" i="41" s="1"/>
  <c r="Q32" i="41" s="1"/>
  <c r="F31" i="41"/>
  <c r="F32" i="41" s="1"/>
  <c r="D31" i="41"/>
  <c r="J31" i="41"/>
  <c r="E29" i="41"/>
  <c r="E30" i="41" s="1"/>
  <c r="D30" i="41"/>
  <c r="B30" i="41"/>
  <c r="C29" i="41"/>
  <c r="C30" i="41" s="1"/>
  <c r="H36" i="41"/>
  <c r="H35" i="41" s="1"/>
  <c r="H33" i="41"/>
  <c r="J30" i="41"/>
  <c r="K29" i="41"/>
  <c r="K30" i="41" s="1"/>
  <c r="M30" i="41"/>
  <c r="O29" i="41"/>
  <c r="O30" i="41" s="1"/>
  <c r="V6" i="24"/>
  <c r="U5" i="24"/>
  <c r="J14" i="39"/>
  <c r="K13" i="39"/>
  <c r="K14" i="39" s="1"/>
  <c r="H20" i="39"/>
  <c r="H17" i="39"/>
  <c r="C1580" i="1" s="1"/>
  <c r="D1580" i="1" s="1"/>
  <c r="D16" i="39"/>
  <c r="E15" i="39"/>
  <c r="E16" i="39" s="1"/>
  <c r="O13" i="39"/>
  <c r="O14" i="39" s="1"/>
  <c r="M14" i="39"/>
  <c r="M16" i="39"/>
  <c r="O15" i="39"/>
  <c r="O16" i="39" s="1"/>
  <c r="E13" i="39"/>
  <c r="E14" i="39" s="1"/>
  <c r="D14" i="39"/>
  <c r="Y14" i="24" l="1"/>
  <c r="Z15" i="24"/>
  <c r="E31" i="41"/>
  <c r="E32" i="41" s="1"/>
  <c r="D32" i="41"/>
  <c r="M33" i="41"/>
  <c r="I33" i="41"/>
  <c r="I34" i="41" s="1"/>
  <c r="J33" i="41"/>
  <c r="D33" i="41"/>
  <c r="T33" i="41"/>
  <c r="T34" i="41" s="1"/>
  <c r="N33" i="41"/>
  <c r="P33" i="41" s="1"/>
  <c r="Q33" i="41" s="1"/>
  <c r="R33" i="41"/>
  <c r="R34" i="41" s="1"/>
  <c r="L33" i="41"/>
  <c r="L34" i="41" s="1"/>
  <c r="G33" i="41"/>
  <c r="G34" i="41" s="1"/>
  <c r="B33" i="41"/>
  <c r="N34" i="41"/>
  <c r="P34" i="41" s="1"/>
  <c r="Q34" i="41" s="1"/>
  <c r="F33" i="41"/>
  <c r="F34" i="41" s="1"/>
  <c r="J32" i="41"/>
  <c r="K31" i="41"/>
  <c r="K32" i="41" s="1"/>
  <c r="C31" i="41"/>
  <c r="C32" i="41" s="1"/>
  <c r="B32" i="41"/>
  <c r="M35" i="41"/>
  <c r="I35" i="41"/>
  <c r="I36" i="41" s="1"/>
  <c r="N36" i="41"/>
  <c r="P36" i="41" s="1"/>
  <c r="Q36" i="41" s="1"/>
  <c r="F35" i="41"/>
  <c r="F36" i="41" s="1"/>
  <c r="J35" i="41"/>
  <c r="D35" i="41"/>
  <c r="T35" i="41"/>
  <c r="T36" i="41" s="1"/>
  <c r="N35" i="41"/>
  <c r="P35" i="41" s="1"/>
  <c r="Q35" i="41" s="1"/>
  <c r="R35" i="41"/>
  <c r="R36" i="41" s="1"/>
  <c r="L35" i="41"/>
  <c r="L36" i="41" s="1"/>
  <c r="G35" i="41"/>
  <c r="G36" i="41" s="1"/>
  <c r="B35" i="41"/>
  <c r="O31" i="41"/>
  <c r="O32" i="41" s="1"/>
  <c r="M32" i="41"/>
  <c r="V7" i="24"/>
  <c r="U6" i="24"/>
  <c r="H22" i="39"/>
  <c r="H19" i="39"/>
  <c r="C1590" i="1" s="1"/>
  <c r="D1590" i="1" s="1"/>
  <c r="L17" i="39"/>
  <c r="L18" i="39" s="1"/>
  <c r="D17" i="39"/>
  <c r="C1577" i="1" s="1"/>
  <c r="D1577" i="1" s="1"/>
  <c r="T17" i="39"/>
  <c r="T18" i="39" s="1"/>
  <c r="G17" i="39"/>
  <c r="G18" i="39" s="1"/>
  <c r="M17" i="39"/>
  <c r="R17" i="39"/>
  <c r="J17" i="39"/>
  <c r="C1582" i="1" s="1"/>
  <c r="D1582" i="1" s="1"/>
  <c r="B17" i="39"/>
  <c r="I17" i="39"/>
  <c r="N18" i="39"/>
  <c r="P18" i="39" s="1"/>
  <c r="Q18" i="39" s="1"/>
  <c r="N17" i="39"/>
  <c r="P17" i="39" s="1"/>
  <c r="Q17" i="39" s="1"/>
  <c r="F17" i="39"/>
  <c r="R18" i="39" l="1"/>
  <c r="C1584" i="1"/>
  <c r="D1584" i="1" s="1"/>
  <c r="I18" i="39"/>
  <c r="C1581" i="1"/>
  <c r="D1581" i="1" s="1"/>
  <c r="F18" i="39"/>
  <c r="C1579" i="1"/>
  <c r="D1579" i="1" s="1"/>
  <c r="Y15" i="24"/>
  <c r="Z16" i="24"/>
  <c r="B34" i="41"/>
  <c r="C33" i="41"/>
  <c r="C34" i="41" s="1"/>
  <c r="K35" i="41"/>
  <c r="K36" i="41" s="1"/>
  <c r="J36" i="41"/>
  <c r="B36" i="41"/>
  <c r="C35" i="41"/>
  <c r="C36" i="41" s="1"/>
  <c r="E33" i="41"/>
  <c r="E34" i="41" s="1"/>
  <c r="D34" i="41"/>
  <c r="E35" i="41"/>
  <c r="E36" i="41" s="1"/>
  <c r="D36" i="41"/>
  <c r="M36" i="41"/>
  <c r="O35" i="41"/>
  <c r="O36" i="41" s="1"/>
  <c r="M34" i="41"/>
  <c r="O33" i="41"/>
  <c r="O34" i="41" s="1"/>
  <c r="J34" i="41"/>
  <c r="K33" i="41"/>
  <c r="K34" i="41" s="1"/>
  <c r="U7" i="24"/>
  <c r="V8" i="24"/>
  <c r="O17" i="39"/>
  <c r="O18" i="39" s="1"/>
  <c r="M18" i="39"/>
  <c r="B18" i="39"/>
  <c r="C17" i="39"/>
  <c r="C18" i="39" s="1"/>
  <c r="M19" i="39"/>
  <c r="I19" i="39"/>
  <c r="J19" i="39"/>
  <c r="C1592" i="1" s="1"/>
  <c r="D1592" i="1" s="1"/>
  <c r="D19" i="39"/>
  <c r="C1587" i="1" s="1"/>
  <c r="D1587" i="1" s="1"/>
  <c r="T19" i="39"/>
  <c r="T20" i="39" s="1"/>
  <c r="N19" i="39"/>
  <c r="P19" i="39" s="1"/>
  <c r="Q19" i="39" s="1"/>
  <c r="F19" i="39"/>
  <c r="L19" i="39"/>
  <c r="L20" i="39" s="1"/>
  <c r="B19" i="39"/>
  <c r="N20" i="39"/>
  <c r="P20" i="39" s="1"/>
  <c r="Q20" i="39" s="1"/>
  <c r="R19" i="39"/>
  <c r="G19" i="39"/>
  <c r="G20" i="39" s="1"/>
  <c r="J18" i="39"/>
  <c r="K17" i="39"/>
  <c r="K18" i="39" s="1"/>
  <c r="H24" i="39"/>
  <c r="H21" i="39"/>
  <c r="C1600" i="1" s="1"/>
  <c r="D1600" i="1" s="1"/>
  <c r="D18" i="39"/>
  <c r="E17" i="39"/>
  <c r="E18" i="39" s="1"/>
  <c r="I20" i="39" l="1"/>
  <c r="C1591" i="1"/>
  <c r="D1591" i="1" s="1"/>
  <c r="R20" i="39"/>
  <c r="C1594" i="1"/>
  <c r="D1594" i="1" s="1"/>
  <c r="F20" i="39"/>
  <c r="C1589" i="1"/>
  <c r="D1589" i="1" s="1"/>
  <c r="Z17" i="24"/>
  <c r="Y16" i="24"/>
  <c r="V9" i="24"/>
  <c r="U8" i="24"/>
  <c r="H26" i="39"/>
  <c r="H23" i="39"/>
  <c r="C1610" i="1" s="1"/>
  <c r="D1610" i="1" s="1"/>
  <c r="K19" i="39"/>
  <c r="K20" i="39" s="1"/>
  <c r="J20" i="39"/>
  <c r="B20" i="39"/>
  <c r="C19" i="39"/>
  <c r="C20" i="39" s="1"/>
  <c r="M20" i="39"/>
  <c r="O19" i="39"/>
  <c r="O20" i="39" s="1"/>
  <c r="M21" i="39"/>
  <c r="I21" i="39"/>
  <c r="N22" i="39"/>
  <c r="P22" i="39" s="1"/>
  <c r="Q22" i="39" s="1"/>
  <c r="F21" i="39"/>
  <c r="J21" i="39"/>
  <c r="C1602" i="1" s="1"/>
  <c r="D1602" i="1" s="1"/>
  <c r="D21" i="39"/>
  <c r="C1597" i="1" s="1"/>
  <c r="D1597" i="1" s="1"/>
  <c r="L21" i="39"/>
  <c r="L22" i="39" s="1"/>
  <c r="B21" i="39"/>
  <c r="T21" i="39"/>
  <c r="T22" i="39" s="1"/>
  <c r="R21" i="39"/>
  <c r="G21" i="39"/>
  <c r="G22" i="39" s="1"/>
  <c r="N21" i="39"/>
  <c r="P21" i="39" s="1"/>
  <c r="Q21" i="39" s="1"/>
  <c r="E19" i="39"/>
  <c r="E20" i="39" s="1"/>
  <c r="D20" i="39"/>
  <c r="R22" i="39" l="1"/>
  <c r="C1604" i="1"/>
  <c r="D1604" i="1" s="1"/>
  <c r="I22" i="39"/>
  <c r="C1601" i="1"/>
  <c r="D1601" i="1" s="1"/>
  <c r="F22" i="39"/>
  <c r="C1599" i="1"/>
  <c r="D1599" i="1" s="1"/>
  <c r="Y17" i="24"/>
  <c r="Z18" i="24"/>
  <c r="U9" i="24"/>
  <c r="V10" i="24"/>
  <c r="E21" i="39"/>
  <c r="E22" i="39" s="1"/>
  <c r="D22" i="39"/>
  <c r="M23" i="39"/>
  <c r="I23" i="39"/>
  <c r="R23" i="39"/>
  <c r="L23" i="39"/>
  <c r="L24" i="39" s="1"/>
  <c r="G23" i="39"/>
  <c r="G24" i="39" s="1"/>
  <c r="B23" i="39"/>
  <c r="N24" i="39"/>
  <c r="P24" i="39" s="1"/>
  <c r="Q24" i="39" s="1"/>
  <c r="F23" i="39"/>
  <c r="T23" i="39"/>
  <c r="T24" i="39" s="1"/>
  <c r="D23" i="39"/>
  <c r="C1607" i="1" s="1"/>
  <c r="D1607" i="1" s="1"/>
  <c r="N23" i="39"/>
  <c r="P23" i="39" s="1"/>
  <c r="Q23" i="39" s="1"/>
  <c r="J23" i="39"/>
  <c r="C1612" i="1" s="1"/>
  <c r="D1612" i="1" s="1"/>
  <c r="K21" i="39"/>
  <c r="K22" i="39" s="1"/>
  <c r="J22" i="39"/>
  <c r="M22" i="39"/>
  <c r="O21" i="39"/>
  <c r="O22" i="39" s="1"/>
  <c r="H28" i="39"/>
  <c r="H25" i="39"/>
  <c r="C1620" i="1" s="1"/>
  <c r="D1620" i="1" s="1"/>
  <c r="B22" i="39"/>
  <c r="C21" i="39"/>
  <c r="C22" i="39" s="1"/>
  <c r="F24" i="39" l="1"/>
  <c r="C1609" i="1"/>
  <c r="D1609" i="1" s="1"/>
  <c r="R24" i="39"/>
  <c r="C1614" i="1"/>
  <c r="D1614" i="1" s="1"/>
  <c r="I24" i="39"/>
  <c r="C1611" i="1"/>
  <c r="D1611" i="1" s="1"/>
  <c r="Z19" i="24"/>
  <c r="Y18" i="24"/>
  <c r="V11" i="24"/>
  <c r="U10" i="24"/>
  <c r="H30" i="39"/>
  <c r="H27" i="39"/>
  <c r="C1630" i="1" s="1"/>
  <c r="D1630" i="1" s="1"/>
  <c r="O23" i="39"/>
  <c r="O24" i="39" s="1"/>
  <c r="M24" i="39"/>
  <c r="J24" i="39"/>
  <c r="K23" i="39"/>
  <c r="K24" i="39" s="1"/>
  <c r="M25" i="39"/>
  <c r="I25" i="39"/>
  <c r="T25" i="39"/>
  <c r="T26" i="39" s="1"/>
  <c r="N25" i="39"/>
  <c r="P25" i="39" s="1"/>
  <c r="Q25" i="39" s="1"/>
  <c r="R25" i="39"/>
  <c r="L25" i="39"/>
  <c r="L26" i="39" s="1"/>
  <c r="G25" i="39"/>
  <c r="G26" i="39" s="1"/>
  <c r="B25" i="39"/>
  <c r="D25" i="39"/>
  <c r="C1617" i="1" s="1"/>
  <c r="D1617" i="1" s="1"/>
  <c r="N26" i="39"/>
  <c r="P26" i="39" s="1"/>
  <c r="Q26" i="39" s="1"/>
  <c r="J25" i="39"/>
  <c r="C1622" i="1" s="1"/>
  <c r="D1622" i="1" s="1"/>
  <c r="F25" i="39"/>
  <c r="E23" i="39"/>
  <c r="E24" i="39" s="1"/>
  <c r="D24" i="39"/>
  <c r="C23" i="39"/>
  <c r="C24" i="39" s="1"/>
  <c r="B24" i="39"/>
  <c r="F26" i="39" l="1"/>
  <c r="C1619" i="1"/>
  <c r="D1619" i="1" s="1"/>
  <c r="I26" i="39"/>
  <c r="C1621" i="1"/>
  <c r="D1621" i="1" s="1"/>
  <c r="R26" i="39"/>
  <c r="C1624" i="1"/>
  <c r="D1624" i="1" s="1"/>
  <c r="Y19" i="24"/>
  <c r="Z20" i="24"/>
  <c r="U11" i="24"/>
  <c r="V12" i="24"/>
  <c r="E25" i="39"/>
  <c r="E26" i="39" s="1"/>
  <c r="D26" i="39"/>
  <c r="O25" i="39"/>
  <c r="O26" i="39" s="1"/>
  <c r="M26" i="39"/>
  <c r="C25" i="39"/>
  <c r="C26" i="39" s="1"/>
  <c r="B26" i="39"/>
  <c r="M27" i="39"/>
  <c r="I27" i="39"/>
  <c r="N28" i="39"/>
  <c r="P28" i="39" s="1"/>
  <c r="Q28" i="39" s="1"/>
  <c r="J27" i="39"/>
  <c r="C1632" i="1" s="1"/>
  <c r="D1632" i="1" s="1"/>
  <c r="D27" i="39"/>
  <c r="C1627" i="1" s="1"/>
  <c r="D1627" i="1" s="1"/>
  <c r="T27" i="39"/>
  <c r="T28" i="39" s="1"/>
  <c r="N27" i="39"/>
  <c r="P27" i="39" s="1"/>
  <c r="Q27" i="39" s="1"/>
  <c r="R27" i="39"/>
  <c r="G27" i="39"/>
  <c r="G28" i="39" s="1"/>
  <c r="F27" i="39"/>
  <c r="L27" i="39"/>
  <c r="L28" i="39" s="1"/>
  <c r="B27" i="39"/>
  <c r="J26" i="39"/>
  <c r="K25" i="39"/>
  <c r="K26" i="39" s="1"/>
  <c r="H32" i="39"/>
  <c r="H29" i="39"/>
  <c r="C1640" i="1" s="1"/>
  <c r="D1640" i="1" s="1"/>
  <c r="R28" i="39" l="1"/>
  <c r="C1634" i="1"/>
  <c r="D1634" i="1" s="1"/>
  <c r="F28" i="39"/>
  <c r="C1629" i="1"/>
  <c r="D1629" i="1" s="1"/>
  <c r="I28" i="39"/>
  <c r="C1631" i="1"/>
  <c r="D1631" i="1" s="1"/>
  <c r="Z21" i="24"/>
  <c r="Y20" i="24"/>
  <c r="V13" i="24"/>
  <c r="U12" i="24"/>
  <c r="E27" i="39"/>
  <c r="E28" i="39" s="1"/>
  <c r="D28" i="39"/>
  <c r="M28" i="39"/>
  <c r="O27" i="39"/>
  <c r="O28" i="39" s="1"/>
  <c r="M29" i="39"/>
  <c r="I29" i="39"/>
  <c r="R29" i="39"/>
  <c r="L29" i="39"/>
  <c r="L30" i="39" s="1"/>
  <c r="G29" i="39"/>
  <c r="G30" i="39" s="1"/>
  <c r="B29" i="39"/>
  <c r="N30" i="39"/>
  <c r="P30" i="39" s="1"/>
  <c r="Q30" i="39" s="1"/>
  <c r="F29" i="39"/>
  <c r="J29" i="39"/>
  <c r="C1642" i="1" s="1"/>
  <c r="D1642" i="1" s="1"/>
  <c r="D29" i="39"/>
  <c r="C1637" i="1" s="1"/>
  <c r="D1637" i="1" s="1"/>
  <c r="T29" i="39"/>
  <c r="T30" i="39" s="1"/>
  <c r="N29" i="39"/>
  <c r="P29" i="39" s="1"/>
  <c r="Q29" i="39" s="1"/>
  <c r="B28" i="39"/>
  <c r="C27" i="39"/>
  <c r="C28" i="39" s="1"/>
  <c r="K27" i="39"/>
  <c r="K28" i="39" s="1"/>
  <c r="J28" i="39"/>
  <c r="H34" i="39"/>
  <c r="H31" i="39"/>
  <c r="C1650" i="1" s="1"/>
  <c r="D1650" i="1" s="1"/>
  <c r="I30" i="39" l="1"/>
  <c r="C1641" i="1"/>
  <c r="D1641" i="1" s="1"/>
  <c r="F30" i="39"/>
  <c r="C1639" i="1"/>
  <c r="D1639" i="1" s="1"/>
  <c r="R30" i="39"/>
  <c r="C1644" i="1"/>
  <c r="D1644" i="1" s="1"/>
  <c r="Y21" i="24"/>
  <c r="Z22" i="24"/>
  <c r="V14" i="24"/>
  <c r="U13" i="24"/>
  <c r="M31" i="39"/>
  <c r="I31" i="39"/>
  <c r="T31" i="39"/>
  <c r="T32" i="39" s="1"/>
  <c r="N31" i="39"/>
  <c r="P31" i="39" s="1"/>
  <c r="Q31" i="39" s="1"/>
  <c r="R31" i="39"/>
  <c r="L31" i="39"/>
  <c r="L32" i="39" s="1"/>
  <c r="G31" i="39"/>
  <c r="G32" i="39" s="1"/>
  <c r="B31" i="39"/>
  <c r="N32" i="39"/>
  <c r="P32" i="39" s="1"/>
  <c r="Q32" i="39" s="1"/>
  <c r="F31" i="39"/>
  <c r="D31" i="39"/>
  <c r="C1647" i="1" s="1"/>
  <c r="D1647" i="1" s="1"/>
  <c r="J31" i="39"/>
  <c r="C1652" i="1" s="1"/>
  <c r="D1652" i="1" s="1"/>
  <c r="B30" i="39"/>
  <c r="C29" i="39"/>
  <c r="C30" i="39" s="1"/>
  <c r="H36" i="39"/>
  <c r="H35" i="39" s="1"/>
  <c r="C1670" i="1" s="1"/>
  <c r="D1670" i="1" s="1"/>
  <c r="H33" i="39"/>
  <c r="C1660" i="1" s="1"/>
  <c r="D1660" i="1" s="1"/>
  <c r="J30" i="39"/>
  <c r="K29" i="39"/>
  <c r="K30" i="39" s="1"/>
  <c r="M30" i="39"/>
  <c r="O29" i="39"/>
  <c r="O30" i="39" s="1"/>
  <c r="E29" i="39"/>
  <c r="E30" i="39" s="1"/>
  <c r="D30" i="39"/>
  <c r="F32" i="39" l="1"/>
  <c r="C1649" i="1"/>
  <c r="D1649" i="1" s="1"/>
  <c r="I32" i="39"/>
  <c r="C1651" i="1"/>
  <c r="D1651" i="1" s="1"/>
  <c r="R32" i="39"/>
  <c r="C1654" i="1"/>
  <c r="D1654" i="1" s="1"/>
  <c r="Y22" i="24"/>
  <c r="Z23" i="24"/>
  <c r="V15" i="24"/>
  <c r="U14" i="24"/>
  <c r="M35" i="39"/>
  <c r="I35" i="39"/>
  <c r="N36" i="39"/>
  <c r="P36" i="39" s="1"/>
  <c r="Q36" i="39" s="1"/>
  <c r="F35" i="39"/>
  <c r="J35" i="39"/>
  <c r="C1672" i="1" s="1"/>
  <c r="D1672" i="1" s="1"/>
  <c r="D35" i="39"/>
  <c r="C1667" i="1" s="1"/>
  <c r="D1667" i="1" s="1"/>
  <c r="T35" i="39"/>
  <c r="T36" i="39" s="1"/>
  <c r="N35" i="39"/>
  <c r="P35" i="39" s="1"/>
  <c r="Q35" i="39" s="1"/>
  <c r="R35" i="39"/>
  <c r="L35" i="39"/>
  <c r="L36" i="39" s="1"/>
  <c r="G35" i="39"/>
  <c r="G36" i="39" s="1"/>
  <c r="B35" i="39"/>
  <c r="E31" i="39"/>
  <c r="E32" i="39" s="1"/>
  <c r="D32" i="39"/>
  <c r="O31" i="39"/>
  <c r="O32" i="39" s="1"/>
  <c r="M32" i="39"/>
  <c r="M33" i="39"/>
  <c r="I33" i="39"/>
  <c r="J33" i="39"/>
  <c r="C1662" i="1" s="1"/>
  <c r="D1662" i="1" s="1"/>
  <c r="D33" i="39"/>
  <c r="C1657" i="1" s="1"/>
  <c r="D1657" i="1" s="1"/>
  <c r="T33" i="39"/>
  <c r="T34" i="39" s="1"/>
  <c r="N33" i="39"/>
  <c r="P33" i="39" s="1"/>
  <c r="Q33" i="39" s="1"/>
  <c r="R33" i="39"/>
  <c r="L33" i="39"/>
  <c r="L34" i="39" s="1"/>
  <c r="G33" i="39"/>
  <c r="G34" i="39" s="1"/>
  <c r="B33" i="39"/>
  <c r="N34" i="39"/>
  <c r="P34" i="39" s="1"/>
  <c r="Q34" i="39" s="1"/>
  <c r="F33" i="39"/>
  <c r="J32" i="39"/>
  <c r="K31" i="39"/>
  <c r="K32" i="39" s="1"/>
  <c r="C31" i="39"/>
  <c r="C32" i="39" s="1"/>
  <c r="B32" i="39"/>
  <c r="I34" i="39" l="1"/>
  <c r="C1661" i="1"/>
  <c r="D1661" i="1" s="1"/>
  <c r="I36" i="39"/>
  <c r="C1671" i="1"/>
  <c r="D1671" i="1" s="1"/>
  <c r="R36" i="39"/>
  <c r="C1674" i="1"/>
  <c r="D1674" i="1" s="1"/>
  <c r="F34" i="39"/>
  <c r="C1659" i="1"/>
  <c r="D1659" i="1" s="1"/>
  <c r="F36" i="39"/>
  <c r="C1669" i="1"/>
  <c r="D1669" i="1" s="1"/>
  <c r="R34" i="39"/>
  <c r="C1664" i="1"/>
  <c r="D1664" i="1" s="1"/>
  <c r="Y23" i="24"/>
  <c r="Z24" i="24"/>
  <c r="U15" i="24"/>
  <c r="V16" i="24"/>
  <c r="J34" i="39"/>
  <c r="K33" i="39"/>
  <c r="K34" i="39" s="1"/>
  <c r="B34" i="39"/>
  <c r="C33" i="39"/>
  <c r="C34" i="39" s="1"/>
  <c r="E35" i="39"/>
  <c r="E36" i="39" s="1"/>
  <c r="D36" i="39"/>
  <c r="E33" i="39"/>
  <c r="E34" i="39" s="1"/>
  <c r="D34" i="39"/>
  <c r="B36" i="39"/>
  <c r="C35" i="39"/>
  <c r="C36" i="39" s="1"/>
  <c r="M34" i="39"/>
  <c r="O33" i="39"/>
  <c r="O34" i="39" s="1"/>
  <c r="K35" i="39"/>
  <c r="K36" i="39" s="1"/>
  <c r="J36" i="39"/>
  <c r="M36" i="39"/>
  <c r="O35" i="39"/>
  <c r="O36" i="39" s="1"/>
  <c r="Y24" i="24" l="1"/>
  <c r="Z25" i="24"/>
  <c r="V17" i="24"/>
  <c r="U16" i="24"/>
  <c r="Y25" i="24" l="1"/>
  <c r="Z26" i="24"/>
  <c r="V18" i="24"/>
  <c r="U17" i="24"/>
  <c r="Z27" i="24" l="1"/>
  <c r="Y26" i="24"/>
  <c r="V19" i="24"/>
  <c r="U18" i="24"/>
  <c r="Y27" i="24" l="1"/>
  <c r="Z28" i="24"/>
  <c r="V20" i="24"/>
  <c r="U19" i="24"/>
  <c r="Z29" i="24" l="1"/>
  <c r="Y28" i="24"/>
  <c r="V21" i="24"/>
  <c r="U20" i="24"/>
  <c r="B16" i="38"/>
  <c r="B15" i="38"/>
  <c r="A15" i="38" s="1"/>
  <c r="B14" i="38"/>
  <c r="A14" i="38" s="1"/>
  <c r="B13" i="38"/>
  <c r="A13" i="38" s="1"/>
  <c r="B12" i="38"/>
  <c r="A12" i="38" s="1"/>
  <c r="B11" i="38"/>
  <c r="A11" i="38" s="1"/>
  <c r="B10" i="38"/>
  <c r="A10" i="38" s="1"/>
  <c r="B9" i="38"/>
  <c r="A9" i="38" s="1"/>
  <c r="B8" i="38"/>
  <c r="B7" i="38"/>
  <c r="A7" i="38" s="1"/>
  <c r="B6" i="38"/>
  <c r="A6" i="38" s="1"/>
  <c r="B5" i="38"/>
  <c r="A5" i="38" s="1"/>
  <c r="B4" i="38"/>
  <c r="A3" i="38"/>
  <c r="B2" i="38"/>
  <c r="A2" i="38" s="1"/>
  <c r="C16" i="38"/>
  <c r="A16" i="38"/>
  <c r="C15" i="38"/>
  <c r="C14" i="38"/>
  <c r="C13" i="38"/>
  <c r="C12" i="38"/>
  <c r="C11" i="38"/>
  <c r="C10" i="38"/>
  <c r="C9" i="38"/>
  <c r="C8" i="38"/>
  <c r="A8" i="38"/>
  <c r="C7" i="38"/>
  <c r="C6" i="38"/>
  <c r="C5" i="38"/>
  <c r="C4" i="38"/>
  <c r="A4" i="38"/>
  <c r="C2" i="38"/>
  <c r="Y29" i="24" l="1"/>
  <c r="Z30" i="24"/>
  <c r="U21" i="24"/>
  <c r="V22" i="24"/>
  <c r="S362" i="24"/>
  <c r="W361" i="24" s="1"/>
  <c r="AA361" i="24" s="1"/>
  <c r="T286" i="24"/>
  <c r="S286" i="24"/>
  <c r="W284" i="24" s="1"/>
  <c r="AA283" i="24" s="1"/>
  <c r="S48" i="24"/>
  <c r="W53" i="24" s="1"/>
  <c r="AA52" i="24" s="1"/>
  <c r="R4" i="24"/>
  <c r="R5" i="24" s="1"/>
  <c r="Q5" i="24" s="1"/>
  <c r="Q3" i="24"/>
  <c r="O3" i="24"/>
  <c r="S3" i="24" s="1"/>
  <c r="W3" i="24" s="1"/>
  <c r="AA3" i="24" s="1"/>
  <c r="P18" i="24"/>
  <c r="T17" i="24" s="1"/>
  <c r="O18" i="24"/>
  <c r="S17" i="24" s="1"/>
  <c r="W15" i="24" s="1"/>
  <c r="AA14" i="24" s="1"/>
  <c r="P21" i="24"/>
  <c r="T20" i="24" s="1"/>
  <c r="O21" i="24"/>
  <c r="S20" i="24" s="1"/>
  <c r="W18" i="24" s="1"/>
  <c r="AA17" i="24" s="1"/>
  <c r="P49" i="24"/>
  <c r="T48" i="24" s="1"/>
  <c r="O49" i="24"/>
  <c r="P147" i="24"/>
  <c r="T153" i="24" s="1"/>
  <c r="O147" i="24"/>
  <c r="S153" i="24" s="1"/>
  <c r="W151" i="24" s="1"/>
  <c r="AA150" i="24" s="1"/>
  <c r="O187" i="24"/>
  <c r="S188" i="24" s="1"/>
  <c r="W187" i="24" s="1"/>
  <c r="AA187" i="24" s="1"/>
  <c r="P252" i="24"/>
  <c r="T251" i="24" s="1"/>
  <c r="O252" i="24"/>
  <c r="S251" i="24" s="1"/>
  <c r="W249" i="24" s="1"/>
  <c r="AA248" i="24" s="1"/>
  <c r="P332" i="24"/>
  <c r="T331" i="24" s="1"/>
  <c r="O317" i="24"/>
  <c r="S318" i="24" s="1"/>
  <c r="W317" i="24" s="1"/>
  <c r="AA317" i="24" s="1"/>
  <c r="O332" i="24"/>
  <c r="S331" i="24" s="1"/>
  <c r="W329" i="24" s="1"/>
  <c r="AA328" i="24" s="1"/>
  <c r="N4" i="24"/>
  <c r="M3" i="24"/>
  <c r="F39" i="37"/>
  <c r="H16" i="37"/>
  <c r="H15" i="37" s="1"/>
  <c r="C1450" i="1" s="1"/>
  <c r="D1450" i="1" s="1"/>
  <c r="H13" i="37"/>
  <c r="R13" i="37" s="1"/>
  <c r="R14" i="37" s="1"/>
  <c r="K7" i="37"/>
  <c r="S6" i="37"/>
  <c r="D6" i="37"/>
  <c r="F6" i="37" s="1"/>
  <c r="G6" i="37" s="1"/>
  <c r="I6" i="37" s="1"/>
  <c r="J6" i="37" s="1"/>
  <c r="K6" i="37" s="1"/>
  <c r="H18" i="37" l="1"/>
  <c r="H20" i="37" s="1"/>
  <c r="C1440" i="1"/>
  <c r="D1440" i="1" s="1"/>
  <c r="Y30" i="24"/>
  <c r="Z31" i="24"/>
  <c r="V23" i="24"/>
  <c r="U22" i="24"/>
  <c r="I13" i="37"/>
  <c r="B9" i="37"/>
  <c r="C1444" i="1"/>
  <c r="D1444" i="1" s="1"/>
  <c r="Q4" i="24"/>
  <c r="R6" i="24"/>
  <c r="M4" i="24"/>
  <c r="N5" i="24"/>
  <c r="M13" i="37"/>
  <c r="M14" i="37" s="1"/>
  <c r="T15" i="37"/>
  <c r="T16" i="37" s="1"/>
  <c r="G15" i="37"/>
  <c r="G16" i="37" s="1"/>
  <c r="M15" i="37"/>
  <c r="R15" i="37"/>
  <c r="N15" i="37"/>
  <c r="P15" i="37" s="1"/>
  <c r="Q15" i="37" s="1"/>
  <c r="J15" i="37"/>
  <c r="C1452" i="1" s="1"/>
  <c r="D1452" i="1" s="1"/>
  <c r="F15" i="37"/>
  <c r="B15" i="37"/>
  <c r="N16" i="37"/>
  <c r="P16" i="37" s="1"/>
  <c r="Q16" i="37" s="1"/>
  <c r="L15" i="37"/>
  <c r="L16" i="37" s="1"/>
  <c r="D15" i="37"/>
  <c r="C1447" i="1" s="1"/>
  <c r="D1447" i="1" s="1"/>
  <c r="I15" i="37"/>
  <c r="L6" i="37"/>
  <c r="M6" i="37"/>
  <c r="N6" i="37" s="1"/>
  <c r="O6" i="37" s="1"/>
  <c r="T6" i="37" s="1"/>
  <c r="H22" i="37"/>
  <c r="H19" i="37"/>
  <c r="C1470" i="1" s="1"/>
  <c r="D1470" i="1" s="1"/>
  <c r="G13" i="37"/>
  <c r="G14" i="37" s="1"/>
  <c r="T13" i="37"/>
  <c r="T14" i="37" s="1"/>
  <c r="N14" i="37"/>
  <c r="P14" i="37" s="1"/>
  <c r="Q14" i="37" s="1"/>
  <c r="H17" i="37"/>
  <c r="C1460" i="1" s="1"/>
  <c r="D1460" i="1" s="1"/>
  <c r="D13" i="37"/>
  <c r="C1437" i="1" s="1"/>
  <c r="D1437" i="1" s="1"/>
  <c r="L13" i="37"/>
  <c r="L14" i="37" s="1"/>
  <c r="B13" i="37"/>
  <c r="F13" i="37"/>
  <c r="J13" i="37"/>
  <c r="C1442" i="1" s="1"/>
  <c r="D1442" i="1" s="1"/>
  <c r="N13" i="37"/>
  <c r="P13" i="37" s="1"/>
  <c r="Q13" i="37" s="1"/>
  <c r="F39" i="36"/>
  <c r="H16" i="36"/>
  <c r="H15" i="36" s="1"/>
  <c r="C1330" i="1" s="1"/>
  <c r="D1330" i="1" s="1"/>
  <c r="H13" i="36"/>
  <c r="I13" i="36" s="1"/>
  <c r="K7" i="36"/>
  <c r="S6" i="36"/>
  <c r="D6" i="36"/>
  <c r="F6" i="36" s="1"/>
  <c r="G6" i="36" s="1"/>
  <c r="I6" i="36" s="1"/>
  <c r="J6" i="36" s="1"/>
  <c r="K6" i="36" s="1"/>
  <c r="B16" i="35"/>
  <c r="A16" i="35" s="1"/>
  <c r="B15" i="35"/>
  <c r="A15" i="35" s="1"/>
  <c r="B14" i="35"/>
  <c r="A14" i="35" s="1"/>
  <c r="B13" i="35"/>
  <c r="B12" i="35"/>
  <c r="A12" i="35" s="1"/>
  <c r="B11" i="35"/>
  <c r="A11" i="35" s="1"/>
  <c r="B10" i="35"/>
  <c r="A10" i="35" s="1"/>
  <c r="B9" i="35"/>
  <c r="B8" i="35"/>
  <c r="A8" i="35" s="1"/>
  <c r="B7" i="35"/>
  <c r="B6" i="35"/>
  <c r="A6" i="35" s="1"/>
  <c r="B5" i="35"/>
  <c r="A5" i="35" s="1"/>
  <c r="B4" i="35"/>
  <c r="A4" i="35" s="1"/>
  <c r="B3" i="35"/>
  <c r="A3" i="35" s="1"/>
  <c r="B2" i="35"/>
  <c r="A2" i="35" s="1"/>
  <c r="C16" i="35"/>
  <c r="C15" i="35"/>
  <c r="C14" i="35"/>
  <c r="C13" i="35"/>
  <c r="C12" i="35"/>
  <c r="C11" i="35"/>
  <c r="C10" i="35"/>
  <c r="C9" i="35"/>
  <c r="C8" i="35"/>
  <c r="C7" i="35"/>
  <c r="A7" i="35"/>
  <c r="C6" i="35"/>
  <c r="C5" i="35"/>
  <c r="C4" i="35"/>
  <c r="C3" i="35"/>
  <c r="C2" i="35"/>
  <c r="A13" i="35"/>
  <c r="A9" i="35"/>
  <c r="A16" i="34"/>
  <c r="A15" i="34"/>
  <c r="B14" i="34"/>
  <c r="A14" i="34" s="1"/>
  <c r="B13" i="34"/>
  <c r="A13" i="34" s="1"/>
  <c r="A12" i="34"/>
  <c r="A11" i="34"/>
  <c r="A10" i="34"/>
  <c r="A9" i="34"/>
  <c r="A8" i="34"/>
  <c r="A7" i="34"/>
  <c r="A6" i="34"/>
  <c r="A5" i="34"/>
  <c r="B4" i="34"/>
  <c r="A4" i="34" s="1"/>
  <c r="A3" i="34"/>
  <c r="A2" i="34"/>
  <c r="F39" i="33"/>
  <c r="H16" i="33"/>
  <c r="H15" i="33" s="1"/>
  <c r="H13" i="33"/>
  <c r="F13" i="33" s="1"/>
  <c r="R13" i="33"/>
  <c r="C1204" i="1" s="1"/>
  <c r="D1204" i="1" s="1"/>
  <c r="D13" i="33"/>
  <c r="C1197" i="1" s="1"/>
  <c r="D1197" i="1" s="1"/>
  <c r="B13" i="33"/>
  <c r="B14" i="33" s="1"/>
  <c r="K7" i="33"/>
  <c r="S6" i="33"/>
  <c r="D6" i="33"/>
  <c r="F6" i="33" s="1"/>
  <c r="G6" i="33" s="1"/>
  <c r="I6" i="33" s="1"/>
  <c r="J6" i="33" s="1"/>
  <c r="K6" i="33" s="1"/>
  <c r="J4" i="24"/>
  <c r="J5" i="24" s="1"/>
  <c r="I3" i="24"/>
  <c r="A16" i="28"/>
  <c r="A2" i="32"/>
  <c r="A15" i="32"/>
  <c r="B14" i="32"/>
  <c r="A14" i="32" s="1"/>
  <c r="B13" i="32"/>
  <c r="A13" i="32"/>
  <c r="A12" i="32"/>
  <c r="A11" i="32"/>
  <c r="A10" i="32"/>
  <c r="A9" i="32"/>
  <c r="A8" i="32"/>
  <c r="A7" i="32"/>
  <c r="A6" i="32"/>
  <c r="A5" i="32"/>
  <c r="B4" i="32"/>
  <c r="A4" i="32" s="1"/>
  <c r="A3" i="32"/>
  <c r="F39" i="31"/>
  <c r="H16" i="31"/>
  <c r="H15" i="31" s="1"/>
  <c r="C1090" i="1" s="1"/>
  <c r="D1090" i="1" s="1"/>
  <c r="H13" i="31"/>
  <c r="F13" i="31"/>
  <c r="F14" i="31" s="1"/>
  <c r="K7" i="31"/>
  <c r="S6" i="31"/>
  <c r="D6" i="31"/>
  <c r="F6" i="31" s="1"/>
  <c r="G6" i="31" s="1"/>
  <c r="I6" i="31" s="1"/>
  <c r="J6" i="31" s="1"/>
  <c r="K6" i="31" s="1"/>
  <c r="F39" i="29"/>
  <c r="H16" i="29"/>
  <c r="H18" i="29"/>
  <c r="H15" i="29"/>
  <c r="F15" i="29" s="1"/>
  <c r="C969" i="1" s="1"/>
  <c r="D969" i="1" s="1"/>
  <c r="F16" i="29"/>
  <c r="D15" i="29"/>
  <c r="C967" i="1" s="1"/>
  <c r="D967" i="1" s="1"/>
  <c r="H13" i="29"/>
  <c r="R13" i="29" s="1"/>
  <c r="F13" i="29"/>
  <c r="B13" i="29"/>
  <c r="B14" i="29" s="1"/>
  <c r="K7" i="29"/>
  <c r="S6" i="29"/>
  <c r="D6" i="29"/>
  <c r="F6" i="29" s="1"/>
  <c r="G6" i="29" s="1"/>
  <c r="I6" i="29" s="1"/>
  <c r="J6" i="29" s="1"/>
  <c r="K6" i="29" s="1"/>
  <c r="F4" i="24"/>
  <c r="F5" i="24" s="1"/>
  <c r="F6" i="24"/>
  <c r="E3" i="24"/>
  <c r="A4" i="24"/>
  <c r="B3" i="24"/>
  <c r="A3" i="24" s="1"/>
  <c r="B5" i="24"/>
  <c r="A5" i="24" s="1"/>
  <c r="B6" i="24"/>
  <c r="A2" i="28"/>
  <c r="B14" i="28"/>
  <c r="A14" i="28" s="1"/>
  <c r="B13" i="28"/>
  <c r="A13" i="28" s="1"/>
  <c r="B11" i="28"/>
  <c r="A11" i="28" s="1"/>
  <c r="B4" i="28"/>
  <c r="A4" i="28" s="1"/>
  <c r="A15" i="28"/>
  <c r="A10" i="28"/>
  <c r="A9" i="28"/>
  <c r="A8" i="28"/>
  <c r="A7" i="28"/>
  <c r="A6" i="28"/>
  <c r="A5" i="28"/>
  <c r="A3" i="28"/>
  <c r="E13" i="23"/>
  <c r="A13" i="23"/>
  <c r="D6" i="25"/>
  <c r="F6" i="25" s="1"/>
  <c r="G6" i="25" s="1"/>
  <c r="I6" i="25" s="1"/>
  <c r="J6" i="25" s="1"/>
  <c r="K6" i="25" s="1"/>
  <c r="S6" i="25"/>
  <c r="K7" i="25"/>
  <c r="H13" i="25"/>
  <c r="H16" i="25"/>
  <c r="H15" i="25" s="1"/>
  <c r="H18" i="25"/>
  <c r="H20" i="25" s="1"/>
  <c r="F39" i="25"/>
  <c r="B11" i="23"/>
  <c r="E14" i="23"/>
  <c r="E12" i="23"/>
  <c r="E11" i="23"/>
  <c r="E10" i="23"/>
  <c r="E9" i="23"/>
  <c r="E8" i="23"/>
  <c r="E7" i="23"/>
  <c r="E6" i="23"/>
  <c r="E5" i="23"/>
  <c r="E4" i="23"/>
  <c r="E3" i="23"/>
  <c r="E2" i="23"/>
  <c r="A14" i="23"/>
  <c r="A10" i="23"/>
  <c r="A9" i="23"/>
  <c r="A8" i="23"/>
  <c r="A7" i="23"/>
  <c r="A6" i="23"/>
  <c r="A5" i="23"/>
  <c r="A4" i="23"/>
  <c r="A3" i="23"/>
  <c r="A2" i="23"/>
  <c r="A16" i="22"/>
  <c r="A15" i="22"/>
  <c r="A14" i="22"/>
  <c r="A13" i="22"/>
  <c r="A12" i="22"/>
  <c r="A11" i="22"/>
  <c r="A10" i="22"/>
  <c r="A9" i="22"/>
  <c r="A8" i="22"/>
  <c r="A7" i="22"/>
  <c r="A5" i="22"/>
  <c r="A4" i="22"/>
  <c r="A3" i="22"/>
  <c r="A2" i="22"/>
  <c r="D6" i="21"/>
  <c r="F6" i="21" s="1"/>
  <c r="G6" i="21" s="1"/>
  <c r="I6" i="21" s="1"/>
  <c r="J6" i="21" s="1"/>
  <c r="K6" i="21" s="1"/>
  <c r="S6" i="21"/>
  <c r="K7" i="21"/>
  <c r="H13" i="21"/>
  <c r="C720" i="1" s="1"/>
  <c r="D720" i="1" s="1"/>
  <c r="H16" i="21"/>
  <c r="H15" i="21" s="1"/>
  <c r="H18" i="21"/>
  <c r="H17" i="21" s="1"/>
  <c r="F39" i="21"/>
  <c r="D6" i="19"/>
  <c r="F6" i="19" s="1"/>
  <c r="G6" i="19" s="1"/>
  <c r="I6" i="19" s="1"/>
  <c r="J6" i="19" s="1"/>
  <c r="K6" i="19" s="1"/>
  <c r="S6" i="19"/>
  <c r="K7" i="19"/>
  <c r="H13" i="19"/>
  <c r="B13" i="19" s="1"/>
  <c r="N13" i="19"/>
  <c r="P13" i="19" s="1"/>
  <c r="Q13" i="19" s="1"/>
  <c r="R13" i="19"/>
  <c r="C604" i="1" s="1"/>
  <c r="D604" i="1" s="1"/>
  <c r="T13" i="19"/>
  <c r="T14" i="19" s="1"/>
  <c r="N14" i="19"/>
  <c r="P14" i="19" s="1"/>
  <c r="Q14" i="19" s="1"/>
  <c r="H16" i="19"/>
  <c r="H15" i="19" s="1"/>
  <c r="F39" i="19"/>
  <c r="H16" i="15"/>
  <c r="H13" i="15"/>
  <c r="C451" i="1"/>
  <c r="D451" i="1" s="1"/>
  <c r="C453" i="1"/>
  <c r="D453" i="1" s="1"/>
  <c r="C450" i="1"/>
  <c r="D450" i="1" s="1"/>
  <c r="C449" i="1"/>
  <c r="D449" i="1" s="1"/>
  <c r="C448" i="1"/>
  <c r="D448" i="1" s="1"/>
  <c r="C446" i="1"/>
  <c r="D446" i="1" s="1"/>
  <c r="A2" i="18"/>
  <c r="A3" i="18"/>
  <c r="A4" i="18"/>
  <c r="A5" i="18"/>
  <c r="A6" i="18"/>
  <c r="A7" i="18"/>
  <c r="A8" i="18"/>
  <c r="A9" i="18"/>
  <c r="A10" i="18"/>
  <c r="A11" i="18"/>
  <c r="A12" i="18"/>
  <c r="B13" i="18"/>
  <c r="A13" i="18" s="1"/>
  <c r="A14" i="18"/>
  <c r="A15" i="18"/>
  <c r="A16" i="18"/>
  <c r="C421" i="1"/>
  <c r="D421" i="1" s="1"/>
  <c r="C443" i="1"/>
  <c r="D443" i="1" s="1"/>
  <c r="C441" i="1"/>
  <c r="D441" i="1" s="1"/>
  <c r="C440" i="1"/>
  <c r="D440" i="1" s="1"/>
  <c r="C439" i="1"/>
  <c r="D439" i="1" s="1"/>
  <c r="C438" i="1"/>
  <c r="D438" i="1" s="1"/>
  <c r="C436" i="1"/>
  <c r="D436" i="1" s="1"/>
  <c r="C433" i="1"/>
  <c r="D433" i="1" s="1"/>
  <c r="C431" i="1"/>
  <c r="D431" i="1" s="1"/>
  <c r="C430" i="1"/>
  <c r="D430" i="1" s="1"/>
  <c r="C429" i="1"/>
  <c r="D429" i="1" s="1"/>
  <c r="C428" i="1"/>
  <c r="D428" i="1" s="1"/>
  <c r="C426" i="1"/>
  <c r="D426" i="1" s="1"/>
  <c r="C423" i="1"/>
  <c r="D423" i="1" s="1"/>
  <c r="C420" i="1"/>
  <c r="D420" i="1" s="1"/>
  <c r="C419" i="1"/>
  <c r="D419" i="1" s="1"/>
  <c r="C418" i="1"/>
  <c r="D418" i="1" s="1"/>
  <c r="C416" i="1"/>
  <c r="D416" i="1" s="1"/>
  <c r="C410" i="1"/>
  <c r="D410" i="1" s="1"/>
  <c r="C413" i="1"/>
  <c r="D413" i="1" s="1"/>
  <c r="C411" i="1"/>
  <c r="D411" i="1" s="1"/>
  <c r="C409" i="1"/>
  <c r="D409" i="1" s="1"/>
  <c r="C408" i="1"/>
  <c r="D408" i="1" s="1"/>
  <c r="C406" i="1"/>
  <c r="D406" i="1" s="1"/>
  <c r="C401" i="1"/>
  <c r="D401" i="1" s="1"/>
  <c r="C403" i="1"/>
  <c r="D403" i="1" s="1"/>
  <c r="C400" i="1"/>
  <c r="D400" i="1" s="1"/>
  <c r="C399" i="1"/>
  <c r="D399" i="1" s="1"/>
  <c r="C398" i="1"/>
  <c r="D398" i="1" s="1"/>
  <c r="C396" i="1"/>
  <c r="D396" i="1" s="1"/>
  <c r="C393" i="1"/>
  <c r="D393" i="1" s="1"/>
  <c r="C391" i="1"/>
  <c r="D391" i="1" s="1"/>
  <c r="C390" i="1"/>
  <c r="D390" i="1" s="1"/>
  <c r="C388" i="1"/>
  <c r="D388" i="1" s="1"/>
  <c r="C386" i="1"/>
  <c r="D386" i="1" s="1"/>
  <c r="C389" i="1"/>
  <c r="D389" i="1" s="1"/>
  <c r="C383" i="1"/>
  <c r="D383" i="1" s="1"/>
  <c r="C381" i="1"/>
  <c r="D381" i="1" s="1"/>
  <c r="C380" i="1"/>
  <c r="D380" i="1" s="1"/>
  <c r="C379" i="1"/>
  <c r="D379" i="1" s="1"/>
  <c r="C378" i="1"/>
  <c r="D378" i="1" s="1"/>
  <c r="C376" i="1"/>
  <c r="D376" i="1" s="1"/>
  <c r="C368" i="1"/>
  <c r="D368" i="1" s="1"/>
  <c r="C366" i="1"/>
  <c r="D366" i="1" s="1"/>
  <c r="C373" i="1"/>
  <c r="C371" i="1"/>
  <c r="D371" i="1" s="1"/>
  <c r="C370" i="1"/>
  <c r="D370" i="1" s="1"/>
  <c r="C369" i="1"/>
  <c r="D369" i="1" s="1"/>
  <c r="D373" i="1"/>
  <c r="C363" i="1"/>
  <c r="D363" i="1" s="1"/>
  <c r="C361" i="1"/>
  <c r="D361" i="1" s="1"/>
  <c r="C359" i="1"/>
  <c r="D359" i="1" s="1"/>
  <c r="C356" i="1"/>
  <c r="D356" i="1" s="1"/>
  <c r="C360" i="1"/>
  <c r="D360" i="1" s="1"/>
  <c r="C358" i="1"/>
  <c r="D358" i="1" s="1"/>
  <c r="A13" i="10"/>
  <c r="A10" i="10"/>
  <c r="A2" i="10"/>
  <c r="B12" i="10"/>
  <c r="A12" i="10" s="1"/>
  <c r="A14" i="10"/>
  <c r="A11" i="10"/>
  <c r="A9" i="10"/>
  <c r="A8" i="10"/>
  <c r="A7" i="10"/>
  <c r="A6" i="10"/>
  <c r="A5" i="10"/>
  <c r="A4" i="10"/>
  <c r="A3" i="10"/>
  <c r="A15" i="12"/>
  <c r="A14" i="12"/>
  <c r="A11" i="12"/>
  <c r="A3" i="12"/>
  <c r="B13" i="12"/>
  <c r="A13" i="12" s="1"/>
  <c r="A16" i="12"/>
  <c r="A12" i="12"/>
  <c r="A10" i="12"/>
  <c r="A9" i="12"/>
  <c r="A8" i="12"/>
  <c r="A7" i="12"/>
  <c r="A6" i="12"/>
  <c r="A5" i="12"/>
  <c r="A4" i="12"/>
  <c r="A17" i="17"/>
  <c r="A15" i="17"/>
  <c r="A12" i="17"/>
  <c r="C3" i="17"/>
  <c r="B3" i="17"/>
  <c r="A3" i="17" s="1"/>
  <c r="A16" i="17"/>
  <c r="B14" i="17"/>
  <c r="A14" i="17" s="1"/>
  <c r="A13" i="17"/>
  <c r="A11" i="17"/>
  <c r="A10" i="17"/>
  <c r="A9" i="17"/>
  <c r="A8" i="17"/>
  <c r="A7" i="17"/>
  <c r="A6" i="17"/>
  <c r="A5" i="17"/>
  <c r="A4" i="17"/>
  <c r="A2" i="17"/>
  <c r="H17" i="4"/>
  <c r="H19" i="4" s="1"/>
  <c r="H21" i="4" s="1"/>
  <c r="H14" i="4"/>
  <c r="F40" i="4"/>
  <c r="D8" i="4"/>
  <c r="F8" i="4" s="1"/>
  <c r="G8" i="4" s="1"/>
  <c r="I8" i="4" s="1"/>
  <c r="J8" i="4" s="1"/>
  <c r="K8" i="4" s="1"/>
  <c r="L8" i="4" s="1"/>
  <c r="S8" i="4"/>
  <c r="K9" i="4"/>
  <c r="H16" i="7"/>
  <c r="H13" i="7"/>
  <c r="T13" i="7" s="1"/>
  <c r="T14" i="7" s="1"/>
  <c r="D13" i="7"/>
  <c r="E13" i="7" s="1"/>
  <c r="E14" i="7" s="1"/>
  <c r="B13" i="7"/>
  <c r="C13" i="7" s="1"/>
  <c r="C14" i="7" s="1"/>
  <c r="F39" i="7"/>
  <c r="D6" i="7"/>
  <c r="F6" i="7" s="1"/>
  <c r="G6" i="7" s="1"/>
  <c r="I6" i="7" s="1"/>
  <c r="J6" i="7" s="1"/>
  <c r="K6" i="7" s="1"/>
  <c r="L6" i="7" s="1"/>
  <c r="S6" i="7"/>
  <c r="K7" i="7"/>
  <c r="N13" i="7"/>
  <c r="P13" i="7" s="1"/>
  <c r="Q13" i="7" s="1"/>
  <c r="H16" i="16"/>
  <c r="H15" i="16" s="1"/>
  <c r="G15" i="16" s="1"/>
  <c r="G16" i="16" s="1"/>
  <c r="H13" i="16"/>
  <c r="J13" i="16" s="1"/>
  <c r="K13" i="16" s="1"/>
  <c r="K14" i="16" s="1"/>
  <c r="F39" i="16"/>
  <c r="D6" i="16"/>
  <c r="F6" i="16" s="1"/>
  <c r="G6" i="16" s="1"/>
  <c r="I6" i="16" s="1"/>
  <c r="J6" i="16" s="1"/>
  <c r="K6" i="16" s="1"/>
  <c r="S6" i="16"/>
  <c r="K7" i="16"/>
  <c r="N16" i="16"/>
  <c r="P16" i="16" s="1"/>
  <c r="Q16" i="16" s="1"/>
  <c r="N13" i="16"/>
  <c r="P13" i="16" s="1"/>
  <c r="Q13" i="16" s="1"/>
  <c r="H16" i="9"/>
  <c r="H18" i="9" s="1"/>
  <c r="H20" i="9" s="1"/>
  <c r="H13" i="9"/>
  <c r="G13" i="9" s="1"/>
  <c r="G14" i="9" s="1"/>
  <c r="F39" i="9"/>
  <c r="D6" i="9"/>
  <c r="F6" i="9" s="1"/>
  <c r="G6" i="9" s="1"/>
  <c r="I6" i="9" s="1"/>
  <c r="J6" i="9" s="1"/>
  <c r="K6" i="9" s="1"/>
  <c r="S6" i="9"/>
  <c r="K7" i="9"/>
  <c r="H16" i="11"/>
  <c r="H18" i="11" s="1"/>
  <c r="H13" i="11"/>
  <c r="I13" i="11" s="1"/>
  <c r="F39" i="11"/>
  <c r="D6" i="11"/>
  <c r="F6" i="11" s="1"/>
  <c r="G6" i="11" s="1"/>
  <c r="I6" i="11" s="1"/>
  <c r="J6" i="11" s="1"/>
  <c r="K6" i="11" s="1"/>
  <c r="S6" i="11"/>
  <c r="K7" i="11"/>
  <c r="H16" i="14"/>
  <c r="H13" i="14"/>
  <c r="J13" i="14" s="1"/>
  <c r="F39" i="14"/>
  <c r="D6" i="14"/>
  <c r="F6" i="14" s="1"/>
  <c r="G6" i="14" s="1"/>
  <c r="I6" i="14" s="1"/>
  <c r="J6" i="14" s="1"/>
  <c r="K6" i="14" s="1"/>
  <c r="S6" i="14"/>
  <c r="K7" i="14"/>
  <c r="M13" i="15"/>
  <c r="F39" i="15"/>
  <c r="D6" i="15"/>
  <c r="F6" i="15" s="1"/>
  <c r="G6" i="15" s="1"/>
  <c r="I6" i="15" s="1"/>
  <c r="J6" i="15" s="1"/>
  <c r="K6" i="15" s="1"/>
  <c r="S6" i="15"/>
  <c r="K7" i="15"/>
  <c r="C350" i="1"/>
  <c r="D350" i="1" s="1"/>
  <c r="C353" i="1"/>
  <c r="D353" i="1" s="1"/>
  <c r="C351" i="1"/>
  <c r="D351" i="1" s="1"/>
  <c r="C349" i="1"/>
  <c r="D349" i="1" s="1"/>
  <c r="C348" i="1"/>
  <c r="D348" i="1" s="1"/>
  <c r="C346" i="1"/>
  <c r="D346" i="1" s="1"/>
  <c r="C341" i="1"/>
  <c r="D341" i="1" s="1"/>
  <c r="C343" i="1"/>
  <c r="D343" i="1" s="1"/>
  <c r="C340" i="1"/>
  <c r="D340" i="1" s="1"/>
  <c r="C339" i="1"/>
  <c r="D339" i="1" s="1"/>
  <c r="C338" i="1"/>
  <c r="D338" i="1" s="1"/>
  <c r="C336" i="1"/>
  <c r="D336" i="1" s="1"/>
  <c r="H104" i="1"/>
  <c r="H94" i="1"/>
  <c r="H84" i="1"/>
  <c r="H74" i="1"/>
  <c r="H64" i="1"/>
  <c r="H54" i="1"/>
  <c r="H44" i="1"/>
  <c r="G22" i="1"/>
  <c r="H22" i="1" s="1"/>
  <c r="G15" i="1"/>
  <c r="G16" i="1" s="1"/>
  <c r="H16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6" i="1"/>
  <c r="G5" i="1"/>
  <c r="H5" i="1" s="1"/>
  <c r="G4" i="1"/>
  <c r="H4" i="1" s="1"/>
  <c r="G3" i="1"/>
  <c r="H3" i="1" s="1"/>
  <c r="H7" i="1"/>
  <c r="H6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C5" i="1"/>
  <c r="D5" i="1" s="1"/>
  <c r="C2" i="1"/>
  <c r="D2" i="1" s="1"/>
  <c r="H17" i="9"/>
  <c r="M6" i="16"/>
  <c r="N6" i="16" s="1"/>
  <c r="O6" i="16" s="1"/>
  <c r="T6" i="16" s="1"/>
  <c r="L6" i="16"/>
  <c r="J14" i="16"/>
  <c r="B14" i="7"/>
  <c r="D14" i="7"/>
  <c r="N14" i="7"/>
  <c r="P14" i="7" s="1"/>
  <c r="Q14" i="7" s="1"/>
  <c r="I13" i="7"/>
  <c r="J13" i="7"/>
  <c r="L13" i="7"/>
  <c r="L14" i="7"/>
  <c r="M13" i="7"/>
  <c r="R13" i="7"/>
  <c r="H18" i="4"/>
  <c r="D15" i="19"/>
  <c r="I15" i="19"/>
  <c r="T15" i="19"/>
  <c r="T16" i="19" s="1"/>
  <c r="C610" i="1"/>
  <c r="D610" i="1" s="1"/>
  <c r="J15" i="19"/>
  <c r="J16" i="19" s="1"/>
  <c r="N15" i="19"/>
  <c r="P15" i="19" s="1"/>
  <c r="Q15" i="19" s="1"/>
  <c r="N16" i="19"/>
  <c r="P16" i="19" s="1"/>
  <c r="Q16" i="19" s="1"/>
  <c r="B15" i="21"/>
  <c r="D15" i="21"/>
  <c r="F15" i="21"/>
  <c r="I15" i="21"/>
  <c r="C731" i="1" s="1"/>
  <c r="D731" i="1" s="1"/>
  <c r="M15" i="21"/>
  <c r="T15" i="21"/>
  <c r="T16" i="21" s="1"/>
  <c r="C730" i="1"/>
  <c r="D730" i="1" s="1"/>
  <c r="G15" i="21"/>
  <c r="G16" i="21" s="1"/>
  <c r="J15" i="21"/>
  <c r="L15" i="21"/>
  <c r="L16" i="21" s="1"/>
  <c r="N15" i="21"/>
  <c r="P15" i="21" s="1"/>
  <c r="Q15" i="21" s="1"/>
  <c r="R15" i="21"/>
  <c r="N16" i="21"/>
  <c r="P16" i="21" s="1"/>
  <c r="Q16" i="21" s="1"/>
  <c r="C740" i="1"/>
  <c r="D740" i="1" s="1"/>
  <c r="B17" i="21"/>
  <c r="D17" i="21"/>
  <c r="F17" i="21"/>
  <c r="C739" i="1" s="1"/>
  <c r="D739" i="1" s="1"/>
  <c r="I17" i="21"/>
  <c r="M17" i="21"/>
  <c r="T17" i="21"/>
  <c r="T18" i="21" s="1"/>
  <c r="G17" i="21"/>
  <c r="G18" i="21" s="1"/>
  <c r="J17" i="21"/>
  <c r="L17" i="21"/>
  <c r="L18" i="21" s="1"/>
  <c r="N17" i="21"/>
  <c r="P17" i="21" s="1"/>
  <c r="Q17" i="21" s="1"/>
  <c r="R17" i="21"/>
  <c r="N18" i="21"/>
  <c r="P18" i="21" s="1"/>
  <c r="Q18" i="21" s="1"/>
  <c r="M6" i="21"/>
  <c r="N6" i="21" s="1"/>
  <c r="O6" i="21" s="1"/>
  <c r="T6" i="21" s="1"/>
  <c r="L6" i="21"/>
  <c r="H16" i="4"/>
  <c r="G16" i="4" s="1"/>
  <c r="C459" i="1"/>
  <c r="D459" i="1" s="1"/>
  <c r="I13" i="15"/>
  <c r="I14" i="15" s="1"/>
  <c r="J13" i="15"/>
  <c r="R13" i="15"/>
  <c r="D13" i="15"/>
  <c r="C850" i="1"/>
  <c r="D850" i="1" s="1"/>
  <c r="B15" i="25"/>
  <c r="B16" i="25" s="1"/>
  <c r="D15" i="25"/>
  <c r="C847" i="1" s="1"/>
  <c r="D847" i="1" s="1"/>
  <c r="F15" i="25"/>
  <c r="I15" i="25"/>
  <c r="M15" i="25"/>
  <c r="M16" i="25" s="1"/>
  <c r="T15" i="25"/>
  <c r="T16" i="25" s="1"/>
  <c r="G15" i="25"/>
  <c r="G16" i="25" s="1"/>
  <c r="J15" i="25"/>
  <c r="C852" i="1" s="1"/>
  <c r="D852" i="1" s="1"/>
  <c r="L15" i="25"/>
  <c r="L16" i="25" s="1"/>
  <c r="N15" i="25"/>
  <c r="P15" i="25" s="1"/>
  <c r="Q15" i="25" s="1"/>
  <c r="R15" i="25"/>
  <c r="N16" i="25"/>
  <c r="P16" i="25" s="1"/>
  <c r="Q16" i="25" s="1"/>
  <c r="M13" i="21"/>
  <c r="O13" i="21" s="1"/>
  <c r="O14" i="21" s="1"/>
  <c r="I13" i="21"/>
  <c r="F13" i="21"/>
  <c r="F14" i="21" s="1"/>
  <c r="D13" i="21"/>
  <c r="B13" i="21"/>
  <c r="C13" i="21" s="1"/>
  <c r="C14" i="21" s="1"/>
  <c r="M6" i="25"/>
  <c r="N6" i="25" s="1"/>
  <c r="O6" i="25" s="1"/>
  <c r="T6" i="25" s="1"/>
  <c r="L6" i="25"/>
  <c r="I16" i="25"/>
  <c r="C851" i="1"/>
  <c r="D851" i="1" s="1"/>
  <c r="E15" i="25"/>
  <c r="E16" i="25" s="1"/>
  <c r="D16" i="25"/>
  <c r="C460" i="1"/>
  <c r="D460" i="1" s="1"/>
  <c r="C744" i="1"/>
  <c r="D744" i="1" s="1"/>
  <c r="R18" i="21"/>
  <c r="F18" i="21"/>
  <c r="C732" i="1"/>
  <c r="D732" i="1" s="1"/>
  <c r="K15" i="21"/>
  <c r="K16" i="21" s="1"/>
  <c r="J16" i="21"/>
  <c r="O15" i="21"/>
  <c r="O16" i="21" s="1"/>
  <c r="M16" i="21"/>
  <c r="C729" i="1"/>
  <c r="D729" i="1" s="1"/>
  <c r="F16" i="21"/>
  <c r="C15" i="21"/>
  <c r="C16" i="21" s="1"/>
  <c r="B16" i="21"/>
  <c r="C612" i="1"/>
  <c r="D612" i="1" s="1"/>
  <c r="K15" i="19"/>
  <c r="K16" i="19" s="1"/>
  <c r="N18" i="4"/>
  <c r="P18" i="4" s="1"/>
  <c r="Q18" i="4" s="1"/>
  <c r="I18" i="4"/>
  <c r="O13" i="7"/>
  <c r="O14" i="7" s="1"/>
  <c r="M14" i="7"/>
  <c r="H22" i="9"/>
  <c r="H19" i="9"/>
  <c r="E13" i="21"/>
  <c r="E14" i="21" s="1"/>
  <c r="I14" i="21"/>
  <c r="C721" i="1"/>
  <c r="D721" i="1" s="1"/>
  <c r="M14" i="21"/>
  <c r="C854" i="1"/>
  <c r="D854" i="1" s="1"/>
  <c r="R16" i="25"/>
  <c r="O15" i="25"/>
  <c r="O16" i="25" s="1"/>
  <c r="C849" i="1"/>
  <c r="D849" i="1" s="1"/>
  <c r="F16" i="25"/>
  <c r="C15" i="25"/>
  <c r="C16" i="25" s="1"/>
  <c r="C461" i="1"/>
  <c r="D461" i="1" s="1"/>
  <c r="K13" i="15"/>
  <c r="K14" i="15" s="1"/>
  <c r="J14" i="15"/>
  <c r="C737" i="1"/>
  <c r="D737" i="1" s="1"/>
  <c r="E17" i="21"/>
  <c r="E18" i="21" s="1"/>
  <c r="D18" i="21"/>
  <c r="C734" i="1"/>
  <c r="D734" i="1" s="1"/>
  <c r="R16" i="21"/>
  <c r="I16" i="21"/>
  <c r="C727" i="1"/>
  <c r="D727" i="1" s="1"/>
  <c r="E15" i="21"/>
  <c r="E16" i="21" s="1"/>
  <c r="D16" i="21"/>
  <c r="I16" i="19"/>
  <c r="C611" i="1"/>
  <c r="D611" i="1" s="1"/>
  <c r="D16" i="19"/>
  <c r="H23" i="4"/>
  <c r="H20" i="4"/>
  <c r="I14" i="7"/>
  <c r="C6" i="1"/>
  <c r="D6" i="1" s="1"/>
  <c r="T17" i="9"/>
  <c r="T18" i="9" s="1"/>
  <c r="R17" i="9"/>
  <c r="R18" i="9" s="1"/>
  <c r="M17" i="9"/>
  <c r="M18" i="9" s="1"/>
  <c r="L17" i="9"/>
  <c r="L18" i="9" s="1"/>
  <c r="J17" i="9"/>
  <c r="I17" i="9"/>
  <c r="I18" i="9" s="1"/>
  <c r="N17" i="9"/>
  <c r="P17" i="9" s="1"/>
  <c r="Q17" i="9" s="1"/>
  <c r="G17" i="9"/>
  <c r="G18" i="9" s="1"/>
  <c r="F17" i="9"/>
  <c r="D17" i="9"/>
  <c r="C145" i="1" s="1"/>
  <c r="D145" i="1" s="1"/>
  <c r="B17" i="9"/>
  <c r="B18" i="9" s="1"/>
  <c r="N18" i="9"/>
  <c r="P18" i="9" s="1"/>
  <c r="Q18" i="9" s="1"/>
  <c r="C148" i="1"/>
  <c r="D148" i="1" s="1"/>
  <c r="N21" i="4"/>
  <c r="P21" i="4" s="1"/>
  <c r="Q21" i="4" s="1"/>
  <c r="M20" i="4"/>
  <c r="O20" i="4" s="1"/>
  <c r="G20" i="4"/>
  <c r="D20" i="4"/>
  <c r="E20" i="4" s="1"/>
  <c r="B20" i="4"/>
  <c r="C20" i="4" s="1"/>
  <c r="R20" i="4"/>
  <c r="T20" i="4"/>
  <c r="L20" i="4"/>
  <c r="J20" i="4"/>
  <c r="K20" i="4" s="1"/>
  <c r="N20" i="4"/>
  <c r="P20" i="4" s="1"/>
  <c r="Q20" i="4" s="1"/>
  <c r="F20" i="4"/>
  <c r="I20" i="4"/>
  <c r="H24" i="9"/>
  <c r="H21" i="9"/>
  <c r="C118" i="1" s="1"/>
  <c r="D118" i="1" s="1"/>
  <c r="C149" i="1"/>
  <c r="D149" i="1" s="1"/>
  <c r="C17" i="9"/>
  <c r="C18" i="9" s="1"/>
  <c r="F18" i="9"/>
  <c r="C147" i="1"/>
  <c r="D147" i="1" s="1"/>
  <c r="J18" i="9"/>
  <c r="K17" i="9"/>
  <c r="K18" i="9" s="1"/>
  <c r="C150" i="1"/>
  <c r="D150" i="1" s="1"/>
  <c r="O17" i="9"/>
  <c r="O18" i="9" s="1"/>
  <c r="T19" i="9"/>
  <c r="T20" i="9" s="1"/>
  <c r="R19" i="9"/>
  <c r="R20" i="9"/>
  <c r="M19" i="9"/>
  <c r="M20" i="9" s="1"/>
  <c r="J19" i="9"/>
  <c r="I19" i="9"/>
  <c r="I20" i="9" s="1"/>
  <c r="N19" i="9"/>
  <c r="P19" i="9" s="1"/>
  <c r="Q19" i="9" s="1"/>
  <c r="L19" i="9"/>
  <c r="L20" i="9" s="1"/>
  <c r="G19" i="9"/>
  <c r="G20" i="9" s="1"/>
  <c r="F19" i="9"/>
  <c r="F20" i="9" s="1"/>
  <c r="D19" i="9"/>
  <c r="B19" i="9"/>
  <c r="C19" i="9" s="1"/>
  <c r="C20" i="9" s="1"/>
  <c r="N20" i="9"/>
  <c r="P20" i="9" s="1"/>
  <c r="Q20" i="9" s="1"/>
  <c r="B20" i="9"/>
  <c r="O19" i="9"/>
  <c r="O20" i="9" s="1"/>
  <c r="E19" i="9"/>
  <c r="E20" i="9" s="1"/>
  <c r="D20" i="9"/>
  <c r="K19" i="9"/>
  <c r="K20" i="9" s="1"/>
  <c r="J20" i="9"/>
  <c r="E15" i="29"/>
  <c r="E16" i="29" s="1"/>
  <c r="G15" i="29"/>
  <c r="G16" i="29" s="1"/>
  <c r="I15" i="29"/>
  <c r="C971" i="1" s="1"/>
  <c r="D971" i="1" s="1"/>
  <c r="T15" i="29"/>
  <c r="T16" i="29" s="1"/>
  <c r="M15" i="29"/>
  <c r="M6" i="29"/>
  <c r="N6" i="29" s="1"/>
  <c r="O6" i="29" s="1"/>
  <c r="T6" i="29" s="1"/>
  <c r="L6" i="29"/>
  <c r="H20" i="29"/>
  <c r="H17" i="29"/>
  <c r="C980" i="1" s="1"/>
  <c r="C13" i="29"/>
  <c r="C14" i="29" s="1"/>
  <c r="G13" i="29"/>
  <c r="G14" i="29" s="1"/>
  <c r="I13" i="29"/>
  <c r="M13" i="29"/>
  <c r="T13" i="29"/>
  <c r="T14" i="29" s="1"/>
  <c r="N14" i="29"/>
  <c r="P14" i="29" s="1"/>
  <c r="Q14" i="29" s="1"/>
  <c r="J15" i="29"/>
  <c r="C972" i="1" s="1"/>
  <c r="D972" i="1" s="1"/>
  <c r="L15" i="29"/>
  <c r="L16" i="29" s="1"/>
  <c r="N15" i="29"/>
  <c r="P15" i="29" s="1"/>
  <c r="Q15" i="29" s="1"/>
  <c r="R15" i="29"/>
  <c r="C974" i="1" s="1"/>
  <c r="D974" i="1" s="1"/>
  <c r="J13" i="29"/>
  <c r="L13" i="29"/>
  <c r="L14" i="29" s="1"/>
  <c r="N13" i="29"/>
  <c r="P13" i="29" s="1"/>
  <c r="Q13" i="29" s="1"/>
  <c r="F7" i="24"/>
  <c r="F8" i="24" s="1"/>
  <c r="E6" i="24"/>
  <c r="E5" i="24"/>
  <c r="A12" i="28"/>
  <c r="M14" i="29"/>
  <c r="O13" i="29"/>
  <c r="O14" i="29" s="1"/>
  <c r="T17" i="29"/>
  <c r="T18" i="29"/>
  <c r="M17" i="29"/>
  <c r="I17" i="29"/>
  <c r="C981" i="1" s="1"/>
  <c r="D981" i="1" s="1"/>
  <c r="I18" i="29"/>
  <c r="G17" i="29"/>
  <c r="G18" i="29" s="1"/>
  <c r="N18" i="29"/>
  <c r="P18" i="29" s="1"/>
  <c r="Q18" i="29" s="1"/>
  <c r="R17" i="29"/>
  <c r="C984" i="1" s="1"/>
  <c r="D984" i="1" s="1"/>
  <c r="N17" i="29"/>
  <c r="P17" i="29"/>
  <c r="Q17" i="29" s="1"/>
  <c r="L17" i="29"/>
  <c r="L18" i="29" s="1"/>
  <c r="J17" i="29"/>
  <c r="C982" i="1" s="1"/>
  <c r="F17" i="29"/>
  <c r="C979" i="1" s="1"/>
  <c r="B5" i="30" s="1"/>
  <c r="C5" i="30" s="1"/>
  <c r="D17" i="29"/>
  <c r="B17" i="29"/>
  <c r="B18" i="29" s="1"/>
  <c r="C17" i="29"/>
  <c r="C18" i="29" s="1"/>
  <c r="M18" i="29"/>
  <c r="O17" i="29"/>
  <c r="O18" i="29" s="1"/>
  <c r="F9" i="24"/>
  <c r="H15" i="1"/>
  <c r="G13" i="31"/>
  <c r="G14" i="31" s="1"/>
  <c r="I13" i="31"/>
  <c r="C1081" i="1" s="1"/>
  <c r="D1081" i="1" s="1"/>
  <c r="T13" i="31"/>
  <c r="T14" i="31" s="1"/>
  <c r="M13" i="31"/>
  <c r="M14" i="31" s="1"/>
  <c r="N14" i="31"/>
  <c r="P14" i="31" s="1"/>
  <c r="Q14" i="31" s="1"/>
  <c r="M6" i="31"/>
  <c r="N6" i="31" s="1"/>
  <c r="O6" i="31" s="1"/>
  <c r="T6" i="31" s="1"/>
  <c r="L6" i="31"/>
  <c r="T15" i="31"/>
  <c r="T16" i="31"/>
  <c r="M15" i="31"/>
  <c r="I15" i="31"/>
  <c r="C1091" i="1" s="1"/>
  <c r="D1091" i="1" s="1"/>
  <c r="G15" i="31"/>
  <c r="G16" i="31"/>
  <c r="N16" i="31"/>
  <c r="P16" i="31" s="1"/>
  <c r="Q16" i="31" s="1"/>
  <c r="L15" i="31"/>
  <c r="L16" i="31" s="1"/>
  <c r="D15" i="31"/>
  <c r="R15" i="31"/>
  <c r="N15" i="31"/>
  <c r="P15" i="31" s="1"/>
  <c r="Q15" i="31" s="1"/>
  <c r="J15" i="31"/>
  <c r="F15" i="31"/>
  <c r="C1089" i="1" s="1"/>
  <c r="D1089" i="1" s="1"/>
  <c r="B15" i="31"/>
  <c r="H18" i="31"/>
  <c r="H17" i="31" s="1"/>
  <c r="N18" i="31" s="1"/>
  <c r="P18" i="31" s="1"/>
  <c r="Q18" i="31" s="1"/>
  <c r="J13" i="31"/>
  <c r="L13" i="31"/>
  <c r="L14" i="31" s="1"/>
  <c r="N13" i="31"/>
  <c r="P13" i="31" s="1"/>
  <c r="Q13" i="31" s="1"/>
  <c r="K13" i="31"/>
  <c r="K14" i="31" s="1"/>
  <c r="H20" i="31"/>
  <c r="H19" i="31" s="1"/>
  <c r="E15" i="31"/>
  <c r="E16" i="31" s="1"/>
  <c r="C15" i="31"/>
  <c r="C16" i="31" s="1"/>
  <c r="B16" i="31"/>
  <c r="M16" i="31"/>
  <c r="O15" i="31"/>
  <c r="O16" i="31" s="1"/>
  <c r="N17" i="31"/>
  <c r="P17" i="31" s="1"/>
  <c r="Q17" i="31" s="1"/>
  <c r="J6" i="24"/>
  <c r="I5" i="24"/>
  <c r="F15" i="33"/>
  <c r="C1209" i="1" s="1"/>
  <c r="D1209" i="1" s="1"/>
  <c r="M6" i="33"/>
  <c r="N6" i="33" s="1"/>
  <c r="O6" i="33" s="1"/>
  <c r="T6" i="33" s="1"/>
  <c r="L6" i="33"/>
  <c r="C13" i="33"/>
  <c r="C14" i="33" s="1"/>
  <c r="E13" i="33"/>
  <c r="E14" i="33" s="1"/>
  <c r="G13" i="33"/>
  <c r="G14" i="33" s="1"/>
  <c r="I13" i="33"/>
  <c r="C1201" i="1" s="1"/>
  <c r="D1201" i="1" s="1"/>
  <c r="M13" i="33"/>
  <c r="T13" i="33"/>
  <c r="T14" i="33"/>
  <c r="N14" i="33"/>
  <c r="P14" i="33" s="1"/>
  <c r="Q14" i="33" s="1"/>
  <c r="J15" i="33"/>
  <c r="C1212" i="1" s="1"/>
  <c r="D1212" i="1" s="1"/>
  <c r="L15" i="33"/>
  <c r="L16" i="33" s="1"/>
  <c r="N15" i="33"/>
  <c r="P15" i="33"/>
  <c r="Q15" i="33" s="1"/>
  <c r="R15" i="33"/>
  <c r="C1214" i="1" s="1"/>
  <c r="D1214" i="1" s="1"/>
  <c r="N16" i="33"/>
  <c r="P16" i="33" s="1"/>
  <c r="Q16" i="33" s="1"/>
  <c r="J13" i="33"/>
  <c r="C1202" i="1" s="1"/>
  <c r="D1202" i="1" s="1"/>
  <c r="L13" i="33"/>
  <c r="L14" i="33" s="1"/>
  <c r="N13" i="33"/>
  <c r="P13" i="33" s="1"/>
  <c r="Q13" i="33" s="1"/>
  <c r="G15" i="33"/>
  <c r="G16" i="33"/>
  <c r="I15" i="33"/>
  <c r="C1211" i="1" s="1"/>
  <c r="D1211" i="1" s="1"/>
  <c r="M15" i="33"/>
  <c r="M16" i="33" s="1"/>
  <c r="M14" i="33"/>
  <c r="O13" i="33"/>
  <c r="O14" i="33" s="1"/>
  <c r="K15" i="33"/>
  <c r="K16" i="33"/>
  <c r="J16" i="33"/>
  <c r="C1110" i="1" l="1"/>
  <c r="D1110" i="1" s="1"/>
  <c r="N20" i="31"/>
  <c r="P20" i="31" s="1"/>
  <c r="Q20" i="31" s="1"/>
  <c r="D19" i="31"/>
  <c r="F19" i="31"/>
  <c r="T19" i="31"/>
  <c r="T20" i="31" s="1"/>
  <c r="H22" i="31"/>
  <c r="H15" i="11"/>
  <c r="J16" i="29"/>
  <c r="M8" i="4"/>
  <c r="N8" i="4" s="1"/>
  <c r="O8" i="4" s="1"/>
  <c r="T8" i="4" s="1"/>
  <c r="K13" i="33"/>
  <c r="K14" i="33" s="1"/>
  <c r="J14" i="33"/>
  <c r="J17" i="31"/>
  <c r="C1102" i="1" s="1"/>
  <c r="D1102" i="1" s="1"/>
  <c r="K15" i="29"/>
  <c r="K16" i="29" s="1"/>
  <c r="M6" i="7"/>
  <c r="N6" i="7" s="1"/>
  <c r="O6" i="7" s="1"/>
  <c r="T6" i="7" s="1"/>
  <c r="I17" i="31"/>
  <c r="C1101" i="1" s="1"/>
  <c r="D1101" i="1" s="1"/>
  <c r="J16" i="25"/>
  <c r="L13" i="16"/>
  <c r="L14" i="16" s="1"/>
  <c r="F13" i="7"/>
  <c r="M13" i="19"/>
  <c r="O13" i="19" s="1"/>
  <c r="O14" i="19" s="1"/>
  <c r="D16" i="29"/>
  <c r="O13" i="31"/>
  <c r="O14" i="31" s="1"/>
  <c r="B21" i="9"/>
  <c r="N16" i="4"/>
  <c r="P16" i="4" s="1"/>
  <c r="Q16" i="4" s="1"/>
  <c r="G13" i="7"/>
  <c r="G14" i="7" s="1"/>
  <c r="L13" i="19"/>
  <c r="L14" i="19" s="1"/>
  <c r="D21" i="9"/>
  <c r="T16" i="4"/>
  <c r="K15" i="25"/>
  <c r="K16" i="25" s="1"/>
  <c r="J13" i="19"/>
  <c r="N14" i="21"/>
  <c r="P14" i="21" s="1"/>
  <c r="Q14" i="21" s="1"/>
  <c r="G21" i="9"/>
  <c r="G22" i="9" s="1"/>
  <c r="R16" i="4"/>
  <c r="T13" i="21"/>
  <c r="T14" i="21" s="1"/>
  <c r="N16" i="29"/>
  <c r="P16" i="29" s="1"/>
  <c r="Q16" i="29" s="1"/>
  <c r="O15" i="33"/>
  <c r="O16" i="33" s="1"/>
  <c r="J18" i="29"/>
  <c r="J21" i="9"/>
  <c r="D16" i="4"/>
  <c r="E16" i="4" s="1"/>
  <c r="C719" i="1"/>
  <c r="D719" i="1" s="1"/>
  <c r="B13" i="14"/>
  <c r="H15" i="9"/>
  <c r="I13" i="19"/>
  <c r="R13" i="21"/>
  <c r="I14" i="33"/>
  <c r="R21" i="9"/>
  <c r="C152" i="1"/>
  <c r="D152" i="1" s="1"/>
  <c r="B14" i="21"/>
  <c r="F13" i="14"/>
  <c r="F14" i="14" s="1"/>
  <c r="R14" i="19"/>
  <c r="F13" i="19"/>
  <c r="N13" i="21"/>
  <c r="P13" i="21" s="1"/>
  <c r="Q13" i="21" s="1"/>
  <c r="J13" i="21"/>
  <c r="C1200" i="1"/>
  <c r="D1200" i="1" s="1"/>
  <c r="G14" i="1"/>
  <c r="H14" i="1" s="1"/>
  <c r="J7" i="24"/>
  <c r="I7" i="24" s="1"/>
  <c r="I6" i="24"/>
  <c r="C1107" i="1"/>
  <c r="D1107" i="1" s="1"/>
  <c r="E19" i="31"/>
  <c r="E20" i="31" s="1"/>
  <c r="C1092" i="1"/>
  <c r="D1092" i="1" s="1"/>
  <c r="J16" i="31"/>
  <c r="K15" i="31"/>
  <c r="K16" i="31" s="1"/>
  <c r="H19" i="29"/>
  <c r="H22" i="29"/>
  <c r="C209" i="1"/>
  <c r="D209" i="1" s="1"/>
  <c r="I14" i="11"/>
  <c r="C1094" i="1"/>
  <c r="D1094" i="1" s="1"/>
  <c r="R16" i="31"/>
  <c r="E9" i="24"/>
  <c r="F10" i="24"/>
  <c r="C9" i="1"/>
  <c r="D9" i="1" s="1"/>
  <c r="R14" i="7"/>
  <c r="K13" i="7"/>
  <c r="K14" i="7" s="1"/>
  <c r="J14" i="7"/>
  <c r="C7" i="1"/>
  <c r="D7" i="1" s="1"/>
  <c r="H18" i="7"/>
  <c r="H17" i="7" s="1"/>
  <c r="C38" i="1" s="1"/>
  <c r="D38" i="1" s="1"/>
  <c r="H15" i="7"/>
  <c r="F13" i="25"/>
  <c r="J13" i="25"/>
  <c r="R13" i="25"/>
  <c r="M13" i="25"/>
  <c r="N13" i="25"/>
  <c r="P13" i="25" s="1"/>
  <c r="Q13" i="25" s="1"/>
  <c r="T13" i="25"/>
  <c r="T14" i="25" s="1"/>
  <c r="L13" i="25"/>
  <c r="L14" i="25" s="1"/>
  <c r="N14" i="25"/>
  <c r="P14" i="25" s="1"/>
  <c r="Q14" i="25" s="1"/>
  <c r="B7" i="24"/>
  <c r="A6" i="24"/>
  <c r="H21" i="31"/>
  <c r="H24" i="31"/>
  <c r="C1082" i="1"/>
  <c r="D1082" i="1" s="1"/>
  <c r="J14" i="31"/>
  <c r="C1087" i="1"/>
  <c r="D1087" i="1" s="1"/>
  <c r="D16" i="31"/>
  <c r="C239" i="1"/>
  <c r="D239" i="1" s="1"/>
  <c r="H22" i="4"/>
  <c r="H25" i="4"/>
  <c r="D14" i="15"/>
  <c r="C456" i="1"/>
  <c r="D456" i="1" s="1"/>
  <c r="E13" i="15"/>
  <c r="E14" i="15" s="1"/>
  <c r="K17" i="21"/>
  <c r="K18" i="21" s="1"/>
  <c r="C742" i="1"/>
  <c r="D742" i="1" s="1"/>
  <c r="J18" i="21"/>
  <c r="C741" i="1"/>
  <c r="D741" i="1" s="1"/>
  <c r="I18" i="21"/>
  <c r="C977" i="1"/>
  <c r="D977" i="1" s="1"/>
  <c r="D18" i="29"/>
  <c r="E17" i="29"/>
  <c r="E18" i="29" s="1"/>
  <c r="C1100" i="1"/>
  <c r="D1100" i="1" s="1"/>
  <c r="L17" i="31"/>
  <c r="L18" i="31" s="1"/>
  <c r="F17" i="31"/>
  <c r="C1099" i="1" s="1"/>
  <c r="D1099" i="1" s="1"/>
  <c r="M17" i="31"/>
  <c r="I14" i="31"/>
  <c r="C962" i="1"/>
  <c r="D962" i="1" s="1"/>
  <c r="J14" i="29"/>
  <c r="K13" i="29"/>
  <c r="K14" i="29" s="1"/>
  <c r="C961" i="1"/>
  <c r="D961" i="1" s="1"/>
  <c r="I14" i="29"/>
  <c r="H18" i="14"/>
  <c r="H20" i="14" s="1"/>
  <c r="H19" i="14" s="1"/>
  <c r="H15" i="14"/>
  <c r="T13" i="11"/>
  <c r="T14" i="11" s="1"/>
  <c r="B13" i="11"/>
  <c r="N13" i="11"/>
  <c r="P13" i="11" s="1"/>
  <c r="Q13" i="11" s="1"/>
  <c r="J13" i="11"/>
  <c r="D13" i="11"/>
  <c r="M13" i="11"/>
  <c r="L13" i="11"/>
  <c r="L14" i="11" s="1"/>
  <c r="R13" i="11"/>
  <c r="C238" i="1"/>
  <c r="D238" i="1" s="1"/>
  <c r="L14" i="4"/>
  <c r="M14" i="4"/>
  <c r="O14" i="4" s="1"/>
  <c r="B14" i="4"/>
  <c r="C14" i="4" s="1"/>
  <c r="I14" i="4"/>
  <c r="J14" i="4"/>
  <c r="K14" i="4" s="1"/>
  <c r="F14" i="4"/>
  <c r="R14" i="4"/>
  <c r="N14" i="4"/>
  <c r="P14" i="4" s="1"/>
  <c r="Q14" i="4" s="1"/>
  <c r="T14" i="4"/>
  <c r="G14" i="4"/>
  <c r="D14" i="4"/>
  <c r="E14" i="4" s="1"/>
  <c r="N15" i="4"/>
  <c r="P15" i="4" s="1"/>
  <c r="Q15" i="4" s="1"/>
  <c r="N19" i="31"/>
  <c r="P19" i="31" s="1"/>
  <c r="Q19" i="31" s="1"/>
  <c r="I19" i="31"/>
  <c r="E7" i="24"/>
  <c r="O17" i="21"/>
  <c r="O18" i="21" s="1"/>
  <c r="M18" i="21"/>
  <c r="C17" i="21"/>
  <c r="C18" i="21" s="1"/>
  <c r="B18" i="21"/>
  <c r="L18" i="4"/>
  <c r="G18" i="4"/>
  <c r="T18" i="4"/>
  <c r="F18" i="4"/>
  <c r="N19" i="4"/>
  <c r="P19" i="4" s="1"/>
  <c r="Q19" i="4" s="1"/>
  <c r="D18" i="4"/>
  <c r="E18" i="4" s="1"/>
  <c r="J18" i="4"/>
  <c r="K18" i="4" s="1"/>
  <c r="R18" i="4"/>
  <c r="B18" i="4"/>
  <c r="C18" i="4" s="1"/>
  <c r="M18" i="4"/>
  <c r="O18" i="4" s="1"/>
  <c r="N14" i="11"/>
  <c r="P14" i="11" s="1"/>
  <c r="Q14" i="11" s="1"/>
  <c r="C208" i="1"/>
  <c r="D208" i="1" s="1"/>
  <c r="H15" i="15"/>
  <c r="H18" i="15"/>
  <c r="H20" i="15" s="1"/>
  <c r="M16" i="29"/>
  <c r="O15" i="29"/>
  <c r="O16" i="29" s="1"/>
  <c r="C115" i="1"/>
  <c r="D115" i="1" s="1"/>
  <c r="E21" i="9"/>
  <c r="E22" i="9" s="1"/>
  <c r="D22" i="9"/>
  <c r="H23" i="9"/>
  <c r="H26" i="9"/>
  <c r="C1080" i="1"/>
  <c r="D1080" i="1" s="1"/>
  <c r="D13" i="31"/>
  <c r="C1077" i="1" s="1"/>
  <c r="D1077" i="1" s="1"/>
  <c r="R13" i="31"/>
  <c r="C1084" i="1" s="1"/>
  <c r="D1084" i="1" s="1"/>
  <c r="B13" i="31"/>
  <c r="B12" i="23"/>
  <c r="A12" i="23" s="1"/>
  <c r="A11" i="23"/>
  <c r="I16" i="29"/>
  <c r="C120" i="1"/>
  <c r="D120" i="1" s="1"/>
  <c r="D14" i="21"/>
  <c r="C717" i="1"/>
  <c r="D717" i="1" s="1"/>
  <c r="C463" i="1"/>
  <c r="D463" i="1" s="1"/>
  <c r="R14" i="15"/>
  <c r="N17" i="4"/>
  <c r="P17" i="4" s="1"/>
  <c r="Q17" i="4" s="1"/>
  <c r="L16" i="4"/>
  <c r="F16" i="4"/>
  <c r="M16" i="4"/>
  <c r="O16" i="4" s="1"/>
  <c r="B16" i="4"/>
  <c r="C16" i="4" s="1"/>
  <c r="J16" i="4"/>
  <c r="K16" i="4" s="1"/>
  <c r="I16" i="4"/>
  <c r="O13" i="15"/>
  <c r="O14" i="15" s="1"/>
  <c r="M14" i="15"/>
  <c r="T13" i="9"/>
  <c r="T14" i="9" s="1"/>
  <c r="J13" i="9"/>
  <c r="N14" i="9"/>
  <c r="P14" i="9" s="1"/>
  <c r="Q14" i="9" s="1"/>
  <c r="D13" i="9"/>
  <c r="R13" i="9"/>
  <c r="I13" i="9"/>
  <c r="F13" i="9"/>
  <c r="B13" i="9"/>
  <c r="C128" i="1"/>
  <c r="D128" i="1" s="1"/>
  <c r="L13" i="9"/>
  <c r="L14" i="9" s="1"/>
  <c r="N13" i="9"/>
  <c r="P13" i="9" s="1"/>
  <c r="Q13" i="9" s="1"/>
  <c r="C724" i="1"/>
  <c r="D724" i="1" s="1"/>
  <c r="R14" i="21"/>
  <c r="M21" i="9"/>
  <c r="I21" i="9"/>
  <c r="N22" i="9"/>
  <c r="P22" i="9" s="1"/>
  <c r="Q22" i="9" s="1"/>
  <c r="T21" i="9"/>
  <c r="T22" i="9" s="1"/>
  <c r="L21" i="9"/>
  <c r="L22" i="9" s="1"/>
  <c r="N21" i="9"/>
  <c r="P21" i="9" s="1"/>
  <c r="Q21" i="9" s="1"/>
  <c r="F21" i="9"/>
  <c r="E17" i="9"/>
  <c r="E18" i="9" s="1"/>
  <c r="D18" i="9"/>
  <c r="C607" i="1"/>
  <c r="D607" i="1" s="1"/>
  <c r="E15" i="19"/>
  <c r="E16" i="19" s="1"/>
  <c r="J15" i="9"/>
  <c r="J16" i="9" s="1"/>
  <c r="L15" i="9"/>
  <c r="L16" i="9" s="1"/>
  <c r="N16" i="9"/>
  <c r="P16" i="9" s="1"/>
  <c r="Q16" i="9" s="1"/>
  <c r="C138" i="1"/>
  <c r="D138" i="1" s="1"/>
  <c r="N15" i="9"/>
  <c r="P15" i="9" s="1"/>
  <c r="Q15" i="9" s="1"/>
  <c r="R15" i="9"/>
  <c r="C599" i="1"/>
  <c r="D599" i="1" s="1"/>
  <c r="F14" i="19"/>
  <c r="L6" i="19"/>
  <c r="M6" i="19"/>
  <c r="N6" i="19" s="1"/>
  <c r="O6" i="19" s="1"/>
  <c r="T6" i="19" s="1"/>
  <c r="C13" i="14"/>
  <c r="C14" i="14" s="1"/>
  <c r="B14" i="14"/>
  <c r="K13" i="14"/>
  <c r="K14" i="14" s="1"/>
  <c r="J14" i="14"/>
  <c r="L15" i="16"/>
  <c r="L16" i="16" s="1"/>
  <c r="D15" i="16"/>
  <c r="D16" i="16" s="1"/>
  <c r="F15" i="16"/>
  <c r="F16" i="16" s="1"/>
  <c r="N15" i="16"/>
  <c r="P15" i="16" s="1"/>
  <c r="Q15" i="16" s="1"/>
  <c r="T13" i="15"/>
  <c r="T14" i="15" s="1"/>
  <c r="N14" i="15"/>
  <c r="P14" i="15" s="1"/>
  <c r="Q14" i="15" s="1"/>
  <c r="B13" i="15"/>
  <c r="F13" i="15"/>
  <c r="L13" i="15"/>
  <c r="L14" i="15" s="1"/>
  <c r="G13" i="15"/>
  <c r="G14" i="15" s="1"/>
  <c r="N13" i="15"/>
  <c r="P13" i="15" s="1"/>
  <c r="Q13" i="15" s="1"/>
  <c r="T13" i="14"/>
  <c r="T14" i="14" s="1"/>
  <c r="I13" i="14"/>
  <c r="I14" i="14" s="1"/>
  <c r="G13" i="14"/>
  <c r="G14" i="14" s="1"/>
  <c r="L13" i="14"/>
  <c r="L14" i="14" s="1"/>
  <c r="N14" i="14"/>
  <c r="P14" i="14" s="1"/>
  <c r="Q14" i="14" s="1"/>
  <c r="D13" i="14"/>
  <c r="D14" i="14" s="1"/>
  <c r="N13" i="14"/>
  <c r="P13" i="14" s="1"/>
  <c r="Q13" i="14" s="1"/>
  <c r="L15" i="11"/>
  <c r="L16" i="11" s="1"/>
  <c r="G15" i="11"/>
  <c r="G16" i="11" s="1"/>
  <c r="R15" i="11"/>
  <c r="T15" i="11"/>
  <c r="T16" i="11" s="1"/>
  <c r="D15" i="11"/>
  <c r="N15" i="11"/>
  <c r="P15" i="11" s="1"/>
  <c r="Q15" i="11" s="1"/>
  <c r="B15" i="16"/>
  <c r="B16" i="16" s="1"/>
  <c r="F15" i="19"/>
  <c r="L15" i="19"/>
  <c r="L16" i="19" s="1"/>
  <c r="R15" i="19"/>
  <c r="B15" i="19"/>
  <c r="M15" i="19"/>
  <c r="G15" i="19"/>
  <c r="G16" i="19" s="1"/>
  <c r="C970" i="1"/>
  <c r="D970" i="1" s="1"/>
  <c r="F13" i="16"/>
  <c r="F14" i="16" s="1"/>
  <c r="M14" i="19"/>
  <c r="L13" i="21"/>
  <c r="L14" i="21" s="1"/>
  <c r="E4" i="24"/>
  <c r="D13" i="29"/>
  <c r="B15" i="29"/>
  <c r="Y31" i="24"/>
  <c r="Z32" i="24"/>
  <c r="U23" i="24"/>
  <c r="V24" i="24"/>
  <c r="I16" i="33"/>
  <c r="F16" i="33"/>
  <c r="C1120" i="1"/>
  <c r="D1120" i="1" s="1"/>
  <c r="M21" i="31"/>
  <c r="L21" i="31"/>
  <c r="L22" i="31" s="1"/>
  <c r="J21" i="31"/>
  <c r="I21" i="31"/>
  <c r="N22" i="31"/>
  <c r="P22" i="31" s="1"/>
  <c r="Q22" i="31" s="1"/>
  <c r="N21" i="31"/>
  <c r="P21" i="31" s="1"/>
  <c r="Q21" i="31" s="1"/>
  <c r="F21" i="31"/>
  <c r="T21" i="31"/>
  <c r="T22" i="31" s="1"/>
  <c r="D21" i="31"/>
  <c r="G21" i="31"/>
  <c r="G22" i="31" s="1"/>
  <c r="R21" i="31"/>
  <c r="B21" i="31"/>
  <c r="R16" i="33"/>
  <c r="J8" i="24"/>
  <c r="J19" i="31"/>
  <c r="L19" i="31"/>
  <c r="L20" i="31" s="1"/>
  <c r="M19" i="31"/>
  <c r="B17" i="31"/>
  <c r="R17" i="31"/>
  <c r="G17" i="31"/>
  <c r="G18" i="31" s="1"/>
  <c r="D20" i="31"/>
  <c r="J18" i="31"/>
  <c r="B19" i="31"/>
  <c r="R19" i="31"/>
  <c r="G19" i="31"/>
  <c r="G20" i="31" s="1"/>
  <c r="F18" i="31"/>
  <c r="D17" i="31"/>
  <c r="I18" i="31"/>
  <c r="T17" i="31"/>
  <c r="T18" i="31" s="1"/>
  <c r="F16" i="31"/>
  <c r="I16" i="31"/>
  <c r="R16" i="29"/>
  <c r="B8" i="30"/>
  <c r="C8" i="30" s="1"/>
  <c r="D982" i="1"/>
  <c r="K17" i="29"/>
  <c r="K18" i="29" s="1"/>
  <c r="B6" i="30"/>
  <c r="C6" i="30" s="1"/>
  <c r="D980" i="1"/>
  <c r="F18" i="29"/>
  <c r="R18" i="29"/>
  <c r="H22" i="15"/>
  <c r="H19" i="15"/>
  <c r="M6" i="14"/>
  <c r="N6" i="14" s="1"/>
  <c r="O6" i="14" s="1"/>
  <c r="T6" i="14" s="1"/>
  <c r="L6" i="14"/>
  <c r="H22" i="14"/>
  <c r="H20" i="11"/>
  <c r="H17" i="11"/>
  <c r="M6" i="9"/>
  <c r="N6" i="9" s="1"/>
  <c r="O6" i="9" s="1"/>
  <c r="T6" i="9" s="1"/>
  <c r="L6" i="9"/>
  <c r="M6" i="15"/>
  <c r="N6" i="15" s="1"/>
  <c r="O6" i="15" s="1"/>
  <c r="T6" i="15" s="1"/>
  <c r="L6" i="15"/>
  <c r="C140" i="1"/>
  <c r="D140" i="1" s="1"/>
  <c r="M6" i="11"/>
  <c r="N6" i="11" s="1"/>
  <c r="O6" i="11" s="1"/>
  <c r="T6" i="11" s="1"/>
  <c r="L6" i="11"/>
  <c r="H17" i="15"/>
  <c r="R13" i="14"/>
  <c r="R14" i="14" s="1"/>
  <c r="T15" i="14"/>
  <c r="T16" i="14" s="1"/>
  <c r="G13" i="11"/>
  <c r="G14" i="11" s="1"/>
  <c r="B15" i="9"/>
  <c r="D15" i="9"/>
  <c r="G15" i="9"/>
  <c r="G16" i="9" s="1"/>
  <c r="T15" i="9"/>
  <c r="T16" i="9" s="1"/>
  <c r="I13" i="16"/>
  <c r="I14" i="16" s="1"/>
  <c r="M13" i="16"/>
  <c r="T13" i="16"/>
  <c r="T14" i="16" s="1"/>
  <c r="E15" i="16"/>
  <c r="E16" i="16" s="1"/>
  <c r="H19" i="25"/>
  <c r="H22" i="25"/>
  <c r="C13" i="19"/>
  <c r="C14" i="19" s="1"/>
  <c r="B14" i="19"/>
  <c r="M13" i="14"/>
  <c r="M15" i="14"/>
  <c r="F13" i="11"/>
  <c r="F15" i="9"/>
  <c r="I15" i="9"/>
  <c r="M15" i="9"/>
  <c r="N14" i="16"/>
  <c r="P14" i="16" s="1"/>
  <c r="Q14" i="16" s="1"/>
  <c r="R13" i="16"/>
  <c r="R14" i="16" s="1"/>
  <c r="T15" i="16"/>
  <c r="T16" i="16" s="1"/>
  <c r="R15" i="16"/>
  <c r="R16" i="16" s="1"/>
  <c r="M15" i="16"/>
  <c r="C839" i="1"/>
  <c r="D839" i="1" s="1"/>
  <c r="F14" i="25"/>
  <c r="M13" i="9"/>
  <c r="B13" i="16"/>
  <c r="D13" i="16"/>
  <c r="G13" i="16"/>
  <c r="G14" i="16" s="1"/>
  <c r="I15" i="16"/>
  <c r="I16" i="16" s="1"/>
  <c r="J15" i="16"/>
  <c r="L17" i="7"/>
  <c r="L18" i="7" s="1"/>
  <c r="G17" i="7"/>
  <c r="G18" i="7" s="1"/>
  <c r="D17" i="7"/>
  <c r="T17" i="7"/>
  <c r="T18" i="7" s="1"/>
  <c r="M17" i="7"/>
  <c r="N17" i="7"/>
  <c r="P17" i="7" s="1"/>
  <c r="Q17" i="7" s="1"/>
  <c r="J17" i="7"/>
  <c r="I17" i="7"/>
  <c r="F17" i="7"/>
  <c r="N18" i="7"/>
  <c r="P18" i="7" s="1"/>
  <c r="Q18" i="7" s="1"/>
  <c r="R17" i="7"/>
  <c r="B17" i="7"/>
  <c r="H20" i="7"/>
  <c r="H18" i="19"/>
  <c r="C602" i="1"/>
  <c r="D602" i="1" s="1"/>
  <c r="G13" i="19"/>
  <c r="G14" i="19" s="1"/>
  <c r="D13" i="19"/>
  <c r="C600" i="1"/>
  <c r="D600" i="1" s="1"/>
  <c r="H20" i="21"/>
  <c r="C722" i="1"/>
  <c r="D722" i="1" s="1"/>
  <c r="H17" i="25"/>
  <c r="I13" i="25"/>
  <c r="B13" i="25"/>
  <c r="H18" i="16"/>
  <c r="J15" i="15"/>
  <c r="G13" i="25"/>
  <c r="G14" i="25" s="1"/>
  <c r="D13" i="25"/>
  <c r="C840" i="1"/>
  <c r="D840" i="1" s="1"/>
  <c r="C1079" i="1"/>
  <c r="D1079" i="1" s="1"/>
  <c r="F14" i="33"/>
  <c r="C1199" i="1"/>
  <c r="D1199" i="1" s="1"/>
  <c r="G13" i="21"/>
  <c r="G14" i="21" s="1"/>
  <c r="C959" i="1"/>
  <c r="D959" i="1" s="1"/>
  <c r="F14" i="29"/>
  <c r="C1210" i="1"/>
  <c r="D1210" i="1" s="1"/>
  <c r="T15" i="33"/>
  <c r="T16" i="33" s="1"/>
  <c r="B15" i="33"/>
  <c r="D15" i="33"/>
  <c r="C964" i="1"/>
  <c r="D964" i="1" s="1"/>
  <c r="R14" i="29"/>
  <c r="C960" i="1"/>
  <c r="D960" i="1" s="1"/>
  <c r="D14" i="33"/>
  <c r="R14" i="33"/>
  <c r="H18" i="33"/>
  <c r="I14" i="36"/>
  <c r="C1321" i="1"/>
  <c r="D1321" i="1" s="1"/>
  <c r="F14" i="37"/>
  <c r="C1439" i="1"/>
  <c r="D1439" i="1" s="1"/>
  <c r="I16" i="37"/>
  <c r="C1451" i="1"/>
  <c r="D1451" i="1" s="1"/>
  <c r="R16" i="37"/>
  <c r="C1454" i="1"/>
  <c r="D1454" i="1" s="1"/>
  <c r="F16" i="37"/>
  <c r="C1449" i="1"/>
  <c r="D1449" i="1" s="1"/>
  <c r="R14" i="31"/>
  <c r="I4" i="24"/>
  <c r="H18" i="36"/>
  <c r="H20" i="36" s="1"/>
  <c r="H22" i="36" s="1"/>
  <c r="R13" i="36"/>
  <c r="C1320" i="1"/>
  <c r="D1320" i="1" s="1"/>
  <c r="I14" i="37"/>
  <c r="C1441" i="1"/>
  <c r="D1441" i="1" s="1"/>
  <c r="B7" i="30"/>
  <c r="C7" i="30" s="1"/>
  <c r="B10" i="30"/>
  <c r="C10" i="30" s="1"/>
  <c r="D979" i="1"/>
  <c r="R7" i="24"/>
  <c r="Q6" i="24"/>
  <c r="N6" i="24"/>
  <c r="M5" i="24"/>
  <c r="O13" i="37"/>
  <c r="O14" i="37" s="1"/>
  <c r="J14" i="37"/>
  <c r="K13" i="37"/>
  <c r="K14" i="37" s="1"/>
  <c r="D14" i="37"/>
  <c r="E13" i="37"/>
  <c r="E14" i="37" s="1"/>
  <c r="K15" i="37"/>
  <c r="K16" i="37" s="1"/>
  <c r="J16" i="37"/>
  <c r="H24" i="37"/>
  <c r="H21" i="37"/>
  <c r="C1480" i="1" s="1"/>
  <c r="D1480" i="1" s="1"/>
  <c r="E15" i="37"/>
  <c r="E16" i="37" s="1"/>
  <c r="D16" i="37"/>
  <c r="M16" i="37"/>
  <c r="O15" i="37"/>
  <c r="O16" i="37" s="1"/>
  <c r="T17" i="37"/>
  <c r="T18" i="37" s="1"/>
  <c r="G17" i="37"/>
  <c r="G18" i="37" s="1"/>
  <c r="I17" i="37"/>
  <c r="R17" i="37"/>
  <c r="N17" i="37"/>
  <c r="P17" i="37" s="1"/>
  <c r="Q17" i="37" s="1"/>
  <c r="J17" i="37"/>
  <c r="C1462" i="1" s="1"/>
  <c r="D1462" i="1" s="1"/>
  <c r="F17" i="37"/>
  <c r="B17" i="37"/>
  <c r="N18" i="37"/>
  <c r="P18" i="37" s="1"/>
  <c r="Q18" i="37" s="1"/>
  <c r="L17" i="37"/>
  <c r="L18" i="37" s="1"/>
  <c r="D17" i="37"/>
  <c r="C1457" i="1" s="1"/>
  <c r="D1457" i="1" s="1"/>
  <c r="M17" i="37"/>
  <c r="C13" i="37"/>
  <c r="C14" i="37" s="1"/>
  <c r="B14" i="37"/>
  <c r="T19" i="37"/>
  <c r="T20" i="37" s="1"/>
  <c r="G19" i="37"/>
  <c r="G20" i="37" s="1"/>
  <c r="M19" i="37"/>
  <c r="I19" i="37"/>
  <c r="N19" i="37"/>
  <c r="P19" i="37" s="1"/>
  <c r="Q19" i="37" s="1"/>
  <c r="F19" i="37"/>
  <c r="B19" i="37"/>
  <c r="N20" i="37"/>
  <c r="P20" i="37" s="1"/>
  <c r="Q20" i="37" s="1"/>
  <c r="L19" i="37"/>
  <c r="L20" i="37" s="1"/>
  <c r="D19" i="37"/>
  <c r="C1467" i="1" s="1"/>
  <c r="D1467" i="1" s="1"/>
  <c r="R19" i="37"/>
  <c r="J19" i="37"/>
  <c r="C1472" i="1" s="1"/>
  <c r="D1472" i="1" s="1"/>
  <c r="C15" i="37"/>
  <c r="C16" i="37" s="1"/>
  <c r="B16" i="37"/>
  <c r="M13" i="36"/>
  <c r="M14" i="36" s="1"/>
  <c r="M6" i="36"/>
  <c r="N6" i="36" s="1"/>
  <c r="O6" i="36" s="1"/>
  <c r="T6" i="36" s="1"/>
  <c r="L6" i="36"/>
  <c r="T15" i="36"/>
  <c r="T16" i="36" s="1"/>
  <c r="G15" i="36"/>
  <c r="G16" i="36" s="1"/>
  <c r="I15" i="36"/>
  <c r="R15" i="36"/>
  <c r="N15" i="36"/>
  <c r="P15" i="36" s="1"/>
  <c r="Q15" i="36" s="1"/>
  <c r="J15" i="36"/>
  <c r="C1332" i="1" s="1"/>
  <c r="D1332" i="1" s="1"/>
  <c r="F15" i="36"/>
  <c r="B15" i="36"/>
  <c r="N16" i="36"/>
  <c r="P16" i="36" s="1"/>
  <c r="Q16" i="36" s="1"/>
  <c r="L15" i="36"/>
  <c r="L16" i="36" s="1"/>
  <c r="D15" i="36"/>
  <c r="C1327" i="1" s="1"/>
  <c r="D1327" i="1" s="1"/>
  <c r="M15" i="36"/>
  <c r="G13" i="36"/>
  <c r="G14" i="36" s="1"/>
  <c r="T13" i="36"/>
  <c r="T14" i="36" s="1"/>
  <c r="N14" i="36"/>
  <c r="P14" i="36" s="1"/>
  <c r="Q14" i="36" s="1"/>
  <c r="H17" i="36"/>
  <c r="C1340" i="1" s="1"/>
  <c r="D1340" i="1" s="1"/>
  <c r="D13" i="36"/>
  <c r="C1317" i="1" s="1"/>
  <c r="D1317" i="1" s="1"/>
  <c r="L13" i="36"/>
  <c r="L14" i="36" s="1"/>
  <c r="B13" i="36"/>
  <c r="F13" i="36"/>
  <c r="J13" i="36"/>
  <c r="C1322" i="1" s="1"/>
  <c r="D1322" i="1" s="1"/>
  <c r="N13" i="36"/>
  <c r="P13" i="36" s="1"/>
  <c r="Q13" i="36" s="1"/>
  <c r="C21" i="9" l="1"/>
  <c r="C22" i="9" s="1"/>
  <c r="B22" i="9"/>
  <c r="C122" i="1"/>
  <c r="D122" i="1" s="1"/>
  <c r="R22" i="9"/>
  <c r="J15" i="11"/>
  <c r="C218" i="1"/>
  <c r="D218" i="1" s="1"/>
  <c r="I15" i="11"/>
  <c r="F15" i="11"/>
  <c r="B15" i="11"/>
  <c r="N16" i="11"/>
  <c r="P16" i="11" s="1"/>
  <c r="Q16" i="11" s="1"/>
  <c r="M15" i="11"/>
  <c r="C601" i="1"/>
  <c r="D601" i="1" s="1"/>
  <c r="I14" i="19"/>
  <c r="C4" i="1"/>
  <c r="D4" i="1" s="1"/>
  <c r="F14" i="7"/>
  <c r="K13" i="19"/>
  <c r="K14" i="19" s="1"/>
  <c r="J14" i="19"/>
  <c r="H19" i="36"/>
  <c r="C1350" i="1" s="1"/>
  <c r="D1350" i="1" s="1"/>
  <c r="J14" i="21"/>
  <c r="K13" i="21"/>
  <c r="K14" i="21" s="1"/>
  <c r="C1109" i="1"/>
  <c r="D1109" i="1" s="1"/>
  <c r="F20" i="31"/>
  <c r="K17" i="31"/>
  <c r="K18" i="31" s="1"/>
  <c r="E13" i="14"/>
  <c r="E14" i="14" s="1"/>
  <c r="K21" i="9"/>
  <c r="K22" i="9" s="1"/>
  <c r="J22" i="9"/>
  <c r="B3" i="30"/>
  <c r="C957" i="1"/>
  <c r="D957" i="1" s="1"/>
  <c r="E13" i="29"/>
  <c r="E14" i="29" s="1"/>
  <c r="B16" i="19"/>
  <c r="C15" i="19"/>
  <c r="C16" i="19" s="1"/>
  <c r="R16" i="11"/>
  <c r="C222" i="1"/>
  <c r="D222" i="1" s="1"/>
  <c r="B14" i="15"/>
  <c r="C13" i="15"/>
  <c r="C14" i="15" s="1"/>
  <c r="I22" i="9"/>
  <c r="C119" i="1"/>
  <c r="D119" i="1" s="1"/>
  <c r="F14" i="9"/>
  <c r="C127" i="1"/>
  <c r="D127" i="1" s="1"/>
  <c r="B14" i="31"/>
  <c r="C13" i="31"/>
  <c r="C14" i="31" s="1"/>
  <c r="H28" i="9"/>
  <c r="H25" i="9"/>
  <c r="D15" i="15"/>
  <c r="M15" i="15"/>
  <c r="L15" i="15"/>
  <c r="L16" i="15" s="1"/>
  <c r="N15" i="15"/>
  <c r="P15" i="15" s="1"/>
  <c r="Q15" i="15" s="1"/>
  <c r="T15" i="15"/>
  <c r="T16" i="15" s="1"/>
  <c r="G15" i="15"/>
  <c r="G16" i="15" s="1"/>
  <c r="F15" i="15"/>
  <c r="C469" i="1"/>
  <c r="D469" i="1" s="1"/>
  <c r="B15" i="15"/>
  <c r="I15" i="15"/>
  <c r="N16" i="15"/>
  <c r="P16" i="15" s="1"/>
  <c r="Q16" i="15" s="1"/>
  <c r="C205" i="1"/>
  <c r="D205" i="1" s="1"/>
  <c r="D14" i="11"/>
  <c r="C235" i="1"/>
  <c r="D235" i="1" s="1"/>
  <c r="E13" i="11"/>
  <c r="E14" i="11" s="1"/>
  <c r="M18" i="31"/>
  <c r="O17" i="31"/>
  <c r="O18" i="31" s="1"/>
  <c r="B22" i="4"/>
  <c r="C22" i="4" s="1"/>
  <c r="N22" i="4"/>
  <c r="P22" i="4" s="1"/>
  <c r="Q22" i="4" s="1"/>
  <c r="I22" i="4"/>
  <c r="L22" i="4"/>
  <c r="M22" i="4"/>
  <c r="O22" i="4" s="1"/>
  <c r="D22" i="4"/>
  <c r="E22" i="4" s="1"/>
  <c r="R22" i="4"/>
  <c r="N23" i="4"/>
  <c r="P23" i="4" s="1"/>
  <c r="Q23" i="4" s="1"/>
  <c r="T22" i="4"/>
  <c r="F22" i="4"/>
  <c r="G22" i="4"/>
  <c r="J22" i="4"/>
  <c r="K22" i="4" s="1"/>
  <c r="C842" i="1"/>
  <c r="D842" i="1" s="1"/>
  <c r="J14" i="25"/>
  <c r="C990" i="1"/>
  <c r="D990" i="1" s="1"/>
  <c r="M19" i="29"/>
  <c r="R19" i="29"/>
  <c r="L19" i="29"/>
  <c r="L20" i="29" s="1"/>
  <c r="D19" i="29"/>
  <c r="I19" i="29"/>
  <c r="N20" i="29"/>
  <c r="P20" i="29" s="1"/>
  <c r="Q20" i="29" s="1"/>
  <c r="N19" i="29"/>
  <c r="P19" i="29" s="1"/>
  <c r="Q19" i="29" s="1"/>
  <c r="B19" i="29"/>
  <c r="F19" i="29"/>
  <c r="T19" i="29"/>
  <c r="T20" i="29" s="1"/>
  <c r="G19" i="29"/>
  <c r="G20" i="29" s="1"/>
  <c r="J19" i="29"/>
  <c r="C15" i="16"/>
  <c r="C16" i="16" s="1"/>
  <c r="K15" i="9"/>
  <c r="K16" i="9" s="1"/>
  <c r="C614" i="1"/>
  <c r="D614" i="1" s="1"/>
  <c r="R16" i="19"/>
  <c r="R16" i="9"/>
  <c r="C142" i="1"/>
  <c r="D142" i="1" s="1"/>
  <c r="M22" i="9"/>
  <c r="O21" i="9"/>
  <c r="O22" i="9" s="1"/>
  <c r="C129" i="1"/>
  <c r="D129" i="1" s="1"/>
  <c r="I14" i="9"/>
  <c r="C130" i="1"/>
  <c r="D130" i="1" s="1"/>
  <c r="J14" i="9"/>
  <c r="K13" i="9"/>
  <c r="K14" i="9" s="1"/>
  <c r="R23" i="9"/>
  <c r="R24" i="9" s="1"/>
  <c r="J23" i="9"/>
  <c r="B23" i="9"/>
  <c r="L23" i="9"/>
  <c r="L24" i="9" s="1"/>
  <c r="I23" i="9"/>
  <c r="I24" i="9" s="1"/>
  <c r="F23" i="9"/>
  <c r="F24" i="9" s="1"/>
  <c r="N24" i="9"/>
  <c r="P24" i="9" s="1"/>
  <c r="Q24" i="9" s="1"/>
  <c r="T23" i="9"/>
  <c r="T24" i="9" s="1"/>
  <c r="G23" i="9"/>
  <c r="G24" i="9" s="1"/>
  <c r="N23" i="9"/>
  <c r="P23" i="9" s="1"/>
  <c r="Q23" i="9" s="1"/>
  <c r="M23" i="9"/>
  <c r="D23" i="9"/>
  <c r="C242" i="1"/>
  <c r="D242" i="1" s="1"/>
  <c r="C212" i="1"/>
  <c r="D212" i="1" s="1"/>
  <c r="R14" i="11"/>
  <c r="J14" i="11"/>
  <c r="C240" i="1"/>
  <c r="D240" i="1" s="1"/>
  <c r="C210" i="1"/>
  <c r="D210" i="1" s="1"/>
  <c r="K13" i="11"/>
  <c r="K14" i="11" s="1"/>
  <c r="R15" i="14"/>
  <c r="R16" i="14" s="1"/>
  <c r="I15" i="14"/>
  <c r="I16" i="14" s="1"/>
  <c r="B15" i="14"/>
  <c r="L15" i="14"/>
  <c r="L16" i="14" s="1"/>
  <c r="F15" i="14"/>
  <c r="F16" i="14" s="1"/>
  <c r="J15" i="14"/>
  <c r="D15" i="14"/>
  <c r="N15" i="14"/>
  <c r="P15" i="14" s="1"/>
  <c r="Q15" i="14" s="1"/>
  <c r="N16" i="14"/>
  <c r="P16" i="14" s="1"/>
  <c r="Q16" i="14" s="1"/>
  <c r="G15" i="14"/>
  <c r="G16" i="14" s="1"/>
  <c r="A7" i="24"/>
  <c r="B8" i="24"/>
  <c r="E10" i="24"/>
  <c r="F11" i="24"/>
  <c r="E15" i="11"/>
  <c r="E16" i="11" s="1"/>
  <c r="C215" i="1"/>
  <c r="D215" i="1" s="1"/>
  <c r="D16" i="11"/>
  <c r="R14" i="9"/>
  <c r="C132" i="1"/>
  <c r="D132" i="1" s="1"/>
  <c r="D14" i="31"/>
  <c r="E13" i="31"/>
  <c r="E14" i="31" s="1"/>
  <c r="C1111" i="1"/>
  <c r="D1111" i="1" s="1"/>
  <c r="I20" i="31"/>
  <c r="H23" i="31"/>
  <c r="H26" i="31"/>
  <c r="O13" i="25"/>
  <c r="O14" i="25" s="1"/>
  <c r="M14" i="25"/>
  <c r="T15" i="7"/>
  <c r="T16" i="7" s="1"/>
  <c r="M15" i="7"/>
  <c r="J15" i="7"/>
  <c r="G15" i="7"/>
  <c r="G16" i="7" s="1"/>
  <c r="B15" i="7"/>
  <c r="D15" i="7"/>
  <c r="L15" i="7"/>
  <c r="L16" i="7" s="1"/>
  <c r="N16" i="7"/>
  <c r="P16" i="7" s="1"/>
  <c r="Q16" i="7" s="1"/>
  <c r="R15" i="7"/>
  <c r="I15" i="7"/>
  <c r="C27" i="1"/>
  <c r="D27" i="1" s="1"/>
  <c r="F15" i="7"/>
  <c r="N15" i="7"/>
  <c r="P15" i="7" s="1"/>
  <c r="Q15" i="7" s="1"/>
  <c r="D14" i="29"/>
  <c r="R15" i="15"/>
  <c r="R16" i="15" s="1"/>
  <c r="K13" i="25"/>
  <c r="K14" i="25" s="1"/>
  <c r="H17" i="14"/>
  <c r="L17" i="14" s="1"/>
  <c r="L18" i="14" s="1"/>
  <c r="B16" i="29"/>
  <c r="C15" i="29"/>
  <c r="C16" i="29" s="1"/>
  <c r="O15" i="19"/>
  <c r="O16" i="19" s="1"/>
  <c r="M16" i="19"/>
  <c r="C609" i="1"/>
  <c r="D609" i="1" s="1"/>
  <c r="F16" i="19"/>
  <c r="C458" i="1"/>
  <c r="D458" i="1" s="1"/>
  <c r="F14" i="15"/>
  <c r="C117" i="1"/>
  <c r="D117" i="1" s="1"/>
  <c r="F22" i="9"/>
  <c r="C13" i="9"/>
  <c r="C14" i="9" s="1"/>
  <c r="B14" i="9"/>
  <c r="E13" i="9"/>
  <c r="E14" i="9" s="1"/>
  <c r="C125" i="1"/>
  <c r="D125" i="1" s="1"/>
  <c r="D14" i="9"/>
  <c r="O13" i="11"/>
  <c r="O14" i="11" s="1"/>
  <c r="M14" i="11"/>
  <c r="C13" i="11"/>
  <c r="C14" i="11" s="1"/>
  <c r="B14" i="11"/>
  <c r="H27" i="4"/>
  <c r="H24" i="4"/>
  <c r="C844" i="1"/>
  <c r="D844" i="1" s="1"/>
  <c r="R14" i="25"/>
  <c r="H21" i="29"/>
  <c r="H24" i="29"/>
  <c r="Y32" i="24"/>
  <c r="Z33" i="24"/>
  <c r="V25" i="24"/>
  <c r="U24" i="24"/>
  <c r="F14" i="36"/>
  <c r="C1319" i="1"/>
  <c r="D1319" i="1" s="1"/>
  <c r="R16" i="36"/>
  <c r="C1334" i="1"/>
  <c r="D1334" i="1" s="1"/>
  <c r="R20" i="37"/>
  <c r="C1474" i="1"/>
  <c r="D1474" i="1" s="1"/>
  <c r="R14" i="36"/>
  <c r="C1324" i="1"/>
  <c r="D1324" i="1" s="1"/>
  <c r="C473" i="1"/>
  <c r="D473" i="1" s="1"/>
  <c r="H17" i="19"/>
  <c r="H20" i="19"/>
  <c r="I16" i="9"/>
  <c r="C139" i="1"/>
  <c r="D139" i="1" s="1"/>
  <c r="O13" i="14"/>
  <c r="O14" i="14" s="1"/>
  <c r="M14" i="14"/>
  <c r="C870" i="1"/>
  <c r="D870" i="1" s="1"/>
  <c r="D19" i="25"/>
  <c r="G19" i="25"/>
  <c r="G20" i="25" s="1"/>
  <c r="R19" i="25"/>
  <c r="F19" i="25"/>
  <c r="M19" i="25"/>
  <c r="N19" i="25"/>
  <c r="P19" i="25" s="1"/>
  <c r="Q19" i="25" s="1"/>
  <c r="T19" i="25"/>
  <c r="T20" i="25" s="1"/>
  <c r="J19" i="25"/>
  <c r="N20" i="25"/>
  <c r="P20" i="25" s="1"/>
  <c r="Q20" i="25" s="1"/>
  <c r="B19" i="25"/>
  <c r="I19" i="25"/>
  <c r="L19" i="25"/>
  <c r="L20" i="25" s="1"/>
  <c r="O13" i="16"/>
  <c r="O14" i="16" s="1"/>
  <c r="M14" i="16"/>
  <c r="E15" i="9"/>
  <c r="E16" i="9" s="1"/>
  <c r="C135" i="1"/>
  <c r="D135" i="1" s="1"/>
  <c r="D16" i="9"/>
  <c r="T17" i="14"/>
  <c r="T18" i="14" s="1"/>
  <c r="G17" i="14"/>
  <c r="G18" i="14" s="1"/>
  <c r="B17" i="14"/>
  <c r="R17" i="11"/>
  <c r="D17" i="11"/>
  <c r="G17" i="11"/>
  <c r="G18" i="11" s="1"/>
  <c r="B17" i="11"/>
  <c r="C248" i="1"/>
  <c r="D248" i="1" s="1"/>
  <c r="J17" i="11"/>
  <c r="T17" i="11"/>
  <c r="T18" i="11" s="1"/>
  <c r="N18" i="11"/>
  <c r="P18" i="11" s="1"/>
  <c r="Q18" i="11" s="1"/>
  <c r="M17" i="11"/>
  <c r="I17" i="11"/>
  <c r="F17" i="11"/>
  <c r="L17" i="11"/>
  <c r="L18" i="11" s="1"/>
  <c r="N17" i="11"/>
  <c r="P17" i="11" s="1"/>
  <c r="Q17" i="11" s="1"/>
  <c r="C17" i="31"/>
  <c r="C18" i="31" s="1"/>
  <c r="B18" i="31"/>
  <c r="C1124" i="1"/>
  <c r="D1124" i="1" s="1"/>
  <c r="R22" i="31"/>
  <c r="C1119" i="1"/>
  <c r="D1119" i="1" s="1"/>
  <c r="F22" i="31"/>
  <c r="C1122" i="1"/>
  <c r="D1122" i="1" s="1"/>
  <c r="K21" i="31"/>
  <c r="K22" i="31" s="1"/>
  <c r="J22" i="31"/>
  <c r="F16" i="36"/>
  <c r="C1329" i="1"/>
  <c r="D1329" i="1" s="1"/>
  <c r="F20" i="37"/>
  <c r="C1469" i="1"/>
  <c r="D1469" i="1" s="1"/>
  <c r="D14" i="25"/>
  <c r="C837" i="1"/>
  <c r="D837" i="1" s="1"/>
  <c r="E13" i="25"/>
  <c r="E14" i="25" s="1"/>
  <c r="H17" i="16"/>
  <c r="H20" i="16"/>
  <c r="C860" i="1"/>
  <c r="D860" i="1" s="1"/>
  <c r="B17" i="25"/>
  <c r="I17" i="25"/>
  <c r="L17" i="25"/>
  <c r="L18" i="25" s="1"/>
  <c r="D17" i="25"/>
  <c r="G17" i="25"/>
  <c r="G18" i="25" s="1"/>
  <c r="R17" i="25"/>
  <c r="F17" i="25"/>
  <c r="M17" i="25"/>
  <c r="N17" i="25"/>
  <c r="P17" i="25" s="1"/>
  <c r="Q17" i="25" s="1"/>
  <c r="T17" i="25"/>
  <c r="T18" i="25" s="1"/>
  <c r="J17" i="25"/>
  <c r="N18" i="25"/>
  <c r="P18" i="25" s="1"/>
  <c r="Q18" i="25" s="1"/>
  <c r="C597" i="1"/>
  <c r="D597" i="1" s="1"/>
  <c r="D14" i="19"/>
  <c r="E13" i="19"/>
  <c r="E14" i="19" s="1"/>
  <c r="H22" i="7"/>
  <c r="H19" i="7"/>
  <c r="F18" i="7"/>
  <c r="C37" i="1"/>
  <c r="D37" i="1" s="1"/>
  <c r="O17" i="7"/>
  <c r="O18" i="7" s="1"/>
  <c r="M18" i="7"/>
  <c r="E13" i="16"/>
  <c r="E14" i="16" s="1"/>
  <c r="D14" i="16"/>
  <c r="C137" i="1"/>
  <c r="D137" i="1" s="1"/>
  <c r="F16" i="9"/>
  <c r="C15" i="9"/>
  <c r="C16" i="9" s="1"/>
  <c r="B16" i="9"/>
  <c r="H19" i="11"/>
  <c r="H22" i="11"/>
  <c r="O19" i="31"/>
  <c r="O20" i="31" s="1"/>
  <c r="M20" i="31"/>
  <c r="J9" i="24"/>
  <c r="I8" i="24"/>
  <c r="I16" i="36"/>
  <c r="C1331" i="1"/>
  <c r="D1331" i="1" s="1"/>
  <c r="R18" i="37"/>
  <c r="C1464" i="1"/>
  <c r="D1464" i="1" s="1"/>
  <c r="F18" i="37"/>
  <c r="C1459" i="1"/>
  <c r="D1459" i="1" s="1"/>
  <c r="I18" i="37"/>
  <c r="C1461" i="1"/>
  <c r="D1461" i="1" s="1"/>
  <c r="E15" i="33"/>
  <c r="E16" i="33" s="1"/>
  <c r="C1207" i="1"/>
  <c r="D1207" i="1" s="1"/>
  <c r="D16" i="33"/>
  <c r="C13" i="25"/>
  <c r="C14" i="25" s="1"/>
  <c r="B14" i="25"/>
  <c r="C17" i="7"/>
  <c r="C18" i="7" s="1"/>
  <c r="B18" i="7"/>
  <c r="I18" i="7"/>
  <c r="C39" i="1"/>
  <c r="D39" i="1" s="1"/>
  <c r="K15" i="16"/>
  <c r="K16" i="16" s="1"/>
  <c r="J16" i="16"/>
  <c r="B14" i="16"/>
  <c r="C13" i="16"/>
  <c r="C14" i="16" s="1"/>
  <c r="O15" i="16"/>
  <c r="O16" i="16" s="1"/>
  <c r="M16" i="16"/>
  <c r="C207" i="1"/>
  <c r="D207" i="1" s="1"/>
  <c r="F14" i="11"/>
  <c r="C237" i="1"/>
  <c r="D237" i="1" s="1"/>
  <c r="C479" i="1"/>
  <c r="D479" i="1" s="1"/>
  <c r="G17" i="15"/>
  <c r="G18" i="15" s="1"/>
  <c r="M17" i="15"/>
  <c r="J17" i="15"/>
  <c r="D17" i="15"/>
  <c r="N17" i="15"/>
  <c r="P17" i="15" s="1"/>
  <c r="Q17" i="15" s="1"/>
  <c r="F17" i="15"/>
  <c r="B17" i="15"/>
  <c r="N18" i="15"/>
  <c r="P18" i="15" s="1"/>
  <c r="Q18" i="15" s="1"/>
  <c r="L17" i="15"/>
  <c r="L18" i="15" s="1"/>
  <c r="I17" i="15"/>
  <c r="R17" i="15"/>
  <c r="T17" i="15"/>
  <c r="T18" i="15" s="1"/>
  <c r="J19" i="14"/>
  <c r="B19" i="14"/>
  <c r="T19" i="14"/>
  <c r="T20" i="14" s="1"/>
  <c r="M19" i="14"/>
  <c r="I19" i="14"/>
  <c r="I20" i="14" s="1"/>
  <c r="F19" i="14"/>
  <c r="F20" i="14" s="1"/>
  <c r="N20" i="14"/>
  <c r="P20" i="14" s="1"/>
  <c r="Q20" i="14" s="1"/>
  <c r="N19" i="14"/>
  <c r="P19" i="14" s="1"/>
  <c r="Q19" i="14" s="1"/>
  <c r="L19" i="14"/>
  <c r="L20" i="14" s="1"/>
  <c r="R19" i="14"/>
  <c r="R20" i="14" s="1"/>
  <c r="G19" i="14"/>
  <c r="G20" i="14" s="1"/>
  <c r="D19" i="14"/>
  <c r="C489" i="1"/>
  <c r="D489" i="1" s="1"/>
  <c r="T19" i="15"/>
  <c r="T20" i="15" s="1"/>
  <c r="L19" i="15"/>
  <c r="L20" i="15" s="1"/>
  <c r="G19" i="15"/>
  <c r="G20" i="15" s="1"/>
  <c r="B19" i="15"/>
  <c r="N19" i="15"/>
  <c r="P19" i="15" s="1"/>
  <c r="Q19" i="15" s="1"/>
  <c r="N20" i="15"/>
  <c r="P20" i="15" s="1"/>
  <c r="Q20" i="15" s="1"/>
  <c r="R19" i="15"/>
  <c r="J19" i="15"/>
  <c r="F19" i="15"/>
  <c r="M19" i="15"/>
  <c r="I19" i="15"/>
  <c r="D19" i="15"/>
  <c r="C1114" i="1"/>
  <c r="D1114" i="1" s="1"/>
  <c r="R20" i="31"/>
  <c r="C1117" i="1"/>
  <c r="D1117" i="1" s="1"/>
  <c r="E21" i="31"/>
  <c r="E22" i="31" s="1"/>
  <c r="D22" i="31"/>
  <c r="O21" i="31"/>
  <c r="O22" i="31" s="1"/>
  <c r="M22" i="31"/>
  <c r="I20" i="37"/>
  <c r="C1471" i="1"/>
  <c r="D1471" i="1" s="1"/>
  <c r="H20" i="33"/>
  <c r="H17" i="33"/>
  <c r="C15" i="33"/>
  <c r="C16" i="33" s="1"/>
  <c r="B16" i="33"/>
  <c r="C471" i="1"/>
  <c r="D471" i="1" s="1"/>
  <c r="K15" i="15"/>
  <c r="K16" i="15" s="1"/>
  <c r="J16" i="15"/>
  <c r="C841" i="1"/>
  <c r="D841" i="1" s="1"/>
  <c r="I14" i="25"/>
  <c r="H19" i="21"/>
  <c r="H22" i="21"/>
  <c r="R18" i="7"/>
  <c r="C42" i="1"/>
  <c r="D42" i="1" s="1"/>
  <c r="J18" i="7"/>
  <c r="K17" i="7"/>
  <c r="K18" i="7" s="1"/>
  <c r="C40" i="1"/>
  <c r="D40" i="1" s="1"/>
  <c r="E17" i="7"/>
  <c r="E18" i="7" s="1"/>
  <c r="C35" i="1"/>
  <c r="D35" i="1" s="1"/>
  <c r="D18" i="7"/>
  <c r="O13" i="9"/>
  <c r="O14" i="9" s="1"/>
  <c r="M14" i="9"/>
  <c r="M16" i="9"/>
  <c r="O15" i="9"/>
  <c r="O16" i="9" s="1"/>
  <c r="O15" i="14"/>
  <c r="O16" i="14" s="1"/>
  <c r="M16" i="14"/>
  <c r="H24" i="25"/>
  <c r="H21" i="25"/>
  <c r="H24" i="14"/>
  <c r="H21" i="14"/>
  <c r="H21" i="15"/>
  <c r="H24" i="15"/>
  <c r="C1097" i="1"/>
  <c r="D1097" i="1" s="1"/>
  <c r="D18" i="31"/>
  <c r="E17" i="31"/>
  <c r="E18" i="31" s="1"/>
  <c r="C19" i="31"/>
  <c r="C20" i="31" s="1"/>
  <c r="B20" i="31"/>
  <c r="C1104" i="1"/>
  <c r="D1104" i="1" s="1"/>
  <c r="R18" i="31"/>
  <c r="C1112" i="1"/>
  <c r="D1112" i="1" s="1"/>
  <c r="K19" i="31"/>
  <c r="K20" i="31" s="1"/>
  <c r="J20" i="31"/>
  <c r="C21" i="31"/>
  <c r="C22" i="31" s="1"/>
  <c r="B22" i="31"/>
  <c r="C1121" i="1"/>
  <c r="D1121" i="1" s="1"/>
  <c r="I22" i="31"/>
  <c r="B2" i="30"/>
  <c r="C2" i="30" s="1"/>
  <c r="C3" i="30"/>
  <c r="Q7" i="24"/>
  <c r="R8" i="24"/>
  <c r="M6" i="24"/>
  <c r="N7" i="24"/>
  <c r="D20" i="37"/>
  <c r="E19" i="37"/>
  <c r="E20" i="37" s="1"/>
  <c r="M18" i="37"/>
  <c r="O17" i="37"/>
  <c r="O18" i="37" s="1"/>
  <c r="C17" i="37"/>
  <c r="C18" i="37" s="1"/>
  <c r="B18" i="37"/>
  <c r="M20" i="37"/>
  <c r="O19" i="37"/>
  <c r="O20" i="37" s="1"/>
  <c r="K19" i="37"/>
  <c r="K20" i="37" s="1"/>
  <c r="J20" i="37"/>
  <c r="K17" i="37"/>
  <c r="K18" i="37" s="1"/>
  <c r="J18" i="37"/>
  <c r="T21" i="37"/>
  <c r="T22" i="37" s="1"/>
  <c r="G21" i="37"/>
  <c r="G22" i="37" s="1"/>
  <c r="I21" i="37"/>
  <c r="N21" i="37"/>
  <c r="P21" i="37" s="1"/>
  <c r="Q21" i="37" s="1"/>
  <c r="J21" i="37"/>
  <c r="C1482" i="1" s="1"/>
  <c r="D1482" i="1" s="1"/>
  <c r="B21" i="37"/>
  <c r="N22" i="37"/>
  <c r="P22" i="37" s="1"/>
  <c r="Q22" i="37" s="1"/>
  <c r="L21" i="37"/>
  <c r="L22" i="37" s="1"/>
  <c r="D21" i="37"/>
  <c r="C1477" i="1" s="1"/>
  <c r="D1477" i="1" s="1"/>
  <c r="M21" i="37"/>
  <c r="R21" i="37"/>
  <c r="F21" i="37"/>
  <c r="C19" i="37"/>
  <c r="C20" i="37" s="1"/>
  <c r="B20" i="37"/>
  <c r="E17" i="37"/>
  <c r="E18" i="37" s="1"/>
  <c r="D18" i="37"/>
  <c r="H23" i="37"/>
  <c r="C1490" i="1" s="1"/>
  <c r="D1490" i="1" s="1"/>
  <c r="H26" i="37"/>
  <c r="O13" i="36"/>
  <c r="O14" i="36" s="1"/>
  <c r="B14" i="36"/>
  <c r="C13" i="36"/>
  <c r="C14" i="36" s="1"/>
  <c r="M16" i="36"/>
  <c r="O15" i="36"/>
  <c r="O16" i="36" s="1"/>
  <c r="C15" i="36"/>
  <c r="C16" i="36" s="1"/>
  <c r="B16" i="36"/>
  <c r="T19" i="36"/>
  <c r="T20" i="36" s="1"/>
  <c r="G19" i="36"/>
  <c r="G20" i="36" s="1"/>
  <c r="M19" i="36"/>
  <c r="R19" i="36"/>
  <c r="J19" i="36"/>
  <c r="C1352" i="1" s="1"/>
  <c r="D1352" i="1" s="1"/>
  <c r="B19" i="36"/>
  <c r="N20" i="36"/>
  <c r="P20" i="36" s="1"/>
  <c r="Q20" i="36" s="1"/>
  <c r="L19" i="36"/>
  <c r="L20" i="36" s="1"/>
  <c r="D19" i="36"/>
  <c r="C1347" i="1" s="1"/>
  <c r="D1347" i="1" s="1"/>
  <c r="I19" i="36"/>
  <c r="N19" i="36"/>
  <c r="P19" i="36" s="1"/>
  <c r="Q19" i="36" s="1"/>
  <c r="F19" i="36"/>
  <c r="T17" i="36"/>
  <c r="T18" i="36" s="1"/>
  <c r="G17" i="36"/>
  <c r="G18" i="36" s="1"/>
  <c r="M17" i="36"/>
  <c r="R17" i="36"/>
  <c r="N17" i="36"/>
  <c r="P17" i="36" s="1"/>
  <c r="Q17" i="36" s="1"/>
  <c r="J17" i="36"/>
  <c r="C1342" i="1" s="1"/>
  <c r="D1342" i="1" s="1"/>
  <c r="F17" i="36"/>
  <c r="B17" i="36"/>
  <c r="N18" i="36"/>
  <c r="P18" i="36" s="1"/>
  <c r="Q18" i="36" s="1"/>
  <c r="L17" i="36"/>
  <c r="L18" i="36" s="1"/>
  <c r="D17" i="36"/>
  <c r="C1337" i="1" s="1"/>
  <c r="D1337" i="1" s="1"/>
  <c r="I17" i="36"/>
  <c r="J14" i="36"/>
  <c r="K13" i="36"/>
  <c r="K14" i="36" s="1"/>
  <c r="D14" i="36"/>
  <c r="E13" i="36"/>
  <c r="E14" i="36" s="1"/>
  <c r="K15" i="36"/>
  <c r="K16" i="36" s="1"/>
  <c r="J16" i="36"/>
  <c r="D16" i="36"/>
  <c r="E15" i="36"/>
  <c r="E16" i="36" s="1"/>
  <c r="H21" i="36"/>
  <c r="C1360" i="1" s="1"/>
  <c r="D1360" i="1" s="1"/>
  <c r="H24" i="36"/>
  <c r="O15" i="11" l="1"/>
  <c r="O16" i="11" s="1"/>
  <c r="M16" i="11"/>
  <c r="C15" i="11"/>
  <c r="C16" i="11" s="1"/>
  <c r="B16" i="11"/>
  <c r="F16" i="11"/>
  <c r="C217" i="1"/>
  <c r="D217" i="1" s="1"/>
  <c r="I16" i="11"/>
  <c r="C219" i="1"/>
  <c r="D219" i="1" s="1"/>
  <c r="K15" i="11"/>
  <c r="K16" i="11" s="1"/>
  <c r="J16" i="11"/>
  <c r="C220" i="1"/>
  <c r="D220" i="1" s="1"/>
  <c r="N18" i="14"/>
  <c r="P18" i="14" s="1"/>
  <c r="Q18" i="14" s="1"/>
  <c r="F17" i="14"/>
  <c r="F18" i="14" s="1"/>
  <c r="M17" i="14"/>
  <c r="C1000" i="1"/>
  <c r="D1000" i="1" s="1"/>
  <c r="G21" i="29"/>
  <c r="G22" i="29" s="1"/>
  <c r="F21" i="29"/>
  <c r="M21" i="29"/>
  <c r="R21" i="29"/>
  <c r="L21" i="29"/>
  <c r="L22" i="29" s="1"/>
  <c r="D21" i="29"/>
  <c r="T21" i="29"/>
  <c r="T22" i="29" s="1"/>
  <c r="J21" i="29"/>
  <c r="N21" i="29"/>
  <c r="P21" i="29" s="1"/>
  <c r="Q21" i="29" s="1"/>
  <c r="I21" i="29"/>
  <c r="N22" i="29"/>
  <c r="P22" i="29" s="1"/>
  <c r="Q22" i="29" s="1"/>
  <c r="B21" i="29"/>
  <c r="H26" i="4"/>
  <c r="H29" i="4"/>
  <c r="R16" i="7"/>
  <c r="C31" i="1"/>
  <c r="D31" i="1" s="1"/>
  <c r="B16" i="7"/>
  <c r="C15" i="7"/>
  <c r="C16" i="7" s="1"/>
  <c r="J23" i="31"/>
  <c r="F23" i="31"/>
  <c r="R23" i="31"/>
  <c r="C1130" i="1"/>
  <c r="D1130" i="1" s="1"/>
  <c r="I23" i="31"/>
  <c r="T23" i="31"/>
  <c r="T24" i="31" s="1"/>
  <c r="B23" i="31"/>
  <c r="M23" i="31"/>
  <c r="N24" i="31"/>
  <c r="P24" i="31" s="1"/>
  <c r="Q24" i="31" s="1"/>
  <c r="D23" i="31"/>
  <c r="L23" i="31"/>
  <c r="L24" i="31" s="1"/>
  <c r="N23" i="31"/>
  <c r="P23" i="31" s="1"/>
  <c r="Q23" i="31" s="1"/>
  <c r="G23" i="31"/>
  <c r="G24" i="31" s="1"/>
  <c r="B9" i="24"/>
  <c r="A8" i="24"/>
  <c r="O23" i="9"/>
  <c r="O24" i="9" s="1"/>
  <c r="M24" i="9"/>
  <c r="B24" i="9"/>
  <c r="C23" i="9"/>
  <c r="C24" i="9" s="1"/>
  <c r="C992" i="1"/>
  <c r="D992" i="1" s="1"/>
  <c r="J20" i="29"/>
  <c r="K19" i="29"/>
  <c r="K20" i="29" s="1"/>
  <c r="B20" i="29"/>
  <c r="C19" i="29"/>
  <c r="C20" i="29" s="1"/>
  <c r="C987" i="1"/>
  <c r="D987" i="1" s="1"/>
  <c r="D20" i="29"/>
  <c r="E19" i="29"/>
  <c r="E20" i="29" s="1"/>
  <c r="M25" i="9"/>
  <c r="I25" i="9"/>
  <c r="N26" i="9"/>
  <c r="P26" i="9" s="1"/>
  <c r="Q26" i="9" s="1"/>
  <c r="T25" i="9"/>
  <c r="T26" i="9" s="1"/>
  <c r="L25" i="9"/>
  <c r="L26" i="9" s="1"/>
  <c r="N25" i="9"/>
  <c r="P25" i="9" s="1"/>
  <c r="Q25" i="9" s="1"/>
  <c r="F25" i="9"/>
  <c r="R25" i="9"/>
  <c r="G25" i="9"/>
  <c r="G26" i="9" s="1"/>
  <c r="B25" i="9"/>
  <c r="J25" i="9"/>
  <c r="C178" i="1"/>
  <c r="D178" i="1" s="1"/>
  <c r="D25" i="9"/>
  <c r="R17" i="14"/>
  <c r="R18" i="14" s="1"/>
  <c r="J17" i="14"/>
  <c r="D17" i="14"/>
  <c r="D18" i="14" s="1"/>
  <c r="F16" i="7"/>
  <c r="C26" i="1"/>
  <c r="D26" i="1" s="1"/>
  <c r="E15" i="14"/>
  <c r="E16" i="14" s="1"/>
  <c r="D16" i="14"/>
  <c r="C15" i="14"/>
  <c r="C16" i="14" s="1"/>
  <c r="B16" i="14"/>
  <c r="K23" i="9"/>
  <c r="K24" i="9" s="1"/>
  <c r="J24" i="9"/>
  <c r="C468" i="1"/>
  <c r="D468" i="1" s="1"/>
  <c r="F16" i="15"/>
  <c r="H30" i="9"/>
  <c r="H27" i="9"/>
  <c r="K15" i="7"/>
  <c r="K16" i="7" s="1"/>
  <c r="C29" i="1"/>
  <c r="D29" i="1" s="1"/>
  <c r="J16" i="7"/>
  <c r="E11" i="24"/>
  <c r="F12" i="24"/>
  <c r="J16" i="14"/>
  <c r="K15" i="14"/>
  <c r="K16" i="14" s="1"/>
  <c r="C994" i="1"/>
  <c r="D994" i="1" s="1"/>
  <c r="R20" i="29"/>
  <c r="C470" i="1"/>
  <c r="D470" i="1" s="1"/>
  <c r="I16" i="15"/>
  <c r="O15" i="15"/>
  <c r="O16" i="15" s="1"/>
  <c r="M16" i="15"/>
  <c r="N17" i="14"/>
  <c r="P17" i="14" s="1"/>
  <c r="Q17" i="14" s="1"/>
  <c r="I17" i="14"/>
  <c r="I18" i="14" s="1"/>
  <c r="H23" i="29"/>
  <c r="H26" i="29"/>
  <c r="M24" i="4"/>
  <c r="O24" i="4" s="1"/>
  <c r="B24" i="4"/>
  <c r="C24" i="4" s="1"/>
  <c r="J24" i="4"/>
  <c r="K24" i="4" s="1"/>
  <c r="I24" i="4"/>
  <c r="R24" i="4"/>
  <c r="N24" i="4"/>
  <c r="P24" i="4" s="1"/>
  <c r="Q24" i="4" s="1"/>
  <c r="N25" i="4"/>
  <c r="P25" i="4" s="1"/>
  <c r="Q25" i="4" s="1"/>
  <c r="L24" i="4"/>
  <c r="G24" i="4"/>
  <c r="T24" i="4"/>
  <c r="F24" i="4"/>
  <c r="D24" i="4"/>
  <c r="E24" i="4" s="1"/>
  <c r="I16" i="7"/>
  <c r="C28" i="1"/>
  <c r="D28" i="1" s="1"/>
  <c r="E15" i="7"/>
  <c r="E16" i="7" s="1"/>
  <c r="D16" i="7"/>
  <c r="C24" i="1"/>
  <c r="D24" i="1" s="1"/>
  <c r="M16" i="7"/>
  <c r="O15" i="7"/>
  <c r="O16" i="7" s="1"/>
  <c r="H25" i="31"/>
  <c r="H28" i="31"/>
  <c r="E23" i="9"/>
  <c r="E24" i="9" s="1"/>
  <c r="D24" i="9"/>
  <c r="C989" i="1"/>
  <c r="D989" i="1" s="1"/>
  <c r="F20" i="29"/>
  <c r="C991" i="1"/>
  <c r="D991" i="1" s="1"/>
  <c r="I20" i="29"/>
  <c r="O19" i="29"/>
  <c r="O20" i="29" s="1"/>
  <c r="M20" i="29"/>
  <c r="C15" i="15"/>
  <c r="C16" i="15" s="1"/>
  <c r="B16" i="15"/>
  <c r="C466" i="1"/>
  <c r="D466" i="1" s="1"/>
  <c r="E15" i="15"/>
  <c r="E16" i="15" s="1"/>
  <c r="D16" i="15"/>
  <c r="Y33" i="24"/>
  <c r="Z34" i="24"/>
  <c r="V26" i="24"/>
  <c r="U25" i="24"/>
  <c r="F18" i="36"/>
  <c r="C1339" i="1"/>
  <c r="D1339" i="1" s="1"/>
  <c r="F22" i="37"/>
  <c r="C1479" i="1"/>
  <c r="D1479" i="1" s="1"/>
  <c r="R21" i="14"/>
  <c r="R22" i="14" s="1"/>
  <c r="N21" i="14"/>
  <c r="P21" i="14" s="1"/>
  <c r="Q21" i="14" s="1"/>
  <c r="B21" i="14"/>
  <c r="J21" i="14"/>
  <c r="F21" i="14"/>
  <c r="F22" i="14" s="1"/>
  <c r="N22" i="14"/>
  <c r="P22" i="14" s="1"/>
  <c r="Q22" i="14" s="1"/>
  <c r="T21" i="14"/>
  <c r="T22" i="14" s="1"/>
  <c r="M21" i="14"/>
  <c r="I21" i="14"/>
  <c r="I22" i="14" s="1"/>
  <c r="L21" i="14"/>
  <c r="L22" i="14" s="1"/>
  <c r="G21" i="14"/>
  <c r="G22" i="14" s="1"/>
  <c r="D21" i="14"/>
  <c r="H19" i="33"/>
  <c r="H22" i="33"/>
  <c r="C488" i="1"/>
  <c r="D488" i="1" s="1"/>
  <c r="F20" i="15"/>
  <c r="B20" i="14"/>
  <c r="C19" i="14"/>
  <c r="C20" i="14" s="1"/>
  <c r="C480" i="1"/>
  <c r="D480" i="1" s="1"/>
  <c r="I18" i="15"/>
  <c r="F18" i="15"/>
  <c r="C478" i="1"/>
  <c r="D478" i="1" s="1"/>
  <c r="O17" i="15"/>
  <c r="O18" i="15" s="1"/>
  <c r="M18" i="15"/>
  <c r="C864" i="1"/>
  <c r="D864" i="1" s="1"/>
  <c r="R18" i="25"/>
  <c r="C861" i="1"/>
  <c r="D861" i="1" s="1"/>
  <c r="I18" i="25"/>
  <c r="M17" i="16"/>
  <c r="J17" i="16"/>
  <c r="T17" i="16"/>
  <c r="T18" i="16" s="1"/>
  <c r="L17" i="16"/>
  <c r="L18" i="16" s="1"/>
  <c r="I17" i="16"/>
  <c r="I18" i="16" s="1"/>
  <c r="F17" i="16"/>
  <c r="F18" i="16" s="1"/>
  <c r="N17" i="16"/>
  <c r="P17" i="16" s="1"/>
  <c r="Q17" i="16" s="1"/>
  <c r="N18" i="16"/>
  <c r="P18" i="16" s="1"/>
  <c r="Q18" i="16" s="1"/>
  <c r="G17" i="16"/>
  <c r="G18" i="16" s="1"/>
  <c r="D17" i="16"/>
  <c r="B17" i="16"/>
  <c r="R17" i="16"/>
  <c r="R18" i="16" s="1"/>
  <c r="I18" i="11"/>
  <c r="C249" i="1"/>
  <c r="D249" i="1" s="1"/>
  <c r="J18" i="11"/>
  <c r="C250" i="1"/>
  <c r="D250" i="1" s="1"/>
  <c r="K17" i="11"/>
  <c r="K18" i="11" s="1"/>
  <c r="D18" i="11"/>
  <c r="C245" i="1"/>
  <c r="D245" i="1" s="1"/>
  <c r="E17" i="11"/>
  <c r="E18" i="11" s="1"/>
  <c r="C871" i="1"/>
  <c r="D871" i="1" s="1"/>
  <c r="I20" i="25"/>
  <c r="C874" i="1"/>
  <c r="D874" i="1" s="1"/>
  <c r="R20" i="25"/>
  <c r="H19" i="19"/>
  <c r="H22" i="19"/>
  <c r="I20" i="36"/>
  <c r="C1351" i="1"/>
  <c r="D1351" i="1" s="1"/>
  <c r="R22" i="37"/>
  <c r="C1484" i="1"/>
  <c r="D1484" i="1" s="1"/>
  <c r="I22" i="37"/>
  <c r="C1481" i="1"/>
  <c r="D1481" i="1" s="1"/>
  <c r="H26" i="14"/>
  <c r="H23" i="14"/>
  <c r="C486" i="1"/>
  <c r="D486" i="1" s="1"/>
  <c r="E19" i="15"/>
  <c r="E20" i="15" s="1"/>
  <c r="D20" i="15"/>
  <c r="C491" i="1"/>
  <c r="D491" i="1" s="1"/>
  <c r="K19" i="15"/>
  <c r="K20" i="15" s="1"/>
  <c r="J20" i="15"/>
  <c r="C19" i="15"/>
  <c r="C20" i="15" s="1"/>
  <c r="B20" i="15"/>
  <c r="J20" i="14"/>
  <c r="K19" i="14"/>
  <c r="K20" i="14" s="1"/>
  <c r="I9" i="24"/>
  <c r="J10" i="24"/>
  <c r="H24" i="11"/>
  <c r="H21" i="11"/>
  <c r="J19" i="7"/>
  <c r="B19" i="7"/>
  <c r="N19" i="7"/>
  <c r="P19" i="7" s="1"/>
  <c r="Q19" i="7" s="1"/>
  <c r="T19" i="7"/>
  <c r="T20" i="7" s="1"/>
  <c r="M19" i="7"/>
  <c r="I19" i="7"/>
  <c r="I20" i="7" s="1"/>
  <c r="F19" i="7"/>
  <c r="F20" i="7" s="1"/>
  <c r="N20" i="7"/>
  <c r="P20" i="7" s="1"/>
  <c r="Q20" i="7" s="1"/>
  <c r="L19" i="7"/>
  <c r="L20" i="7" s="1"/>
  <c r="R19" i="7"/>
  <c r="R20" i="7" s="1"/>
  <c r="G19" i="7"/>
  <c r="G20" i="7" s="1"/>
  <c r="D19" i="7"/>
  <c r="C17" i="25"/>
  <c r="C18" i="25" s="1"/>
  <c r="B18" i="25"/>
  <c r="M18" i="11"/>
  <c r="O17" i="11"/>
  <c r="O18" i="11" s="1"/>
  <c r="R18" i="11"/>
  <c r="C252" i="1"/>
  <c r="D252" i="1" s="1"/>
  <c r="C17" i="14"/>
  <c r="C18" i="14" s="1"/>
  <c r="B18" i="14"/>
  <c r="C19" i="25"/>
  <c r="C20" i="25" s="1"/>
  <c r="B20" i="25"/>
  <c r="G17" i="19"/>
  <c r="G18" i="19" s="1"/>
  <c r="R17" i="19"/>
  <c r="I17" i="19"/>
  <c r="N18" i="19"/>
  <c r="P18" i="19" s="1"/>
  <c r="Q18" i="19" s="1"/>
  <c r="N17" i="19"/>
  <c r="P17" i="19" s="1"/>
  <c r="Q17" i="19" s="1"/>
  <c r="B17" i="19"/>
  <c r="M17" i="19"/>
  <c r="J17" i="19"/>
  <c r="D17" i="19"/>
  <c r="T17" i="19"/>
  <c r="T18" i="19" s="1"/>
  <c r="C620" i="1"/>
  <c r="D620" i="1" s="1"/>
  <c r="L17" i="19"/>
  <c r="L18" i="19" s="1"/>
  <c r="F17" i="19"/>
  <c r="H26" i="15"/>
  <c r="H23" i="15"/>
  <c r="C880" i="1"/>
  <c r="D880" i="1" s="1"/>
  <c r="F21" i="25"/>
  <c r="M21" i="25"/>
  <c r="N21" i="25"/>
  <c r="P21" i="25" s="1"/>
  <c r="Q21" i="25" s="1"/>
  <c r="T21" i="25"/>
  <c r="T22" i="25" s="1"/>
  <c r="J21" i="25"/>
  <c r="N22" i="25"/>
  <c r="P22" i="25" s="1"/>
  <c r="Q22" i="25" s="1"/>
  <c r="B21" i="25"/>
  <c r="I21" i="25"/>
  <c r="L21" i="25"/>
  <c r="L22" i="25" s="1"/>
  <c r="D21" i="25"/>
  <c r="G21" i="25"/>
  <c r="G22" i="25" s="1"/>
  <c r="R21" i="25"/>
  <c r="H21" i="21"/>
  <c r="H24" i="21"/>
  <c r="I20" i="15"/>
  <c r="C490" i="1"/>
  <c r="D490" i="1" s="1"/>
  <c r="C493" i="1"/>
  <c r="D493" i="1" s="1"/>
  <c r="R20" i="15"/>
  <c r="E19" i="14"/>
  <c r="E20" i="14" s="1"/>
  <c r="D20" i="14"/>
  <c r="M20" i="14"/>
  <c r="O19" i="14"/>
  <c r="O20" i="14" s="1"/>
  <c r="D18" i="15"/>
  <c r="C476" i="1"/>
  <c r="D476" i="1" s="1"/>
  <c r="E17" i="15"/>
  <c r="E18" i="15" s="1"/>
  <c r="T19" i="11"/>
  <c r="T20" i="11" s="1"/>
  <c r="M19" i="11"/>
  <c r="I19" i="11"/>
  <c r="I20" i="11" s="1"/>
  <c r="F19" i="11"/>
  <c r="F20" i="11" s="1"/>
  <c r="N20" i="11"/>
  <c r="P20" i="11" s="1"/>
  <c r="Q20" i="11" s="1"/>
  <c r="L19" i="11"/>
  <c r="L20" i="11" s="1"/>
  <c r="R19" i="11"/>
  <c r="R20" i="11" s="1"/>
  <c r="G19" i="11"/>
  <c r="G20" i="11" s="1"/>
  <c r="D19" i="11"/>
  <c r="J19" i="11"/>
  <c r="B19" i="11"/>
  <c r="N19" i="11"/>
  <c r="P19" i="11" s="1"/>
  <c r="Q19" i="11" s="1"/>
  <c r="H24" i="7"/>
  <c r="H21" i="7"/>
  <c r="O17" i="25"/>
  <c r="O18" i="25" s="1"/>
  <c r="M18" i="25"/>
  <c r="C857" i="1"/>
  <c r="D857" i="1" s="1"/>
  <c r="D18" i="25"/>
  <c r="E17" i="25"/>
  <c r="E18" i="25" s="1"/>
  <c r="C17" i="11"/>
  <c r="C18" i="11" s="1"/>
  <c r="B18" i="11"/>
  <c r="K17" i="14"/>
  <c r="K18" i="14" s="1"/>
  <c r="J18" i="14"/>
  <c r="E17" i="14"/>
  <c r="E18" i="14" s="1"/>
  <c r="O19" i="25"/>
  <c r="O20" i="25" s="1"/>
  <c r="M20" i="25"/>
  <c r="C867" i="1"/>
  <c r="D867" i="1" s="1"/>
  <c r="D20" i="25"/>
  <c r="E19" i="25"/>
  <c r="E20" i="25" s="1"/>
  <c r="I18" i="36"/>
  <c r="C1341" i="1"/>
  <c r="D1341" i="1" s="1"/>
  <c r="R18" i="36"/>
  <c r="C1344" i="1"/>
  <c r="D1344" i="1" s="1"/>
  <c r="F20" i="36"/>
  <c r="C1349" i="1"/>
  <c r="D1349" i="1" s="1"/>
  <c r="R20" i="36"/>
  <c r="C1354" i="1"/>
  <c r="D1354" i="1" s="1"/>
  <c r="F21" i="15"/>
  <c r="R21" i="15"/>
  <c r="J21" i="15"/>
  <c r="D21" i="15"/>
  <c r="C510" i="1"/>
  <c r="D510" i="1" s="1"/>
  <c r="M21" i="15"/>
  <c r="I21" i="15"/>
  <c r="G21" i="15"/>
  <c r="G22" i="15" s="1"/>
  <c r="B21" i="15"/>
  <c r="T21" i="15"/>
  <c r="T22" i="15" s="1"/>
  <c r="L21" i="15"/>
  <c r="L22" i="15" s="1"/>
  <c r="N21" i="15"/>
  <c r="P21" i="15" s="1"/>
  <c r="Q21" i="15" s="1"/>
  <c r="N22" i="15"/>
  <c r="P22" i="15" s="1"/>
  <c r="Q22" i="15" s="1"/>
  <c r="H23" i="25"/>
  <c r="H26" i="25"/>
  <c r="I19" i="21"/>
  <c r="B19" i="21"/>
  <c r="M19" i="21"/>
  <c r="D19" i="21"/>
  <c r="F19" i="21"/>
  <c r="C750" i="1"/>
  <c r="D750" i="1" s="1"/>
  <c r="L19" i="21"/>
  <c r="L20" i="21" s="1"/>
  <c r="G19" i="21"/>
  <c r="G20" i="21" s="1"/>
  <c r="R19" i="21"/>
  <c r="T19" i="21"/>
  <c r="T20" i="21" s="1"/>
  <c r="N19" i="21"/>
  <c r="P19" i="21" s="1"/>
  <c r="Q19" i="21" s="1"/>
  <c r="N20" i="21"/>
  <c r="P20" i="21" s="1"/>
  <c r="Q20" i="21" s="1"/>
  <c r="J19" i="21"/>
  <c r="C1220" i="1"/>
  <c r="D1220" i="1" s="1"/>
  <c r="G17" i="33"/>
  <c r="G18" i="33" s="1"/>
  <c r="J17" i="33"/>
  <c r="B17" i="33"/>
  <c r="M17" i="33"/>
  <c r="R17" i="33"/>
  <c r="F17" i="33"/>
  <c r="I17" i="33"/>
  <c r="N18" i="33"/>
  <c r="P18" i="33" s="1"/>
  <c r="Q18" i="33" s="1"/>
  <c r="L17" i="33"/>
  <c r="L18" i="33" s="1"/>
  <c r="T17" i="33"/>
  <c r="T18" i="33" s="1"/>
  <c r="N17" i="33"/>
  <c r="P17" i="33" s="1"/>
  <c r="Q17" i="33" s="1"/>
  <c r="D17" i="33"/>
  <c r="O19" i="15"/>
  <c r="O20" i="15" s="1"/>
  <c r="M20" i="15"/>
  <c r="C483" i="1"/>
  <c r="D483" i="1" s="1"/>
  <c r="R18" i="15"/>
  <c r="B18" i="15"/>
  <c r="C17" i="15"/>
  <c r="C18" i="15" s="1"/>
  <c r="C481" i="1"/>
  <c r="D481" i="1" s="1"/>
  <c r="J18" i="15"/>
  <c r="K17" i="15"/>
  <c r="K18" i="15" s="1"/>
  <c r="C862" i="1"/>
  <c r="D862" i="1" s="1"/>
  <c r="K17" i="25"/>
  <c r="K18" i="25" s="1"/>
  <c r="J18" i="25"/>
  <c r="C859" i="1"/>
  <c r="D859" i="1" s="1"/>
  <c r="F18" i="25"/>
  <c r="H22" i="16"/>
  <c r="H19" i="16"/>
  <c r="C247" i="1"/>
  <c r="D247" i="1" s="1"/>
  <c r="F18" i="11"/>
  <c r="O17" i="14"/>
  <c r="O18" i="14" s="1"/>
  <c r="M18" i="14"/>
  <c r="C872" i="1"/>
  <c r="D872" i="1" s="1"/>
  <c r="J20" i="25"/>
  <c r="K19" i="25"/>
  <c r="K20" i="25" s="1"/>
  <c r="C869" i="1"/>
  <c r="D869" i="1" s="1"/>
  <c r="F20" i="25"/>
  <c r="R9" i="24"/>
  <c r="Q8" i="24"/>
  <c r="M7" i="24"/>
  <c r="N8" i="24"/>
  <c r="T23" i="37"/>
  <c r="T24" i="37" s="1"/>
  <c r="G23" i="37"/>
  <c r="G24" i="37" s="1"/>
  <c r="M23" i="37"/>
  <c r="R23" i="37"/>
  <c r="N23" i="37"/>
  <c r="P23" i="37" s="1"/>
  <c r="Q23" i="37" s="1"/>
  <c r="F23" i="37"/>
  <c r="N24" i="37"/>
  <c r="P24" i="37" s="1"/>
  <c r="Q24" i="37" s="1"/>
  <c r="L23" i="37"/>
  <c r="L24" i="37" s="1"/>
  <c r="D23" i="37"/>
  <c r="C1487" i="1" s="1"/>
  <c r="D1487" i="1" s="1"/>
  <c r="I23" i="37"/>
  <c r="J23" i="37"/>
  <c r="C1492" i="1" s="1"/>
  <c r="D1492" i="1" s="1"/>
  <c r="B23" i="37"/>
  <c r="E21" i="37"/>
  <c r="E22" i="37" s="1"/>
  <c r="D22" i="37"/>
  <c r="K21" i="37"/>
  <c r="K22" i="37" s="1"/>
  <c r="J22" i="37"/>
  <c r="H25" i="37"/>
  <c r="C1500" i="1" s="1"/>
  <c r="D1500" i="1" s="1"/>
  <c r="H28" i="37"/>
  <c r="M22" i="37"/>
  <c r="O21" i="37"/>
  <c r="O22" i="37" s="1"/>
  <c r="C21" i="37"/>
  <c r="C22" i="37" s="1"/>
  <c r="B22" i="37"/>
  <c r="H26" i="36"/>
  <c r="H23" i="36"/>
  <c r="C1370" i="1" s="1"/>
  <c r="D1370" i="1" s="1"/>
  <c r="K17" i="36"/>
  <c r="K18" i="36" s="1"/>
  <c r="J18" i="36"/>
  <c r="C19" i="36"/>
  <c r="C20" i="36" s="1"/>
  <c r="B20" i="36"/>
  <c r="E17" i="36"/>
  <c r="E18" i="36" s="1"/>
  <c r="D18" i="36"/>
  <c r="M18" i="36"/>
  <c r="O17" i="36"/>
  <c r="O18" i="36" s="1"/>
  <c r="M20" i="36"/>
  <c r="O19" i="36"/>
  <c r="O20" i="36" s="1"/>
  <c r="C17" i="36"/>
  <c r="C18" i="36" s="1"/>
  <c r="B18" i="36"/>
  <c r="T21" i="36"/>
  <c r="T22" i="36" s="1"/>
  <c r="G21" i="36"/>
  <c r="G22" i="36" s="1"/>
  <c r="M21" i="36"/>
  <c r="N21" i="36"/>
  <c r="P21" i="36" s="1"/>
  <c r="Q21" i="36" s="1"/>
  <c r="F21" i="36"/>
  <c r="N22" i="36"/>
  <c r="P22" i="36" s="1"/>
  <c r="Q22" i="36" s="1"/>
  <c r="L21" i="36"/>
  <c r="L22" i="36" s="1"/>
  <c r="D21" i="36"/>
  <c r="C1357" i="1" s="1"/>
  <c r="D1357" i="1" s="1"/>
  <c r="I21" i="36"/>
  <c r="R21" i="36"/>
  <c r="J21" i="36"/>
  <c r="C1362" i="1" s="1"/>
  <c r="D1362" i="1" s="1"/>
  <c r="B21" i="36"/>
  <c r="E19" i="36"/>
  <c r="E20" i="36" s="1"/>
  <c r="D20" i="36"/>
  <c r="K19" i="36"/>
  <c r="K20" i="36" s="1"/>
  <c r="J20" i="36"/>
  <c r="I24" i="37" l="1"/>
  <c r="C1491" i="1"/>
  <c r="D1491" i="1" s="1"/>
  <c r="R24" i="37"/>
  <c r="C1494" i="1"/>
  <c r="D1494" i="1" s="1"/>
  <c r="H27" i="31"/>
  <c r="H30" i="31"/>
  <c r="B26" i="9"/>
  <c r="C25" i="9"/>
  <c r="C26" i="9" s="1"/>
  <c r="I26" i="9"/>
  <c r="C179" i="1"/>
  <c r="D179" i="1" s="1"/>
  <c r="I24" i="31"/>
  <c r="C1131" i="1"/>
  <c r="D1131" i="1" s="1"/>
  <c r="K23" i="31"/>
  <c r="K24" i="31" s="1"/>
  <c r="J24" i="31"/>
  <c r="C1132" i="1"/>
  <c r="D1132" i="1" s="1"/>
  <c r="O21" i="29"/>
  <c r="O22" i="29" s="1"/>
  <c r="M22" i="29"/>
  <c r="C1140" i="1"/>
  <c r="D1140" i="1" s="1"/>
  <c r="I25" i="31"/>
  <c r="T25" i="31"/>
  <c r="T26" i="31" s="1"/>
  <c r="B25" i="31"/>
  <c r="M25" i="31"/>
  <c r="N26" i="31"/>
  <c r="P26" i="31" s="1"/>
  <c r="Q26" i="31" s="1"/>
  <c r="D25" i="31"/>
  <c r="L25" i="31"/>
  <c r="L26" i="31" s="1"/>
  <c r="N25" i="31"/>
  <c r="P25" i="31" s="1"/>
  <c r="Q25" i="31" s="1"/>
  <c r="G25" i="31"/>
  <c r="G26" i="31" s="1"/>
  <c r="C1150" i="1"/>
  <c r="D1150" i="1" s="1"/>
  <c r="J25" i="31"/>
  <c r="F25" i="31"/>
  <c r="R25" i="31"/>
  <c r="H28" i="29"/>
  <c r="H25" i="29"/>
  <c r="E12" i="24"/>
  <c r="F13" i="24"/>
  <c r="D26" i="9"/>
  <c r="C175" i="1"/>
  <c r="D175" i="1" s="1"/>
  <c r="E25" i="9"/>
  <c r="E26" i="9" s="1"/>
  <c r="M26" i="9"/>
  <c r="O25" i="9"/>
  <c r="O26" i="9" s="1"/>
  <c r="O23" i="31"/>
  <c r="O24" i="31" s="1"/>
  <c r="M24" i="31"/>
  <c r="H28" i="4"/>
  <c r="H31" i="4"/>
  <c r="C1001" i="1"/>
  <c r="D1001" i="1" s="1"/>
  <c r="I22" i="29"/>
  <c r="C997" i="1"/>
  <c r="D997" i="1" s="1"/>
  <c r="E21" i="29"/>
  <c r="E22" i="29" s="1"/>
  <c r="D22" i="29"/>
  <c r="C999" i="1"/>
  <c r="D999" i="1" s="1"/>
  <c r="F22" i="29"/>
  <c r="F24" i="37"/>
  <c r="C1489" i="1"/>
  <c r="D1489" i="1" s="1"/>
  <c r="C1010" i="1"/>
  <c r="D1010" i="1" s="1"/>
  <c r="T23" i="29"/>
  <c r="T24" i="29" s="1"/>
  <c r="J23" i="29"/>
  <c r="G23" i="29"/>
  <c r="G24" i="29" s="1"/>
  <c r="F23" i="29"/>
  <c r="N24" i="29"/>
  <c r="P24" i="29" s="1"/>
  <c r="Q24" i="29" s="1"/>
  <c r="R23" i="29"/>
  <c r="B23" i="29"/>
  <c r="M23" i="29"/>
  <c r="N23" i="29"/>
  <c r="P23" i="29" s="1"/>
  <c r="Q23" i="29" s="1"/>
  <c r="I23" i="29"/>
  <c r="L23" i="29"/>
  <c r="L24" i="29" s="1"/>
  <c r="D23" i="29"/>
  <c r="R27" i="9"/>
  <c r="N27" i="9"/>
  <c r="P27" i="9" s="1"/>
  <c r="Q27" i="9" s="1"/>
  <c r="N28" i="9"/>
  <c r="P28" i="9" s="1"/>
  <c r="Q28" i="9" s="1"/>
  <c r="M27" i="9"/>
  <c r="C188" i="1"/>
  <c r="D188" i="1" s="1"/>
  <c r="F27" i="9"/>
  <c r="G27" i="9"/>
  <c r="G28" i="9" s="1"/>
  <c r="J27" i="9"/>
  <c r="B27" i="9"/>
  <c r="I27" i="9"/>
  <c r="L27" i="9"/>
  <c r="L28" i="9" s="1"/>
  <c r="T27" i="9"/>
  <c r="T28" i="9" s="1"/>
  <c r="D27" i="9"/>
  <c r="R26" i="9"/>
  <c r="C182" i="1"/>
  <c r="D182" i="1" s="1"/>
  <c r="C23" i="31"/>
  <c r="C24" i="31" s="1"/>
  <c r="B24" i="31"/>
  <c r="R24" i="31"/>
  <c r="C1134" i="1"/>
  <c r="D1134" i="1" s="1"/>
  <c r="N27" i="4"/>
  <c r="P27" i="4" s="1"/>
  <c r="Q27" i="4" s="1"/>
  <c r="D26" i="4"/>
  <c r="E26" i="4" s="1"/>
  <c r="I26" i="4"/>
  <c r="M26" i="4"/>
  <c r="O26" i="4" s="1"/>
  <c r="B26" i="4"/>
  <c r="C26" i="4" s="1"/>
  <c r="N26" i="4"/>
  <c r="P26" i="4" s="1"/>
  <c r="Q26" i="4" s="1"/>
  <c r="L26" i="4"/>
  <c r="J26" i="4"/>
  <c r="K26" i="4" s="1"/>
  <c r="T26" i="4"/>
  <c r="F26" i="4"/>
  <c r="R26" i="4"/>
  <c r="G26" i="4"/>
  <c r="H29" i="9"/>
  <c r="H32" i="9"/>
  <c r="C180" i="1"/>
  <c r="D180" i="1" s="1"/>
  <c r="K25" i="9"/>
  <c r="K26" i="9" s="1"/>
  <c r="J26" i="9"/>
  <c r="F26" i="9"/>
  <c r="C177" i="1"/>
  <c r="D177" i="1" s="1"/>
  <c r="B10" i="24"/>
  <c r="A9" i="24"/>
  <c r="E23" i="31"/>
  <c r="E24" i="31" s="1"/>
  <c r="D24" i="31"/>
  <c r="C1127" i="1"/>
  <c r="D1127" i="1" s="1"/>
  <c r="C1129" i="1"/>
  <c r="D1129" i="1" s="1"/>
  <c r="F24" i="31"/>
  <c r="B22" i="29"/>
  <c r="C21" i="29"/>
  <c r="C22" i="29" s="1"/>
  <c r="C1002" i="1"/>
  <c r="D1002" i="1" s="1"/>
  <c r="K21" i="29"/>
  <c r="K22" i="29" s="1"/>
  <c r="J22" i="29"/>
  <c r="C1004" i="1"/>
  <c r="D1004" i="1" s="1"/>
  <c r="R22" i="29"/>
  <c r="Z35" i="24"/>
  <c r="Y34" i="24"/>
  <c r="V27" i="24"/>
  <c r="U26" i="24"/>
  <c r="I22" i="36"/>
  <c r="C1361" i="1"/>
  <c r="D1361" i="1" s="1"/>
  <c r="F22" i="36"/>
  <c r="C1359" i="1"/>
  <c r="D1359" i="1" s="1"/>
  <c r="N19" i="16"/>
  <c r="P19" i="16" s="1"/>
  <c r="Q19" i="16" s="1"/>
  <c r="L19" i="16"/>
  <c r="L20" i="16" s="1"/>
  <c r="R19" i="16"/>
  <c r="R20" i="16" s="1"/>
  <c r="G19" i="16"/>
  <c r="G20" i="16" s="1"/>
  <c r="D19" i="16"/>
  <c r="J19" i="16"/>
  <c r="B19" i="16"/>
  <c r="T19" i="16"/>
  <c r="T20" i="16" s="1"/>
  <c r="M19" i="16"/>
  <c r="I19" i="16"/>
  <c r="I20" i="16" s="1"/>
  <c r="F19" i="16"/>
  <c r="F20" i="16" s="1"/>
  <c r="N20" i="16"/>
  <c r="P20" i="16" s="1"/>
  <c r="Q20" i="16" s="1"/>
  <c r="C1219" i="1"/>
  <c r="D1219" i="1" s="1"/>
  <c r="F18" i="33"/>
  <c r="C1222" i="1"/>
  <c r="D1222" i="1" s="1"/>
  <c r="K17" i="33"/>
  <c r="K18" i="33" s="1"/>
  <c r="J18" i="33"/>
  <c r="E19" i="21"/>
  <c r="E20" i="21" s="1"/>
  <c r="D20" i="21"/>
  <c r="C747" i="1"/>
  <c r="D747" i="1" s="1"/>
  <c r="H28" i="25"/>
  <c r="H25" i="25"/>
  <c r="C511" i="1"/>
  <c r="D511" i="1" s="1"/>
  <c r="I22" i="15"/>
  <c r="C512" i="1"/>
  <c r="D512" i="1" s="1"/>
  <c r="K21" i="15"/>
  <c r="K22" i="15" s="1"/>
  <c r="J22" i="15"/>
  <c r="H26" i="7"/>
  <c r="H23" i="7"/>
  <c r="E19" i="11"/>
  <c r="E20" i="11" s="1"/>
  <c r="D20" i="11"/>
  <c r="H23" i="21"/>
  <c r="H26" i="21"/>
  <c r="C877" i="1"/>
  <c r="D877" i="1" s="1"/>
  <c r="E21" i="25"/>
  <c r="E22" i="25" s="1"/>
  <c r="D22" i="25"/>
  <c r="O21" i="25"/>
  <c r="O22" i="25" s="1"/>
  <c r="M22" i="25"/>
  <c r="H28" i="15"/>
  <c r="H25" i="15"/>
  <c r="B18" i="19"/>
  <c r="C17" i="19"/>
  <c r="C18" i="19" s="1"/>
  <c r="C624" i="1"/>
  <c r="D624" i="1" s="1"/>
  <c r="R18" i="19"/>
  <c r="D20" i="7"/>
  <c r="E19" i="7"/>
  <c r="E20" i="7" s="1"/>
  <c r="D21" i="11"/>
  <c r="M21" i="11"/>
  <c r="I21" i="11"/>
  <c r="C289" i="1"/>
  <c r="D289" i="1" s="1"/>
  <c r="G21" i="11"/>
  <c r="G22" i="11" s="1"/>
  <c r="B21" i="11"/>
  <c r="T21" i="11"/>
  <c r="T22" i="11" s="1"/>
  <c r="L21" i="11"/>
  <c r="L22" i="11" s="1"/>
  <c r="N21" i="11"/>
  <c r="P21" i="11" s="1"/>
  <c r="Q21" i="11" s="1"/>
  <c r="N22" i="11"/>
  <c r="P22" i="11" s="1"/>
  <c r="Q22" i="11" s="1"/>
  <c r="F21" i="11"/>
  <c r="R21" i="11"/>
  <c r="J21" i="11"/>
  <c r="T23" i="14"/>
  <c r="T24" i="14" s="1"/>
  <c r="M23" i="14"/>
  <c r="I23" i="14"/>
  <c r="I24" i="14" s="1"/>
  <c r="F23" i="14"/>
  <c r="F24" i="14" s="1"/>
  <c r="N24" i="14"/>
  <c r="P24" i="14" s="1"/>
  <c r="Q24" i="14" s="1"/>
  <c r="N23" i="14"/>
  <c r="P23" i="14" s="1"/>
  <c r="Q23" i="14" s="1"/>
  <c r="L23" i="14"/>
  <c r="L24" i="14" s="1"/>
  <c r="R23" i="14"/>
  <c r="R24" i="14" s="1"/>
  <c r="G23" i="14"/>
  <c r="G24" i="14" s="1"/>
  <c r="D23" i="14"/>
  <c r="J23" i="14"/>
  <c r="B23" i="14"/>
  <c r="H21" i="19"/>
  <c r="H24" i="19"/>
  <c r="D18" i="16"/>
  <c r="E17" i="16"/>
  <c r="E18" i="16" s="1"/>
  <c r="K17" i="16"/>
  <c r="K18" i="16" s="1"/>
  <c r="J18" i="16"/>
  <c r="D22" i="14"/>
  <c r="E21" i="14"/>
  <c r="E22" i="14" s="1"/>
  <c r="O21" i="14"/>
  <c r="O22" i="14" s="1"/>
  <c r="M22" i="14"/>
  <c r="K21" i="14"/>
  <c r="K22" i="14" s="1"/>
  <c r="J22" i="14"/>
  <c r="H21" i="16"/>
  <c r="H24" i="16"/>
  <c r="C1224" i="1"/>
  <c r="D1224" i="1" s="1"/>
  <c r="R18" i="33"/>
  <c r="O19" i="21"/>
  <c r="O20" i="21" s="1"/>
  <c r="M20" i="21"/>
  <c r="C890" i="1"/>
  <c r="D890" i="1" s="1"/>
  <c r="T23" i="25"/>
  <c r="T24" i="25" s="1"/>
  <c r="J23" i="25"/>
  <c r="N24" i="25"/>
  <c r="P24" i="25" s="1"/>
  <c r="Q24" i="25" s="1"/>
  <c r="B23" i="25"/>
  <c r="I23" i="25"/>
  <c r="L23" i="25"/>
  <c r="L24" i="25" s="1"/>
  <c r="D23" i="25"/>
  <c r="G23" i="25"/>
  <c r="G24" i="25" s="1"/>
  <c r="R23" i="25"/>
  <c r="F23" i="25"/>
  <c r="M23" i="25"/>
  <c r="N23" i="25"/>
  <c r="P23" i="25" s="1"/>
  <c r="Q23" i="25" s="1"/>
  <c r="O21" i="15"/>
  <c r="O22" i="15" s="1"/>
  <c r="M22" i="15"/>
  <c r="R22" i="15"/>
  <c r="C514" i="1"/>
  <c r="D514" i="1" s="1"/>
  <c r="I21" i="21"/>
  <c r="C760" i="1"/>
  <c r="D760" i="1" s="1"/>
  <c r="L21" i="21"/>
  <c r="L22" i="21" s="1"/>
  <c r="B21" i="21"/>
  <c r="M21" i="21"/>
  <c r="G21" i="21"/>
  <c r="G22" i="21" s="1"/>
  <c r="R21" i="21"/>
  <c r="D21" i="21"/>
  <c r="T21" i="21"/>
  <c r="T22" i="21" s="1"/>
  <c r="N21" i="21"/>
  <c r="P21" i="21" s="1"/>
  <c r="Q21" i="21" s="1"/>
  <c r="N22" i="21"/>
  <c r="P22" i="21" s="1"/>
  <c r="Q22" i="21" s="1"/>
  <c r="F21" i="21"/>
  <c r="J21" i="21"/>
  <c r="C882" i="1"/>
  <c r="D882" i="1" s="1"/>
  <c r="J22" i="25"/>
  <c r="K21" i="25"/>
  <c r="K22" i="25" s="1"/>
  <c r="C879" i="1"/>
  <c r="D879" i="1" s="1"/>
  <c r="F22" i="25"/>
  <c r="F18" i="19"/>
  <c r="C619" i="1"/>
  <c r="D619" i="1" s="1"/>
  <c r="D18" i="19"/>
  <c r="C617" i="1"/>
  <c r="D617" i="1" s="1"/>
  <c r="E17" i="19"/>
  <c r="E18" i="19" s="1"/>
  <c r="H26" i="11"/>
  <c r="H23" i="11"/>
  <c r="H25" i="14"/>
  <c r="H28" i="14"/>
  <c r="J19" i="19"/>
  <c r="D19" i="19"/>
  <c r="T19" i="19"/>
  <c r="T20" i="19" s="1"/>
  <c r="C630" i="1"/>
  <c r="D630" i="1" s="1"/>
  <c r="L19" i="19"/>
  <c r="L20" i="19" s="1"/>
  <c r="F19" i="19"/>
  <c r="G19" i="19"/>
  <c r="G20" i="19" s="1"/>
  <c r="R19" i="19"/>
  <c r="I19" i="19"/>
  <c r="N20" i="19"/>
  <c r="P20" i="19" s="1"/>
  <c r="Q20" i="19" s="1"/>
  <c r="N19" i="19"/>
  <c r="P19" i="19" s="1"/>
  <c r="Q19" i="19" s="1"/>
  <c r="B19" i="19"/>
  <c r="M19" i="19"/>
  <c r="O17" i="16"/>
  <c r="O18" i="16" s="1"/>
  <c r="M18" i="16"/>
  <c r="B22" i="14"/>
  <c r="C21" i="14"/>
  <c r="C22" i="14" s="1"/>
  <c r="C1217" i="1"/>
  <c r="D1217" i="1" s="1"/>
  <c r="E17" i="33"/>
  <c r="E18" i="33" s="1"/>
  <c r="D18" i="33"/>
  <c r="M18" i="33"/>
  <c r="O17" i="33"/>
  <c r="O18" i="33" s="1"/>
  <c r="B20" i="21"/>
  <c r="C19" i="21"/>
  <c r="C20" i="21" s="1"/>
  <c r="B22" i="15"/>
  <c r="C21" i="15"/>
  <c r="C22" i="15" s="1"/>
  <c r="C509" i="1"/>
  <c r="D509" i="1" s="1"/>
  <c r="F22" i="15"/>
  <c r="B20" i="11"/>
  <c r="C19" i="11"/>
  <c r="C20" i="11" s="1"/>
  <c r="C884" i="1"/>
  <c r="D884" i="1" s="1"/>
  <c r="R22" i="25"/>
  <c r="C881" i="1"/>
  <c r="D881" i="1" s="1"/>
  <c r="I22" i="25"/>
  <c r="J18" i="19"/>
  <c r="C622" i="1"/>
  <c r="D622" i="1" s="1"/>
  <c r="K17" i="19"/>
  <c r="K18" i="19" s="1"/>
  <c r="B20" i="7"/>
  <c r="C19" i="7"/>
  <c r="C20" i="7" s="1"/>
  <c r="J11" i="24"/>
  <c r="I10" i="24"/>
  <c r="H21" i="33"/>
  <c r="H24" i="33"/>
  <c r="R22" i="36"/>
  <c r="C1364" i="1"/>
  <c r="D1364" i="1" s="1"/>
  <c r="C1221" i="1"/>
  <c r="D1221" i="1" s="1"/>
  <c r="I18" i="33"/>
  <c r="C17" i="33"/>
  <c r="C18" i="33" s="1"/>
  <c r="B18" i="33"/>
  <c r="J20" i="21"/>
  <c r="K19" i="21"/>
  <c r="K20" i="21" s="1"/>
  <c r="C752" i="1"/>
  <c r="D752" i="1" s="1"/>
  <c r="R20" i="21"/>
  <c r="C754" i="1"/>
  <c r="D754" i="1" s="1"/>
  <c r="C749" i="1"/>
  <c r="D749" i="1" s="1"/>
  <c r="F20" i="21"/>
  <c r="C751" i="1"/>
  <c r="D751" i="1" s="1"/>
  <c r="I20" i="21"/>
  <c r="D22" i="15"/>
  <c r="C507" i="1"/>
  <c r="D507" i="1" s="1"/>
  <c r="E21" i="15"/>
  <c r="E22" i="15" s="1"/>
  <c r="N22" i="7"/>
  <c r="P22" i="7" s="1"/>
  <c r="Q22" i="7" s="1"/>
  <c r="M21" i="7"/>
  <c r="I21" i="7"/>
  <c r="C16" i="1"/>
  <c r="D16" i="1" s="1"/>
  <c r="T21" i="7"/>
  <c r="T22" i="7" s="1"/>
  <c r="F21" i="7"/>
  <c r="L21" i="7"/>
  <c r="L22" i="7" s="1"/>
  <c r="N21" i="7"/>
  <c r="P21" i="7" s="1"/>
  <c r="Q21" i="7" s="1"/>
  <c r="D21" i="7"/>
  <c r="G21" i="7"/>
  <c r="G22" i="7" s="1"/>
  <c r="B21" i="7"/>
  <c r="R21" i="7"/>
  <c r="J21" i="7"/>
  <c r="K19" i="11"/>
  <c r="K20" i="11" s="1"/>
  <c r="J20" i="11"/>
  <c r="M20" i="11"/>
  <c r="O19" i="11"/>
  <c r="O20" i="11" s="1"/>
  <c r="B22" i="25"/>
  <c r="C21" i="25"/>
  <c r="C22" i="25" s="1"/>
  <c r="N23" i="15"/>
  <c r="P23" i="15" s="1"/>
  <c r="Q23" i="15" s="1"/>
  <c r="N24" i="15"/>
  <c r="P24" i="15" s="1"/>
  <c r="Q24" i="15" s="1"/>
  <c r="R23" i="15"/>
  <c r="J23" i="15"/>
  <c r="F23" i="15"/>
  <c r="M23" i="15"/>
  <c r="I23" i="15"/>
  <c r="D23" i="15"/>
  <c r="C520" i="1"/>
  <c r="D520" i="1" s="1"/>
  <c r="T23" i="15"/>
  <c r="T24" i="15" s="1"/>
  <c r="L23" i="15"/>
  <c r="L24" i="15" s="1"/>
  <c r="G23" i="15"/>
  <c r="G24" i="15" s="1"/>
  <c r="B23" i="15"/>
  <c r="M18" i="19"/>
  <c r="O17" i="19"/>
  <c r="O18" i="19" s="1"/>
  <c r="I18" i="19"/>
  <c r="C621" i="1"/>
  <c r="D621" i="1" s="1"/>
  <c r="O19" i="7"/>
  <c r="O20" i="7" s="1"/>
  <c r="M20" i="7"/>
  <c r="K19" i="7"/>
  <c r="K20" i="7" s="1"/>
  <c r="J20" i="7"/>
  <c r="B18" i="16"/>
  <c r="C17" i="16"/>
  <c r="C18" i="16" s="1"/>
  <c r="C1230" i="1"/>
  <c r="D1230" i="1" s="1"/>
  <c r="G19" i="33"/>
  <c r="G20" i="33" s="1"/>
  <c r="J19" i="33"/>
  <c r="B19" i="33"/>
  <c r="M19" i="33"/>
  <c r="R19" i="33"/>
  <c r="F19" i="33"/>
  <c r="I19" i="33"/>
  <c r="N20" i="33"/>
  <c r="P20" i="33" s="1"/>
  <c r="Q20" i="33" s="1"/>
  <c r="L19" i="33"/>
  <c r="L20" i="33" s="1"/>
  <c r="T19" i="33"/>
  <c r="T20" i="33" s="1"/>
  <c r="N19" i="33"/>
  <c r="P19" i="33" s="1"/>
  <c r="Q19" i="33" s="1"/>
  <c r="D19" i="33"/>
  <c r="Q9" i="24"/>
  <c r="R10" i="24"/>
  <c r="M8" i="24"/>
  <c r="N9" i="24"/>
  <c r="C23" i="37"/>
  <c r="C24" i="37" s="1"/>
  <c r="B24" i="37"/>
  <c r="E23" i="37"/>
  <c r="E24" i="37" s="1"/>
  <c r="D24" i="37"/>
  <c r="H30" i="37"/>
  <c r="H27" i="37"/>
  <c r="C1510" i="1" s="1"/>
  <c r="D1510" i="1" s="1"/>
  <c r="T25" i="37"/>
  <c r="T26" i="37" s="1"/>
  <c r="G25" i="37"/>
  <c r="G26" i="37" s="1"/>
  <c r="M25" i="37"/>
  <c r="R25" i="37"/>
  <c r="J25" i="37"/>
  <c r="C1502" i="1" s="1"/>
  <c r="D1502" i="1" s="1"/>
  <c r="F25" i="37"/>
  <c r="N26" i="37"/>
  <c r="P26" i="37" s="1"/>
  <c r="Q26" i="37" s="1"/>
  <c r="L25" i="37"/>
  <c r="L26" i="37" s="1"/>
  <c r="D25" i="37"/>
  <c r="C1497" i="1" s="1"/>
  <c r="D1497" i="1" s="1"/>
  <c r="I25" i="37"/>
  <c r="N25" i="37"/>
  <c r="P25" i="37" s="1"/>
  <c r="Q25" i="37" s="1"/>
  <c r="B25" i="37"/>
  <c r="K23" i="37"/>
  <c r="K24" i="37" s="1"/>
  <c r="J24" i="37"/>
  <c r="M24" i="37"/>
  <c r="O23" i="37"/>
  <c r="O24" i="37" s="1"/>
  <c r="K21" i="36"/>
  <c r="K22" i="36" s="1"/>
  <c r="J22" i="36"/>
  <c r="M22" i="36"/>
  <c r="O21" i="36"/>
  <c r="O22" i="36" s="1"/>
  <c r="H25" i="36"/>
  <c r="C1380" i="1" s="1"/>
  <c r="D1380" i="1" s="1"/>
  <c r="H28" i="36"/>
  <c r="C21" i="36"/>
  <c r="C22" i="36" s="1"/>
  <c r="B22" i="36"/>
  <c r="E21" i="36"/>
  <c r="E22" i="36" s="1"/>
  <c r="D22" i="36"/>
  <c r="T23" i="36"/>
  <c r="T24" i="36" s="1"/>
  <c r="G23" i="36"/>
  <c r="G24" i="36" s="1"/>
  <c r="I23" i="36"/>
  <c r="N23" i="36"/>
  <c r="P23" i="36" s="1"/>
  <c r="Q23" i="36" s="1"/>
  <c r="F23" i="36"/>
  <c r="N24" i="36"/>
  <c r="P24" i="36" s="1"/>
  <c r="Q24" i="36" s="1"/>
  <c r="L23" i="36"/>
  <c r="L24" i="36" s="1"/>
  <c r="D23" i="36"/>
  <c r="C1367" i="1" s="1"/>
  <c r="D1367" i="1" s="1"/>
  <c r="M23" i="36"/>
  <c r="R23" i="36"/>
  <c r="J23" i="36"/>
  <c r="C1372" i="1" s="1"/>
  <c r="D1372" i="1" s="1"/>
  <c r="B23" i="36"/>
  <c r="C1014" i="1" l="1"/>
  <c r="D1014" i="1" s="1"/>
  <c r="R24" i="29"/>
  <c r="F26" i="37"/>
  <c r="C1499" i="1"/>
  <c r="D1499" i="1" s="1"/>
  <c r="H31" i="9"/>
  <c r="H34" i="9"/>
  <c r="C185" i="1"/>
  <c r="D185" i="1" s="1"/>
  <c r="D28" i="9"/>
  <c r="E27" i="9"/>
  <c r="E28" i="9" s="1"/>
  <c r="C1144" i="1"/>
  <c r="D1144" i="1" s="1"/>
  <c r="R26" i="31"/>
  <c r="T29" i="9"/>
  <c r="T30" i="9" s="1"/>
  <c r="J29" i="9"/>
  <c r="N30" i="9"/>
  <c r="P30" i="9" s="1"/>
  <c r="Q30" i="9" s="1"/>
  <c r="R29" i="9"/>
  <c r="I29" i="9"/>
  <c r="F29" i="9"/>
  <c r="C158" i="1"/>
  <c r="D158" i="1" s="1"/>
  <c r="L29" i="9"/>
  <c r="L30" i="9" s="1"/>
  <c r="B29" i="9"/>
  <c r="M29" i="9"/>
  <c r="N29" i="9"/>
  <c r="P29" i="9" s="1"/>
  <c r="Q29" i="9" s="1"/>
  <c r="G29" i="9"/>
  <c r="G30" i="9" s="1"/>
  <c r="D29" i="9"/>
  <c r="J28" i="9"/>
  <c r="C190" i="1"/>
  <c r="D190" i="1" s="1"/>
  <c r="K27" i="9"/>
  <c r="K28" i="9" s="1"/>
  <c r="M28" i="9"/>
  <c r="O27" i="9"/>
  <c r="O28" i="9" s="1"/>
  <c r="C1007" i="1"/>
  <c r="D1007" i="1" s="1"/>
  <c r="E23" i="29"/>
  <c r="E24" i="29" s="1"/>
  <c r="D24" i="29"/>
  <c r="O23" i="29"/>
  <c r="O24" i="29" s="1"/>
  <c r="M24" i="29"/>
  <c r="C1009" i="1"/>
  <c r="D1009" i="1" s="1"/>
  <c r="F24" i="29"/>
  <c r="F26" i="31"/>
  <c r="C1139" i="1"/>
  <c r="D1139" i="1" s="1"/>
  <c r="O25" i="31"/>
  <c r="O26" i="31" s="1"/>
  <c r="M26" i="31"/>
  <c r="H29" i="31"/>
  <c r="H32" i="31"/>
  <c r="I28" i="9"/>
  <c r="C189" i="1"/>
  <c r="D189" i="1" s="1"/>
  <c r="F28" i="9"/>
  <c r="C187" i="1"/>
  <c r="D187" i="1" s="1"/>
  <c r="C1011" i="1"/>
  <c r="D1011" i="1" s="1"/>
  <c r="I24" i="29"/>
  <c r="C1012" i="1"/>
  <c r="D1012" i="1" s="1"/>
  <c r="J24" i="29"/>
  <c r="K23" i="29"/>
  <c r="K24" i="29" s="1"/>
  <c r="H33" i="4"/>
  <c r="H30" i="4"/>
  <c r="H27" i="29"/>
  <c r="H30" i="29"/>
  <c r="E25" i="31"/>
  <c r="E26" i="31" s="1"/>
  <c r="C1137" i="1"/>
  <c r="D1137" i="1" s="1"/>
  <c r="D26" i="31"/>
  <c r="I26" i="37"/>
  <c r="C1501" i="1"/>
  <c r="D1501" i="1" s="1"/>
  <c r="C27" i="9"/>
  <c r="C28" i="9" s="1"/>
  <c r="B28" i="9"/>
  <c r="C192" i="1"/>
  <c r="D192" i="1" s="1"/>
  <c r="R28" i="9"/>
  <c r="G28" i="4"/>
  <c r="R28" i="4"/>
  <c r="N28" i="4"/>
  <c r="P28" i="4" s="1"/>
  <c r="Q28" i="4" s="1"/>
  <c r="N29" i="4"/>
  <c r="P29" i="4" s="1"/>
  <c r="Q29" i="4" s="1"/>
  <c r="D28" i="4"/>
  <c r="E28" i="4" s="1"/>
  <c r="T28" i="4"/>
  <c r="F28" i="4"/>
  <c r="M28" i="4"/>
  <c r="O28" i="4" s="1"/>
  <c r="J28" i="4"/>
  <c r="K28" i="4" s="1"/>
  <c r="L28" i="4"/>
  <c r="B28" i="4"/>
  <c r="C28" i="4" s="1"/>
  <c r="I28" i="4"/>
  <c r="E13" i="24"/>
  <c r="F14" i="24"/>
  <c r="I26" i="31"/>
  <c r="C1141" i="1"/>
  <c r="D1141" i="1" s="1"/>
  <c r="R26" i="37"/>
  <c r="C1504" i="1"/>
  <c r="D1504" i="1" s="1"/>
  <c r="B11" i="24"/>
  <c r="A10" i="24"/>
  <c r="B24" i="29"/>
  <c r="C23" i="29"/>
  <c r="C24" i="29" s="1"/>
  <c r="C1020" i="1"/>
  <c r="D1020" i="1" s="1"/>
  <c r="M25" i="29"/>
  <c r="N26" i="29"/>
  <c r="P26" i="29" s="1"/>
  <c r="Q26" i="29" s="1"/>
  <c r="N25" i="29"/>
  <c r="P25" i="29" s="1"/>
  <c r="Q25" i="29" s="1"/>
  <c r="B25" i="29"/>
  <c r="I25" i="29"/>
  <c r="J25" i="29"/>
  <c r="R25" i="29"/>
  <c r="D25" i="29"/>
  <c r="T25" i="29"/>
  <c r="T26" i="29" s="1"/>
  <c r="L25" i="29"/>
  <c r="L26" i="29" s="1"/>
  <c r="F25" i="29"/>
  <c r="G25" i="29"/>
  <c r="G26" i="29" s="1"/>
  <c r="C1142" i="1"/>
  <c r="D1142" i="1" s="1"/>
  <c r="K25" i="31"/>
  <c r="K26" i="31" s="1"/>
  <c r="J26" i="31"/>
  <c r="C25" i="31"/>
  <c r="C26" i="31" s="1"/>
  <c r="B26" i="31"/>
  <c r="N28" i="31"/>
  <c r="P28" i="31" s="1"/>
  <c r="Q28" i="31" s="1"/>
  <c r="D27" i="31"/>
  <c r="M27" i="31"/>
  <c r="N27" i="31"/>
  <c r="P27" i="31" s="1"/>
  <c r="Q27" i="31" s="1"/>
  <c r="G27" i="31"/>
  <c r="G28" i="31" s="1"/>
  <c r="L27" i="31"/>
  <c r="L28" i="31" s="1"/>
  <c r="F27" i="31"/>
  <c r="R27" i="31"/>
  <c r="J27" i="31"/>
  <c r="I27" i="31"/>
  <c r="T27" i="31"/>
  <c r="T28" i="31" s="1"/>
  <c r="B27" i="31"/>
  <c r="Y35" i="24"/>
  <c r="Z36" i="24"/>
  <c r="V28" i="24"/>
  <c r="U27" i="24"/>
  <c r="I24" i="36"/>
  <c r="C1371" i="1"/>
  <c r="D1371" i="1" s="1"/>
  <c r="C1231" i="1"/>
  <c r="D1231" i="1" s="1"/>
  <c r="I20" i="33"/>
  <c r="C19" i="33"/>
  <c r="C20" i="33" s="1"/>
  <c r="B20" i="33"/>
  <c r="C521" i="1"/>
  <c r="D521" i="1" s="1"/>
  <c r="I24" i="15"/>
  <c r="C524" i="1"/>
  <c r="D524" i="1" s="1"/>
  <c r="R24" i="15"/>
  <c r="F22" i="7"/>
  <c r="C15" i="1"/>
  <c r="D15" i="1" s="1"/>
  <c r="M22" i="7"/>
  <c r="O21" i="7"/>
  <c r="O22" i="7" s="1"/>
  <c r="H26" i="33"/>
  <c r="H23" i="33"/>
  <c r="L25" i="14"/>
  <c r="L26" i="14" s="1"/>
  <c r="G25" i="14"/>
  <c r="G26" i="14" s="1"/>
  <c r="D25" i="14"/>
  <c r="R25" i="14"/>
  <c r="R26" i="14" s="1"/>
  <c r="N25" i="14"/>
  <c r="P25" i="14" s="1"/>
  <c r="Q25" i="14" s="1"/>
  <c r="B25" i="14"/>
  <c r="J25" i="14"/>
  <c r="F25" i="14"/>
  <c r="F26" i="14" s="1"/>
  <c r="N26" i="14"/>
  <c r="P26" i="14" s="1"/>
  <c r="Q26" i="14" s="1"/>
  <c r="T25" i="14"/>
  <c r="T26" i="14" s="1"/>
  <c r="M25" i="14"/>
  <c r="I25" i="14"/>
  <c r="I26" i="14" s="1"/>
  <c r="C889" i="1"/>
  <c r="D889" i="1" s="1"/>
  <c r="F24" i="25"/>
  <c r="C892" i="1"/>
  <c r="D892" i="1" s="1"/>
  <c r="K23" i="25"/>
  <c r="K24" i="25" s="1"/>
  <c r="J24" i="25"/>
  <c r="T21" i="16"/>
  <c r="T22" i="16" s="1"/>
  <c r="M21" i="16"/>
  <c r="I21" i="16"/>
  <c r="I22" i="16" s="1"/>
  <c r="L21" i="16"/>
  <c r="L22" i="16" s="1"/>
  <c r="G21" i="16"/>
  <c r="G22" i="16" s="1"/>
  <c r="D21" i="16"/>
  <c r="R21" i="16"/>
  <c r="R22" i="16" s="1"/>
  <c r="N21" i="16"/>
  <c r="P21" i="16" s="1"/>
  <c r="Q21" i="16" s="1"/>
  <c r="B21" i="16"/>
  <c r="J21" i="16"/>
  <c r="F21" i="16"/>
  <c r="F22" i="16" s="1"/>
  <c r="N22" i="16"/>
  <c r="P22" i="16" s="1"/>
  <c r="Q22" i="16" s="1"/>
  <c r="G21" i="19"/>
  <c r="G22" i="19" s="1"/>
  <c r="R21" i="19"/>
  <c r="I21" i="19"/>
  <c r="N22" i="19"/>
  <c r="P22" i="19" s="1"/>
  <c r="Q22" i="19" s="1"/>
  <c r="N21" i="19"/>
  <c r="P21" i="19" s="1"/>
  <c r="Q21" i="19" s="1"/>
  <c r="B21" i="19"/>
  <c r="M21" i="19"/>
  <c r="J21" i="19"/>
  <c r="D21" i="19"/>
  <c r="T21" i="19"/>
  <c r="T22" i="19" s="1"/>
  <c r="C640" i="1"/>
  <c r="D640" i="1" s="1"/>
  <c r="L21" i="19"/>
  <c r="L22" i="19" s="1"/>
  <c r="F21" i="19"/>
  <c r="C21" i="11"/>
  <c r="C22" i="11" s="1"/>
  <c r="B22" i="11"/>
  <c r="M22" i="11"/>
  <c r="O21" i="11"/>
  <c r="O22" i="11" s="1"/>
  <c r="T25" i="15"/>
  <c r="T26" i="15" s="1"/>
  <c r="L25" i="15"/>
  <c r="L26" i="15" s="1"/>
  <c r="N25" i="15"/>
  <c r="P25" i="15" s="1"/>
  <c r="Q25" i="15" s="1"/>
  <c r="N26" i="15"/>
  <c r="P26" i="15" s="1"/>
  <c r="Q26" i="15" s="1"/>
  <c r="F25" i="15"/>
  <c r="C530" i="1"/>
  <c r="D530" i="1" s="1"/>
  <c r="R25" i="15"/>
  <c r="J25" i="15"/>
  <c r="D25" i="15"/>
  <c r="C500" i="1"/>
  <c r="D500" i="1" s="1"/>
  <c r="M25" i="15"/>
  <c r="I25" i="15"/>
  <c r="G25" i="15"/>
  <c r="G26" i="15" s="1"/>
  <c r="B25" i="15"/>
  <c r="I23" i="21"/>
  <c r="C770" i="1"/>
  <c r="D770" i="1" s="1"/>
  <c r="L23" i="21"/>
  <c r="L24" i="21" s="1"/>
  <c r="B23" i="21"/>
  <c r="M23" i="21"/>
  <c r="G23" i="21"/>
  <c r="G24" i="21" s="1"/>
  <c r="R23" i="21"/>
  <c r="D23" i="21"/>
  <c r="T23" i="21"/>
  <c r="T24" i="21" s="1"/>
  <c r="N23" i="21"/>
  <c r="P23" i="21" s="1"/>
  <c r="Q23" i="21" s="1"/>
  <c r="N24" i="21"/>
  <c r="P24" i="21" s="1"/>
  <c r="Q24" i="21" s="1"/>
  <c r="F23" i="21"/>
  <c r="J23" i="21"/>
  <c r="H28" i="7"/>
  <c r="H25" i="7"/>
  <c r="R24" i="36"/>
  <c r="C1374" i="1"/>
  <c r="D1374" i="1" s="1"/>
  <c r="C1229" i="1"/>
  <c r="D1229" i="1" s="1"/>
  <c r="F20" i="33"/>
  <c r="C1232" i="1"/>
  <c r="D1232" i="1" s="1"/>
  <c r="J20" i="33"/>
  <c r="K19" i="33"/>
  <c r="K20" i="33" s="1"/>
  <c r="O23" i="15"/>
  <c r="O24" i="15" s="1"/>
  <c r="M24" i="15"/>
  <c r="J22" i="7"/>
  <c r="C18" i="1"/>
  <c r="D18" i="1" s="1"/>
  <c r="K21" i="7"/>
  <c r="K22" i="7" s="1"/>
  <c r="D22" i="7"/>
  <c r="C13" i="1"/>
  <c r="D13" i="1" s="1"/>
  <c r="E21" i="7"/>
  <c r="E22" i="7" s="1"/>
  <c r="C1240" i="1"/>
  <c r="D1240" i="1" s="1"/>
  <c r="G21" i="33"/>
  <c r="G22" i="33" s="1"/>
  <c r="J21" i="33"/>
  <c r="B21" i="33"/>
  <c r="M21" i="33"/>
  <c r="R21" i="33"/>
  <c r="F21" i="33"/>
  <c r="I21" i="33"/>
  <c r="N22" i="33"/>
  <c r="P22" i="33" s="1"/>
  <c r="Q22" i="33" s="1"/>
  <c r="L21" i="33"/>
  <c r="L22" i="33" s="1"/>
  <c r="T21" i="33"/>
  <c r="T22" i="33" s="1"/>
  <c r="N21" i="33"/>
  <c r="P21" i="33" s="1"/>
  <c r="Q21" i="33" s="1"/>
  <c r="D21" i="33"/>
  <c r="F20" i="19"/>
  <c r="C629" i="1"/>
  <c r="D629" i="1" s="1"/>
  <c r="D20" i="19"/>
  <c r="C627" i="1"/>
  <c r="D627" i="1" s="1"/>
  <c r="E19" i="19"/>
  <c r="E20" i="19" s="1"/>
  <c r="M23" i="11"/>
  <c r="I23" i="11"/>
  <c r="D23" i="11"/>
  <c r="C319" i="1"/>
  <c r="D319" i="1" s="1"/>
  <c r="T23" i="11"/>
  <c r="T24" i="11" s="1"/>
  <c r="L23" i="11"/>
  <c r="L24" i="11" s="1"/>
  <c r="G23" i="11"/>
  <c r="G24" i="11" s="1"/>
  <c r="B23" i="11"/>
  <c r="N23" i="11"/>
  <c r="P23" i="11" s="1"/>
  <c r="Q23" i="11" s="1"/>
  <c r="N24" i="11"/>
  <c r="P24" i="11" s="1"/>
  <c r="Q24" i="11" s="1"/>
  <c r="R23" i="11"/>
  <c r="J23" i="11"/>
  <c r="F23" i="11"/>
  <c r="J22" i="21"/>
  <c r="K21" i="21"/>
  <c r="K22" i="21" s="1"/>
  <c r="C762" i="1"/>
  <c r="D762" i="1" s="1"/>
  <c r="O21" i="21"/>
  <c r="O22" i="21" s="1"/>
  <c r="M22" i="21"/>
  <c r="C761" i="1"/>
  <c r="D761" i="1" s="1"/>
  <c r="I22" i="21"/>
  <c r="C894" i="1"/>
  <c r="D894" i="1" s="1"/>
  <c r="R24" i="25"/>
  <c r="C891" i="1"/>
  <c r="D891" i="1" s="1"/>
  <c r="I24" i="25"/>
  <c r="B24" i="14"/>
  <c r="C23" i="14"/>
  <c r="C24" i="14" s="1"/>
  <c r="J22" i="11"/>
  <c r="C291" i="1"/>
  <c r="D291" i="1" s="1"/>
  <c r="K21" i="11"/>
  <c r="K22" i="11" s="1"/>
  <c r="D22" i="11"/>
  <c r="C286" i="1"/>
  <c r="D286" i="1" s="1"/>
  <c r="E21" i="11"/>
  <c r="E22" i="11" s="1"/>
  <c r="H30" i="15"/>
  <c r="H27" i="15"/>
  <c r="B20" i="16"/>
  <c r="C19" i="16"/>
  <c r="C20" i="16" s="1"/>
  <c r="F24" i="36"/>
  <c r="C1369" i="1"/>
  <c r="D1369" i="1" s="1"/>
  <c r="C1234" i="1"/>
  <c r="D1234" i="1" s="1"/>
  <c r="R20" i="33"/>
  <c r="C23" i="15"/>
  <c r="C24" i="15" s="1"/>
  <c r="B24" i="15"/>
  <c r="C519" i="1"/>
  <c r="D519" i="1" s="1"/>
  <c r="F24" i="15"/>
  <c r="C20" i="1"/>
  <c r="D20" i="1" s="1"/>
  <c r="R22" i="7"/>
  <c r="M20" i="19"/>
  <c r="O19" i="19"/>
  <c r="O20" i="19" s="1"/>
  <c r="I20" i="19"/>
  <c r="C631" i="1"/>
  <c r="D631" i="1" s="1"/>
  <c r="C632" i="1"/>
  <c r="D632" i="1" s="1"/>
  <c r="K19" i="19"/>
  <c r="K20" i="19" s="1"/>
  <c r="J20" i="19"/>
  <c r="H28" i="11"/>
  <c r="H25" i="11"/>
  <c r="C759" i="1"/>
  <c r="D759" i="1" s="1"/>
  <c r="F22" i="21"/>
  <c r="E21" i="21"/>
  <c r="E22" i="21" s="1"/>
  <c r="D22" i="21"/>
  <c r="C757" i="1"/>
  <c r="D757" i="1" s="1"/>
  <c r="B22" i="21"/>
  <c r="C21" i="21"/>
  <c r="C22" i="21" s="1"/>
  <c r="B24" i="25"/>
  <c r="C23" i="25"/>
  <c r="C24" i="25" s="1"/>
  <c r="K23" i="14"/>
  <c r="K24" i="14" s="1"/>
  <c r="J24" i="14"/>
  <c r="R22" i="11"/>
  <c r="C293" i="1"/>
  <c r="D293" i="1" s="1"/>
  <c r="C900" i="1"/>
  <c r="D900" i="1" s="1"/>
  <c r="B25" i="25"/>
  <c r="I25" i="25"/>
  <c r="L25" i="25"/>
  <c r="L26" i="25" s="1"/>
  <c r="D25" i="25"/>
  <c r="G25" i="25"/>
  <c r="G26" i="25" s="1"/>
  <c r="R25" i="25"/>
  <c r="F25" i="25"/>
  <c r="M25" i="25"/>
  <c r="N25" i="25"/>
  <c r="P25" i="25" s="1"/>
  <c r="Q25" i="25" s="1"/>
  <c r="T25" i="25"/>
  <c r="T26" i="25" s="1"/>
  <c r="J25" i="25"/>
  <c r="N26" i="25"/>
  <c r="P26" i="25" s="1"/>
  <c r="Q26" i="25" s="1"/>
  <c r="J20" i="16"/>
  <c r="K19" i="16"/>
  <c r="K20" i="16" s="1"/>
  <c r="C1227" i="1"/>
  <c r="D1227" i="1" s="1"/>
  <c r="E19" i="33"/>
  <c r="E20" i="33" s="1"/>
  <c r="D20" i="33"/>
  <c r="M20" i="33"/>
  <c r="O19" i="33"/>
  <c r="O20" i="33" s="1"/>
  <c r="C517" i="1"/>
  <c r="D517" i="1" s="1"/>
  <c r="E23" i="15"/>
  <c r="E24" i="15" s="1"/>
  <c r="D24" i="15"/>
  <c r="C522" i="1"/>
  <c r="D522" i="1" s="1"/>
  <c r="K23" i="15"/>
  <c r="K24" i="15" s="1"/>
  <c r="J24" i="15"/>
  <c r="C21" i="7"/>
  <c r="C22" i="7" s="1"/>
  <c r="B22" i="7"/>
  <c r="I22" i="7"/>
  <c r="C17" i="1"/>
  <c r="D17" i="1" s="1"/>
  <c r="I11" i="24"/>
  <c r="J12" i="24"/>
  <c r="C19" i="19"/>
  <c r="C20" i="19" s="1"/>
  <c r="B20" i="19"/>
  <c r="R20" i="19"/>
  <c r="C634" i="1"/>
  <c r="D634" i="1" s="1"/>
  <c r="H30" i="14"/>
  <c r="H27" i="14"/>
  <c r="R22" i="21"/>
  <c r="C764" i="1"/>
  <c r="D764" i="1" s="1"/>
  <c r="M24" i="25"/>
  <c r="O23" i="25"/>
  <c r="O24" i="25" s="1"/>
  <c r="C887" i="1"/>
  <c r="D887" i="1" s="1"/>
  <c r="E23" i="25"/>
  <c r="E24" i="25" s="1"/>
  <c r="D24" i="25"/>
  <c r="H26" i="16"/>
  <c r="H23" i="16"/>
  <c r="H23" i="19"/>
  <c r="H26" i="19"/>
  <c r="D24" i="14"/>
  <c r="E23" i="14"/>
  <c r="E24" i="14" s="1"/>
  <c r="O23" i="14"/>
  <c r="O24" i="14" s="1"/>
  <c r="M24" i="14"/>
  <c r="C288" i="1"/>
  <c r="D288" i="1" s="1"/>
  <c r="F22" i="11"/>
  <c r="C290" i="1"/>
  <c r="D290" i="1" s="1"/>
  <c r="I22" i="11"/>
  <c r="H25" i="21"/>
  <c r="H28" i="21"/>
  <c r="T23" i="7"/>
  <c r="T24" i="7" s="1"/>
  <c r="L23" i="7"/>
  <c r="L24" i="7" s="1"/>
  <c r="G23" i="7"/>
  <c r="G24" i="7" s="1"/>
  <c r="B23" i="7"/>
  <c r="N23" i="7"/>
  <c r="P23" i="7" s="1"/>
  <c r="Q23" i="7" s="1"/>
  <c r="N24" i="7"/>
  <c r="P24" i="7" s="1"/>
  <c r="Q24" i="7" s="1"/>
  <c r="R23" i="7"/>
  <c r="J23" i="7"/>
  <c r="F23" i="7"/>
  <c r="M23" i="7"/>
  <c r="I23" i="7"/>
  <c r="D23" i="7"/>
  <c r="C88" i="1"/>
  <c r="D88" i="1" s="1"/>
  <c r="H27" i="25"/>
  <c r="H30" i="25"/>
  <c r="O19" i="16"/>
  <c r="O20" i="16" s="1"/>
  <c r="M20" i="16"/>
  <c r="E19" i="16"/>
  <c r="E20" i="16" s="1"/>
  <c r="D20" i="16"/>
  <c r="R11" i="24"/>
  <c r="Q10" i="24"/>
  <c r="N10" i="24"/>
  <c r="M9" i="24"/>
  <c r="H32" i="37"/>
  <c r="H29" i="37"/>
  <c r="C1520" i="1" s="1"/>
  <c r="D1520" i="1" s="1"/>
  <c r="C25" i="37"/>
  <c r="C26" i="37" s="1"/>
  <c r="B26" i="37"/>
  <c r="T27" i="37"/>
  <c r="T28" i="37" s="1"/>
  <c r="G27" i="37"/>
  <c r="G28" i="37" s="1"/>
  <c r="M27" i="37"/>
  <c r="I27" i="37"/>
  <c r="N27" i="37"/>
  <c r="P27" i="37" s="1"/>
  <c r="Q27" i="37" s="1"/>
  <c r="J27" i="37"/>
  <c r="C1512" i="1" s="1"/>
  <c r="D1512" i="1" s="1"/>
  <c r="B27" i="37"/>
  <c r="N28" i="37"/>
  <c r="P28" i="37" s="1"/>
  <c r="Q28" i="37" s="1"/>
  <c r="L27" i="37"/>
  <c r="L28" i="37" s="1"/>
  <c r="D27" i="37"/>
  <c r="C1507" i="1" s="1"/>
  <c r="D1507" i="1" s="1"/>
  <c r="R27" i="37"/>
  <c r="F27" i="37"/>
  <c r="M26" i="37"/>
  <c r="O25" i="37"/>
  <c r="O26" i="37" s="1"/>
  <c r="E25" i="37"/>
  <c r="E26" i="37" s="1"/>
  <c r="D26" i="37"/>
  <c r="K25" i="37"/>
  <c r="K26" i="37" s="1"/>
  <c r="J26" i="37"/>
  <c r="T25" i="36"/>
  <c r="T26" i="36" s="1"/>
  <c r="G25" i="36"/>
  <c r="G26" i="36" s="1"/>
  <c r="M25" i="36"/>
  <c r="R25" i="36"/>
  <c r="J25" i="36"/>
  <c r="C1382" i="1" s="1"/>
  <c r="D1382" i="1" s="1"/>
  <c r="B25" i="36"/>
  <c r="N26" i="36"/>
  <c r="P26" i="36" s="1"/>
  <c r="Q26" i="36" s="1"/>
  <c r="L25" i="36"/>
  <c r="L26" i="36" s="1"/>
  <c r="D25" i="36"/>
  <c r="C1377" i="1" s="1"/>
  <c r="D1377" i="1" s="1"/>
  <c r="I25" i="36"/>
  <c r="N25" i="36"/>
  <c r="P25" i="36" s="1"/>
  <c r="Q25" i="36" s="1"/>
  <c r="F25" i="36"/>
  <c r="D24" i="36"/>
  <c r="E23" i="36"/>
  <c r="E24" i="36" s="1"/>
  <c r="M24" i="36"/>
  <c r="O23" i="36"/>
  <c r="O24" i="36" s="1"/>
  <c r="K23" i="36"/>
  <c r="K24" i="36" s="1"/>
  <c r="J24" i="36"/>
  <c r="C23" i="36"/>
  <c r="C24" i="36" s="1"/>
  <c r="B24" i="36"/>
  <c r="H30" i="36"/>
  <c r="H27" i="36"/>
  <c r="C1390" i="1" s="1"/>
  <c r="D1390" i="1" s="1"/>
  <c r="C27" i="31" l="1"/>
  <c r="C28" i="31" s="1"/>
  <c r="B28" i="31"/>
  <c r="R28" i="31"/>
  <c r="C1154" i="1"/>
  <c r="D1154" i="1" s="1"/>
  <c r="C1021" i="1"/>
  <c r="D1021" i="1" s="1"/>
  <c r="I26" i="29"/>
  <c r="M26" i="29"/>
  <c r="O25" i="29"/>
  <c r="O26" i="29" s="1"/>
  <c r="H35" i="4"/>
  <c r="H32" i="4"/>
  <c r="E29" i="9"/>
  <c r="E30" i="9" s="1"/>
  <c r="D30" i="9"/>
  <c r="C155" i="1"/>
  <c r="D155" i="1" s="1"/>
  <c r="C195" i="1"/>
  <c r="D195" i="1" s="1"/>
  <c r="B30" i="9"/>
  <c r="C29" i="9"/>
  <c r="C30" i="9" s="1"/>
  <c r="I30" i="9"/>
  <c r="C159" i="1"/>
  <c r="D159" i="1" s="1"/>
  <c r="C1149" i="1"/>
  <c r="D1149" i="1" s="1"/>
  <c r="F28" i="31"/>
  <c r="O27" i="31"/>
  <c r="O28" i="31" s="1"/>
  <c r="M28" i="31"/>
  <c r="C1017" i="1"/>
  <c r="D1017" i="1" s="1"/>
  <c r="E25" i="29"/>
  <c r="E26" i="29" s="1"/>
  <c r="D26" i="29"/>
  <c r="B26" i="29"/>
  <c r="C25" i="29"/>
  <c r="C26" i="29" s="1"/>
  <c r="A11" i="24"/>
  <c r="B12" i="24"/>
  <c r="H32" i="29"/>
  <c r="H29" i="29"/>
  <c r="R30" i="9"/>
  <c r="C162" i="1"/>
  <c r="D162" i="1" s="1"/>
  <c r="F28" i="37"/>
  <c r="C1509" i="1"/>
  <c r="D1509" i="1" s="1"/>
  <c r="I28" i="37"/>
  <c r="C1511" i="1"/>
  <c r="D1511" i="1" s="1"/>
  <c r="I28" i="31"/>
  <c r="C1151" i="1"/>
  <c r="D1151" i="1" s="1"/>
  <c r="C1147" i="1"/>
  <c r="D1147" i="1" s="1"/>
  <c r="E27" i="31"/>
  <c r="E28" i="31" s="1"/>
  <c r="D28" i="31"/>
  <c r="C1019" i="1"/>
  <c r="D1019" i="1" s="1"/>
  <c r="F26" i="29"/>
  <c r="C1024" i="1"/>
  <c r="D1024" i="1" s="1"/>
  <c r="R26" i="29"/>
  <c r="F15" i="24"/>
  <c r="E14" i="24"/>
  <c r="C1030" i="1"/>
  <c r="D1030" i="1" s="1"/>
  <c r="M27" i="29"/>
  <c r="N28" i="29"/>
  <c r="P28" i="29" s="1"/>
  <c r="Q28" i="29" s="1"/>
  <c r="N27" i="29"/>
  <c r="P27" i="29" s="1"/>
  <c r="Q27" i="29" s="1"/>
  <c r="B27" i="29"/>
  <c r="I27" i="29"/>
  <c r="J27" i="29"/>
  <c r="R27" i="29"/>
  <c r="D27" i="29"/>
  <c r="T27" i="29"/>
  <c r="T28" i="29" s="1"/>
  <c r="L27" i="29"/>
  <c r="L28" i="29" s="1"/>
  <c r="G27" i="29"/>
  <c r="G28" i="29" s="1"/>
  <c r="F27" i="29"/>
  <c r="H34" i="31"/>
  <c r="H31" i="31"/>
  <c r="H36" i="9"/>
  <c r="H35" i="9" s="1"/>
  <c r="H33" i="9"/>
  <c r="R28" i="37"/>
  <c r="C1514" i="1"/>
  <c r="D1514" i="1" s="1"/>
  <c r="C1152" i="1"/>
  <c r="D1152" i="1" s="1"/>
  <c r="K27" i="31"/>
  <c r="K28" i="31" s="1"/>
  <c r="J28" i="31"/>
  <c r="C1022" i="1"/>
  <c r="D1022" i="1" s="1"/>
  <c r="J26" i="29"/>
  <c r="K25" i="29"/>
  <c r="K26" i="29" s="1"/>
  <c r="G30" i="4"/>
  <c r="T30" i="4"/>
  <c r="L30" i="4"/>
  <c r="D30" i="4"/>
  <c r="E30" i="4" s="1"/>
  <c r="J30" i="4"/>
  <c r="K30" i="4" s="1"/>
  <c r="F30" i="4"/>
  <c r="M30" i="4"/>
  <c r="O30" i="4" s="1"/>
  <c r="B30" i="4"/>
  <c r="C30" i="4" s="1"/>
  <c r="N31" i="4"/>
  <c r="P31" i="4" s="1"/>
  <c r="Q31" i="4" s="1"/>
  <c r="N30" i="4"/>
  <c r="P30" i="4" s="1"/>
  <c r="Q30" i="4" s="1"/>
  <c r="R30" i="4"/>
  <c r="I30" i="4"/>
  <c r="C1160" i="1"/>
  <c r="D1160" i="1" s="1"/>
  <c r="I29" i="31"/>
  <c r="T29" i="31"/>
  <c r="T30" i="31" s="1"/>
  <c r="B29" i="31"/>
  <c r="M29" i="31"/>
  <c r="N30" i="31"/>
  <c r="P30" i="31" s="1"/>
  <c r="Q30" i="31" s="1"/>
  <c r="D29" i="31"/>
  <c r="L29" i="31"/>
  <c r="L30" i="31" s="1"/>
  <c r="N29" i="31"/>
  <c r="P29" i="31" s="1"/>
  <c r="Q29" i="31" s="1"/>
  <c r="G29" i="31"/>
  <c r="G30" i="31" s="1"/>
  <c r="J29" i="31"/>
  <c r="F29" i="31"/>
  <c r="R29" i="31"/>
  <c r="O29" i="9"/>
  <c r="O30" i="9" s="1"/>
  <c r="M30" i="9"/>
  <c r="F30" i="9"/>
  <c r="C157" i="1"/>
  <c r="D157" i="1" s="1"/>
  <c r="C160" i="1"/>
  <c r="D160" i="1" s="1"/>
  <c r="J30" i="9"/>
  <c r="K29" i="9"/>
  <c r="K30" i="9" s="1"/>
  <c r="T31" i="9"/>
  <c r="T32" i="9" s="1"/>
  <c r="N31" i="9"/>
  <c r="P31" i="9" s="1"/>
  <c r="Q31" i="9" s="1"/>
  <c r="F31" i="9"/>
  <c r="G31" i="9"/>
  <c r="G32" i="9" s="1"/>
  <c r="M31" i="9"/>
  <c r="N32" i="9"/>
  <c r="P32" i="9" s="1"/>
  <c r="Q32" i="9" s="1"/>
  <c r="L31" i="9"/>
  <c r="L32" i="9" s="1"/>
  <c r="I31" i="9"/>
  <c r="D31" i="9"/>
  <c r="B31" i="9"/>
  <c r="J31" i="9"/>
  <c r="C228" i="1"/>
  <c r="D228" i="1" s="1"/>
  <c r="R31" i="9"/>
  <c r="Z37" i="24"/>
  <c r="Y36" i="24"/>
  <c r="V29" i="24"/>
  <c r="U28" i="24"/>
  <c r="F24" i="7"/>
  <c r="C87" i="1"/>
  <c r="D87" i="1" s="1"/>
  <c r="J23" i="19"/>
  <c r="D23" i="19"/>
  <c r="T23" i="19"/>
  <c r="T24" i="19" s="1"/>
  <c r="C650" i="1"/>
  <c r="D650" i="1" s="1"/>
  <c r="L23" i="19"/>
  <c r="L24" i="19" s="1"/>
  <c r="F23" i="19"/>
  <c r="G23" i="19"/>
  <c r="G24" i="19" s="1"/>
  <c r="R23" i="19"/>
  <c r="I23" i="19"/>
  <c r="N24" i="19"/>
  <c r="P24" i="19" s="1"/>
  <c r="Q24" i="19" s="1"/>
  <c r="N23" i="19"/>
  <c r="P23" i="19" s="1"/>
  <c r="Q23" i="19" s="1"/>
  <c r="B23" i="19"/>
  <c r="M23" i="19"/>
  <c r="J13" i="24"/>
  <c r="I12" i="24"/>
  <c r="C902" i="1"/>
  <c r="D902" i="1" s="1"/>
  <c r="K25" i="25"/>
  <c r="K26" i="25" s="1"/>
  <c r="J26" i="25"/>
  <c r="C899" i="1"/>
  <c r="D899" i="1" s="1"/>
  <c r="F26" i="25"/>
  <c r="C540" i="1"/>
  <c r="D540" i="1" s="1"/>
  <c r="T27" i="15"/>
  <c r="T28" i="15" s="1"/>
  <c r="L27" i="15"/>
  <c r="L28" i="15" s="1"/>
  <c r="G27" i="15"/>
  <c r="G28" i="15" s="1"/>
  <c r="B27" i="15"/>
  <c r="N27" i="15"/>
  <c r="P27" i="15" s="1"/>
  <c r="Q27" i="15" s="1"/>
  <c r="N28" i="15"/>
  <c r="P28" i="15" s="1"/>
  <c r="Q28" i="15" s="1"/>
  <c r="R27" i="15"/>
  <c r="J27" i="15"/>
  <c r="F27" i="15"/>
  <c r="M27" i="15"/>
  <c r="I27" i="15"/>
  <c r="D27" i="15"/>
  <c r="C320" i="1"/>
  <c r="D320" i="1" s="1"/>
  <c r="I24" i="11"/>
  <c r="C1241" i="1"/>
  <c r="D1241" i="1" s="1"/>
  <c r="I22" i="33"/>
  <c r="C21" i="33"/>
  <c r="C22" i="33" s="1"/>
  <c r="B22" i="33"/>
  <c r="H27" i="7"/>
  <c r="H30" i="7"/>
  <c r="I26" i="15"/>
  <c r="C531" i="1"/>
  <c r="D531" i="1" s="1"/>
  <c r="C501" i="1"/>
  <c r="D501" i="1" s="1"/>
  <c r="C532" i="1"/>
  <c r="D532" i="1" s="1"/>
  <c r="J26" i="15"/>
  <c r="C502" i="1"/>
  <c r="D502" i="1" s="1"/>
  <c r="K25" i="15"/>
  <c r="K26" i="15" s="1"/>
  <c r="C639" i="1"/>
  <c r="D639" i="1" s="1"/>
  <c r="F22" i="19"/>
  <c r="C637" i="1"/>
  <c r="D637" i="1" s="1"/>
  <c r="E21" i="19"/>
  <c r="E22" i="19" s="1"/>
  <c r="D22" i="19"/>
  <c r="B22" i="16"/>
  <c r="C21" i="16"/>
  <c r="C22" i="16" s="1"/>
  <c r="B26" i="14"/>
  <c r="C25" i="14"/>
  <c r="C26" i="14" s="1"/>
  <c r="C1250" i="1"/>
  <c r="D1250" i="1" s="1"/>
  <c r="G23" i="33"/>
  <c r="G24" i="33" s="1"/>
  <c r="J23" i="33"/>
  <c r="B23" i="33"/>
  <c r="M23" i="33"/>
  <c r="R23" i="33"/>
  <c r="F23" i="33"/>
  <c r="I23" i="33"/>
  <c r="N24" i="33"/>
  <c r="P24" i="33" s="1"/>
  <c r="Q24" i="33" s="1"/>
  <c r="L23" i="33"/>
  <c r="L24" i="33" s="1"/>
  <c r="T23" i="33"/>
  <c r="T24" i="33" s="1"/>
  <c r="N23" i="33"/>
  <c r="P23" i="33" s="1"/>
  <c r="Q23" i="33" s="1"/>
  <c r="D23" i="33"/>
  <c r="F26" i="36"/>
  <c r="C1379" i="1"/>
  <c r="D1379" i="1" s="1"/>
  <c r="R26" i="36"/>
  <c r="C1384" i="1"/>
  <c r="D1384" i="1" s="1"/>
  <c r="D24" i="7"/>
  <c r="C85" i="1"/>
  <c r="D85" i="1" s="1"/>
  <c r="E23" i="7"/>
  <c r="E24" i="7" s="1"/>
  <c r="J24" i="7"/>
  <c r="C90" i="1"/>
  <c r="D90" i="1" s="1"/>
  <c r="K23" i="7"/>
  <c r="K24" i="7" s="1"/>
  <c r="B24" i="7"/>
  <c r="C23" i="7"/>
  <c r="C24" i="7" s="1"/>
  <c r="H27" i="21"/>
  <c r="H30" i="21"/>
  <c r="N23" i="16"/>
  <c r="P23" i="16" s="1"/>
  <c r="Q23" i="16" s="1"/>
  <c r="R23" i="16"/>
  <c r="R24" i="16" s="1"/>
  <c r="G23" i="16"/>
  <c r="G24" i="16" s="1"/>
  <c r="D23" i="16"/>
  <c r="J23" i="16"/>
  <c r="B23" i="16"/>
  <c r="T23" i="16"/>
  <c r="T24" i="16" s="1"/>
  <c r="M23" i="16"/>
  <c r="I23" i="16"/>
  <c r="I24" i="16" s="1"/>
  <c r="F23" i="16"/>
  <c r="F24" i="16" s="1"/>
  <c r="N24" i="16"/>
  <c r="P24" i="16" s="1"/>
  <c r="Q24" i="16" s="1"/>
  <c r="L23" i="16"/>
  <c r="L24" i="16" s="1"/>
  <c r="C904" i="1"/>
  <c r="D904" i="1" s="1"/>
  <c r="R26" i="25"/>
  <c r="C901" i="1"/>
  <c r="D901" i="1" s="1"/>
  <c r="I26" i="25"/>
  <c r="F25" i="11"/>
  <c r="R25" i="11"/>
  <c r="J25" i="11"/>
  <c r="D25" i="11"/>
  <c r="M25" i="11"/>
  <c r="I25" i="11"/>
  <c r="C329" i="1"/>
  <c r="D329" i="1" s="1"/>
  <c r="G25" i="11"/>
  <c r="G26" i="11" s="1"/>
  <c r="B25" i="11"/>
  <c r="T25" i="11"/>
  <c r="T26" i="11" s="1"/>
  <c r="L25" i="11"/>
  <c r="L26" i="11" s="1"/>
  <c r="N25" i="11"/>
  <c r="P25" i="11" s="1"/>
  <c r="Q25" i="11" s="1"/>
  <c r="N26" i="11"/>
  <c r="P26" i="11" s="1"/>
  <c r="Q26" i="11" s="1"/>
  <c r="H32" i="15"/>
  <c r="H29" i="15"/>
  <c r="C318" i="1"/>
  <c r="D318" i="1" s="1"/>
  <c r="F24" i="11"/>
  <c r="M24" i="11"/>
  <c r="O23" i="11"/>
  <c r="O24" i="11" s="1"/>
  <c r="C1239" i="1"/>
  <c r="D1239" i="1" s="1"/>
  <c r="F22" i="33"/>
  <c r="C1242" i="1"/>
  <c r="D1242" i="1" s="1"/>
  <c r="J22" i="33"/>
  <c r="K21" i="33"/>
  <c r="K22" i="33" s="1"/>
  <c r="C772" i="1"/>
  <c r="D772" i="1" s="1"/>
  <c r="J24" i="21"/>
  <c r="K23" i="21"/>
  <c r="K24" i="21" s="1"/>
  <c r="M24" i="21"/>
  <c r="O23" i="21"/>
  <c r="O24" i="21" s="1"/>
  <c r="I24" i="21"/>
  <c r="C771" i="1"/>
  <c r="D771" i="1" s="1"/>
  <c r="M26" i="15"/>
  <c r="O25" i="15"/>
  <c r="O26" i="15" s="1"/>
  <c r="C534" i="1"/>
  <c r="D534" i="1" s="1"/>
  <c r="C504" i="1"/>
  <c r="D504" i="1" s="1"/>
  <c r="R26" i="15"/>
  <c r="C642" i="1"/>
  <c r="D642" i="1" s="1"/>
  <c r="K21" i="19"/>
  <c r="K22" i="19" s="1"/>
  <c r="J22" i="19"/>
  <c r="H28" i="33"/>
  <c r="H25" i="33"/>
  <c r="I26" i="36"/>
  <c r="C1381" i="1"/>
  <c r="D1381" i="1" s="1"/>
  <c r="H32" i="25"/>
  <c r="H29" i="25"/>
  <c r="I24" i="7"/>
  <c r="C89" i="1"/>
  <c r="D89" i="1" s="1"/>
  <c r="R24" i="7"/>
  <c r="C92" i="1"/>
  <c r="D92" i="1" s="1"/>
  <c r="F25" i="21"/>
  <c r="L25" i="21"/>
  <c r="L26" i="21" s="1"/>
  <c r="C780" i="1"/>
  <c r="D780" i="1" s="1"/>
  <c r="I25" i="21"/>
  <c r="G25" i="21"/>
  <c r="G26" i="21" s="1"/>
  <c r="R25" i="21"/>
  <c r="B25" i="21"/>
  <c r="M25" i="21"/>
  <c r="N25" i="21"/>
  <c r="P25" i="21" s="1"/>
  <c r="Q25" i="21" s="1"/>
  <c r="N26" i="21"/>
  <c r="P26" i="21" s="1"/>
  <c r="Q26" i="21" s="1"/>
  <c r="D25" i="21"/>
  <c r="T25" i="21"/>
  <c r="T26" i="21" s="1"/>
  <c r="J25" i="21"/>
  <c r="H28" i="16"/>
  <c r="H25" i="16"/>
  <c r="J27" i="14"/>
  <c r="B27" i="14"/>
  <c r="T27" i="14"/>
  <c r="T28" i="14" s="1"/>
  <c r="M27" i="14"/>
  <c r="I27" i="14"/>
  <c r="I28" i="14" s="1"/>
  <c r="F27" i="14"/>
  <c r="F28" i="14" s="1"/>
  <c r="N28" i="14"/>
  <c r="P28" i="14" s="1"/>
  <c r="Q28" i="14" s="1"/>
  <c r="N27" i="14"/>
  <c r="P27" i="14" s="1"/>
  <c r="Q27" i="14" s="1"/>
  <c r="L27" i="14"/>
  <c r="L28" i="14" s="1"/>
  <c r="R27" i="14"/>
  <c r="R28" i="14" s="1"/>
  <c r="G27" i="14"/>
  <c r="G28" i="14" s="1"/>
  <c r="D27" i="14"/>
  <c r="C25" i="25"/>
  <c r="C26" i="25" s="1"/>
  <c r="B26" i="25"/>
  <c r="H27" i="11"/>
  <c r="H30" i="11"/>
  <c r="J24" i="11"/>
  <c r="C321" i="1"/>
  <c r="D321" i="1" s="1"/>
  <c r="K23" i="11"/>
  <c r="K24" i="11" s="1"/>
  <c r="C23" i="11"/>
  <c r="C24" i="11" s="1"/>
  <c r="B24" i="11"/>
  <c r="C1244" i="1"/>
  <c r="D1244" i="1" s="1"/>
  <c r="R22" i="33"/>
  <c r="C769" i="1"/>
  <c r="D769" i="1" s="1"/>
  <c r="F24" i="21"/>
  <c r="D24" i="21"/>
  <c r="C767" i="1"/>
  <c r="D767" i="1" s="1"/>
  <c r="E23" i="21"/>
  <c r="E24" i="21" s="1"/>
  <c r="C23" i="21"/>
  <c r="C24" i="21" s="1"/>
  <c r="B24" i="21"/>
  <c r="B26" i="15"/>
  <c r="C25" i="15"/>
  <c r="C26" i="15" s="1"/>
  <c r="M22" i="19"/>
  <c r="O21" i="19"/>
  <c r="O22" i="19" s="1"/>
  <c r="I22" i="19"/>
  <c r="C641" i="1"/>
  <c r="D641" i="1" s="1"/>
  <c r="C910" i="1"/>
  <c r="D910" i="1" s="1"/>
  <c r="D27" i="25"/>
  <c r="G27" i="25"/>
  <c r="G28" i="25" s="1"/>
  <c r="R27" i="25"/>
  <c r="F27" i="25"/>
  <c r="M27" i="25"/>
  <c r="N27" i="25"/>
  <c r="P27" i="25" s="1"/>
  <c r="Q27" i="25" s="1"/>
  <c r="T27" i="25"/>
  <c r="T28" i="25" s="1"/>
  <c r="J27" i="25"/>
  <c r="N28" i="25"/>
  <c r="P28" i="25" s="1"/>
  <c r="Q28" i="25" s="1"/>
  <c r="B27" i="25"/>
  <c r="I27" i="25"/>
  <c r="L27" i="25"/>
  <c r="L28" i="25" s="1"/>
  <c r="M24" i="7"/>
  <c r="O23" i="7"/>
  <c r="O24" i="7" s="1"/>
  <c r="H25" i="19"/>
  <c r="H28" i="19"/>
  <c r="H32" i="14"/>
  <c r="H29" i="14"/>
  <c r="M26" i="25"/>
  <c r="O25" i="25"/>
  <c r="O26" i="25" s="1"/>
  <c r="C897" i="1"/>
  <c r="D897" i="1" s="1"/>
  <c r="D26" i="25"/>
  <c r="E25" i="25"/>
  <c r="E26" i="25" s="1"/>
  <c r="C323" i="1"/>
  <c r="D323" i="1" s="1"/>
  <c r="R24" i="11"/>
  <c r="D24" i="11"/>
  <c r="C316" i="1"/>
  <c r="D316" i="1" s="1"/>
  <c r="E23" i="11"/>
  <c r="E24" i="11" s="1"/>
  <c r="C1237" i="1"/>
  <c r="D1237" i="1" s="1"/>
  <c r="D22" i="33"/>
  <c r="E21" i="33"/>
  <c r="E22" i="33" s="1"/>
  <c r="M22" i="33"/>
  <c r="O21" i="33"/>
  <c r="O22" i="33" s="1"/>
  <c r="G25" i="7"/>
  <c r="G26" i="7" s="1"/>
  <c r="B25" i="7"/>
  <c r="T25" i="7"/>
  <c r="T26" i="7" s="1"/>
  <c r="N26" i="7"/>
  <c r="P26" i="7" s="1"/>
  <c r="Q26" i="7" s="1"/>
  <c r="R25" i="7"/>
  <c r="D25" i="7"/>
  <c r="I25" i="7"/>
  <c r="M25" i="7"/>
  <c r="N25" i="7"/>
  <c r="P25" i="7" s="1"/>
  <c r="Q25" i="7" s="1"/>
  <c r="L25" i="7"/>
  <c r="L26" i="7" s="1"/>
  <c r="F25" i="7"/>
  <c r="J25" i="7"/>
  <c r="C58" i="1"/>
  <c r="D58" i="1" s="1"/>
  <c r="C774" i="1"/>
  <c r="D774" i="1" s="1"/>
  <c r="R24" i="21"/>
  <c r="C527" i="1"/>
  <c r="D527" i="1" s="1"/>
  <c r="D26" i="15"/>
  <c r="C497" i="1"/>
  <c r="D497" i="1" s="1"/>
  <c r="E25" i="15"/>
  <c r="E26" i="15" s="1"/>
  <c r="F26" i="15"/>
  <c r="C529" i="1"/>
  <c r="D529" i="1" s="1"/>
  <c r="C499" i="1"/>
  <c r="D499" i="1" s="1"/>
  <c r="C21" i="19"/>
  <c r="C22" i="19" s="1"/>
  <c r="B22" i="19"/>
  <c r="C644" i="1"/>
  <c r="D644" i="1" s="1"/>
  <c r="R22" i="19"/>
  <c r="K21" i="16"/>
  <c r="K22" i="16" s="1"/>
  <c r="J22" i="16"/>
  <c r="D22" i="16"/>
  <c r="E21" i="16"/>
  <c r="E22" i="16" s="1"/>
  <c r="O21" i="16"/>
  <c r="O22" i="16" s="1"/>
  <c r="M22" i="16"/>
  <c r="O25" i="14"/>
  <c r="O26" i="14" s="1"/>
  <c r="M26" i="14"/>
  <c r="K25" i="14"/>
  <c r="K26" i="14" s="1"/>
  <c r="J26" i="14"/>
  <c r="D26" i="14"/>
  <c r="E25" i="14"/>
  <c r="E26" i="14" s="1"/>
  <c r="Q11" i="24"/>
  <c r="R12" i="24"/>
  <c r="M10" i="24"/>
  <c r="N11" i="24"/>
  <c r="H31" i="37"/>
  <c r="C1530" i="1" s="1"/>
  <c r="D1530" i="1" s="1"/>
  <c r="H34" i="37"/>
  <c r="D28" i="37"/>
  <c r="E27" i="37"/>
  <c r="E28" i="37" s="1"/>
  <c r="K27" i="37"/>
  <c r="K28" i="37" s="1"/>
  <c r="J28" i="37"/>
  <c r="T29" i="37"/>
  <c r="T30" i="37" s="1"/>
  <c r="G29" i="37"/>
  <c r="G30" i="37" s="1"/>
  <c r="M29" i="37"/>
  <c r="R29" i="37"/>
  <c r="J29" i="37"/>
  <c r="C1522" i="1" s="1"/>
  <c r="D1522" i="1" s="1"/>
  <c r="F29" i="37"/>
  <c r="N30" i="37"/>
  <c r="P30" i="37" s="1"/>
  <c r="Q30" i="37" s="1"/>
  <c r="L29" i="37"/>
  <c r="L30" i="37" s="1"/>
  <c r="D29" i="37"/>
  <c r="C1517" i="1" s="1"/>
  <c r="D1517" i="1" s="1"/>
  <c r="I29" i="37"/>
  <c r="N29" i="37"/>
  <c r="P29" i="37" s="1"/>
  <c r="Q29" i="37" s="1"/>
  <c r="B29" i="37"/>
  <c r="C27" i="37"/>
  <c r="C28" i="37" s="1"/>
  <c r="B28" i="37"/>
  <c r="M28" i="37"/>
  <c r="O27" i="37"/>
  <c r="O28" i="37" s="1"/>
  <c r="H29" i="36"/>
  <c r="C1400" i="1" s="1"/>
  <c r="D1400" i="1" s="1"/>
  <c r="H32" i="36"/>
  <c r="E25" i="36"/>
  <c r="E26" i="36" s="1"/>
  <c r="D26" i="36"/>
  <c r="K25" i="36"/>
  <c r="K26" i="36" s="1"/>
  <c r="J26" i="36"/>
  <c r="T27" i="36"/>
  <c r="T28" i="36" s="1"/>
  <c r="G27" i="36"/>
  <c r="G28" i="36" s="1"/>
  <c r="M27" i="36"/>
  <c r="I27" i="36"/>
  <c r="N27" i="36"/>
  <c r="P27" i="36" s="1"/>
  <c r="Q27" i="36" s="1"/>
  <c r="F27" i="36"/>
  <c r="N28" i="36"/>
  <c r="P28" i="36" s="1"/>
  <c r="Q28" i="36" s="1"/>
  <c r="L27" i="36"/>
  <c r="L28" i="36" s="1"/>
  <c r="D27" i="36"/>
  <c r="C1387" i="1" s="1"/>
  <c r="D1387" i="1" s="1"/>
  <c r="R27" i="36"/>
  <c r="J27" i="36"/>
  <c r="C1392" i="1" s="1"/>
  <c r="D1392" i="1" s="1"/>
  <c r="B27" i="36"/>
  <c r="C25" i="36"/>
  <c r="C26" i="36" s="1"/>
  <c r="B26" i="36"/>
  <c r="M26" i="36"/>
  <c r="O25" i="36"/>
  <c r="O26" i="36" s="1"/>
  <c r="R30" i="37" l="1"/>
  <c r="C1524" i="1"/>
  <c r="D1524" i="1" s="1"/>
  <c r="I30" i="37"/>
  <c r="C1521" i="1"/>
  <c r="D1521" i="1" s="1"/>
  <c r="F30" i="37"/>
  <c r="C1519" i="1"/>
  <c r="D1519" i="1" s="1"/>
  <c r="K31" i="9"/>
  <c r="K32" i="9" s="1"/>
  <c r="C230" i="1"/>
  <c r="D230" i="1" s="1"/>
  <c r="J32" i="9"/>
  <c r="C227" i="1"/>
  <c r="D227" i="1" s="1"/>
  <c r="F32" i="9"/>
  <c r="C1162" i="1"/>
  <c r="D1162" i="1" s="1"/>
  <c r="K29" i="31"/>
  <c r="K30" i="31" s="1"/>
  <c r="J30" i="31"/>
  <c r="C1157" i="1"/>
  <c r="D1157" i="1" s="1"/>
  <c r="E29" i="31"/>
  <c r="E30" i="31" s="1"/>
  <c r="D30" i="31"/>
  <c r="T35" i="9"/>
  <c r="T36" i="9" s="1"/>
  <c r="J35" i="9"/>
  <c r="D35" i="9"/>
  <c r="L35" i="9"/>
  <c r="L36" i="9" s="1"/>
  <c r="I35" i="9"/>
  <c r="I36" i="9" s="1"/>
  <c r="B35" i="9"/>
  <c r="M35" i="9"/>
  <c r="G35" i="9"/>
  <c r="G36" i="9" s="1"/>
  <c r="N36" i="9"/>
  <c r="P36" i="9" s="1"/>
  <c r="Q36" i="9" s="1"/>
  <c r="R35" i="9"/>
  <c r="R36" i="9" s="1"/>
  <c r="N35" i="9"/>
  <c r="P35" i="9" s="1"/>
  <c r="Q35" i="9" s="1"/>
  <c r="F35" i="9"/>
  <c r="F36" i="9" s="1"/>
  <c r="C1034" i="1"/>
  <c r="D1034" i="1" s="1"/>
  <c r="R28" i="29"/>
  <c r="C31" i="9"/>
  <c r="C32" i="9" s="1"/>
  <c r="B32" i="9"/>
  <c r="C1161" i="1"/>
  <c r="D1161" i="1" s="1"/>
  <c r="I30" i="31"/>
  <c r="C1170" i="1"/>
  <c r="D1170" i="1" s="1"/>
  <c r="G31" i="31"/>
  <c r="G32" i="31" s="1"/>
  <c r="D31" i="31"/>
  <c r="R31" i="31"/>
  <c r="B31" i="31"/>
  <c r="T31" i="31"/>
  <c r="T32" i="31" s="1"/>
  <c r="I31" i="31"/>
  <c r="F31" i="31"/>
  <c r="L31" i="31"/>
  <c r="L32" i="31" s="1"/>
  <c r="N31" i="31"/>
  <c r="P31" i="31" s="1"/>
  <c r="Q31" i="31" s="1"/>
  <c r="M31" i="31"/>
  <c r="N32" i="31"/>
  <c r="P32" i="31" s="1"/>
  <c r="Q32" i="31" s="1"/>
  <c r="J31" i="31"/>
  <c r="C1032" i="1"/>
  <c r="D1032" i="1" s="1"/>
  <c r="K27" i="29"/>
  <c r="K28" i="29" s="1"/>
  <c r="J28" i="29"/>
  <c r="F16" i="24"/>
  <c r="E15" i="24"/>
  <c r="C1040" i="1"/>
  <c r="D1040" i="1" s="1"/>
  <c r="I29" i="29"/>
  <c r="J29" i="29"/>
  <c r="T29" i="29"/>
  <c r="T30" i="29" s="1"/>
  <c r="F29" i="29"/>
  <c r="M29" i="29"/>
  <c r="N29" i="29"/>
  <c r="P29" i="29" s="1"/>
  <c r="Q29" i="29" s="1"/>
  <c r="B29" i="29"/>
  <c r="L29" i="29"/>
  <c r="L30" i="29" s="1"/>
  <c r="G29" i="29"/>
  <c r="G30" i="29" s="1"/>
  <c r="D29" i="29"/>
  <c r="N30" i="29"/>
  <c r="P30" i="29" s="1"/>
  <c r="Q30" i="29" s="1"/>
  <c r="R29" i="29"/>
  <c r="R32" i="9"/>
  <c r="C232" i="1"/>
  <c r="D232" i="1" s="1"/>
  <c r="E31" i="9"/>
  <c r="E32" i="9" s="1"/>
  <c r="D32" i="9"/>
  <c r="C225" i="1"/>
  <c r="D225" i="1" s="1"/>
  <c r="M32" i="9"/>
  <c r="O31" i="9"/>
  <c r="O32" i="9" s="1"/>
  <c r="C1164" i="1"/>
  <c r="D1164" i="1" s="1"/>
  <c r="R30" i="31"/>
  <c r="M30" i="31"/>
  <c r="O29" i="31"/>
  <c r="O30" i="31" s="1"/>
  <c r="H33" i="31"/>
  <c r="H36" i="31"/>
  <c r="H35" i="31" s="1"/>
  <c r="C1031" i="1"/>
  <c r="D1031" i="1" s="1"/>
  <c r="I28" i="29"/>
  <c r="O27" i="29"/>
  <c r="O28" i="29" s="1"/>
  <c r="M28" i="29"/>
  <c r="H34" i="29"/>
  <c r="H31" i="29"/>
  <c r="D32" i="4"/>
  <c r="E32" i="4" s="1"/>
  <c r="L32" i="4"/>
  <c r="F32" i="4"/>
  <c r="N33" i="4"/>
  <c r="P33" i="4" s="1"/>
  <c r="Q33" i="4" s="1"/>
  <c r="B32" i="4"/>
  <c r="C32" i="4" s="1"/>
  <c r="J32" i="4"/>
  <c r="K32" i="4" s="1"/>
  <c r="I32" i="4"/>
  <c r="T32" i="4"/>
  <c r="M32" i="4"/>
  <c r="O32" i="4" s="1"/>
  <c r="N32" i="4"/>
  <c r="P32" i="4" s="1"/>
  <c r="Q32" i="4" s="1"/>
  <c r="G32" i="4"/>
  <c r="R32" i="4"/>
  <c r="I32" i="9"/>
  <c r="C229" i="1"/>
  <c r="D229" i="1" s="1"/>
  <c r="F30" i="31"/>
  <c r="C1159" i="1"/>
  <c r="D1159" i="1" s="1"/>
  <c r="B30" i="31"/>
  <c r="C29" i="31"/>
  <c r="C30" i="31" s="1"/>
  <c r="N34" i="9"/>
  <c r="P34" i="9" s="1"/>
  <c r="Q34" i="9" s="1"/>
  <c r="R33" i="9"/>
  <c r="J33" i="9"/>
  <c r="D33" i="9"/>
  <c r="C198" i="1"/>
  <c r="D198" i="1" s="1"/>
  <c r="L33" i="9"/>
  <c r="L34" i="9" s="1"/>
  <c r="N33" i="9"/>
  <c r="P33" i="9" s="1"/>
  <c r="Q33" i="9" s="1"/>
  <c r="M33" i="9"/>
  <c r="C168" i="1"/>
  <c r="D168" i="1" s="1"/>
  <c r="I33" i="9"/>
  <c r="F33" i="9"/>
  <c r="T33" i="9"/>
  <c r="T34" i="9" s="1"/>
  <c r="G33" i="9"/>
  <c r="G34" i="9" s="1"/>
  <c r="B33" i="9"/>
  <c r="C1029" i="1"/>
  <c r="D1029" i="1" s="1"/>
  <c r="F28" i="29"/>
  <c r="C1027" i="1"/>
  <c r="D1027" i="1" s="1"/>
  <c r="E27" i="29"/>
  <c r="E28" i="29" s="1"/>
  <c r="D28" i="29"/>
  <c r="B28" i="29"/>
  <c r="C27" i="29"/>
  <c r="C28" i="29" s="1"/>
  <c r="A12" i="24"/>
  <c r="B13" i="24"/>
  <c r="H34" i="4"/>
  <c r="H37" i="4"/>
  <c r="H36" i="4" s="1"/>
  <c r="Y37" i="24"/>
  <c r="Z38" i="24"/>
  <c r="U29" i="24"/>
  <c r="V30" i="24"/>
  <c r="R28" i="36"/>
  <c r="C1394" i="1"/>
  <c r="D1394" i="1" s="1"/>
  <c r="F28" i="36"/>
  <c r="C1389" i="1"/>
  <c r="D1389" i="1" s="1"/>
  <c r="E25" i="7"/>
  <c r="E26" i="7" s="1"/>
  <c r="D26" i="7"/>
  <c r="C55" i="1"/>
  <c r="D55" i="1" s="1"/>
  <c r="B26" i="7"/>
  <c r="C25" i="7"/>
  <c r="C26" i="7" s="1"/>
  <c r="H31" i="14"/>
  <c r="H34" i="14"/>
  <c r="O27" i="25"/>
  <c r="O28" i="25" s="1"/>
  <c r="M28" i="25"/>
  <c r="C907" i="1"/>
  <c r="D907" i="1" s="1"/>
  <c r="D28" i="25"/>
  <c r="E27" i="25"/>
  <c r="E28" i="25" s="1"/>
  <c r="C27" i="14"/>
  <c r="C28" i="14" s="1"/>
  <c r="B28" i="14"/>
  <c r="K25" i="21"/>
  <c r="K26" i="21" s="1"/>
  <c r="J26" i="21"/>
  <c r="C782" i="1"/>
  <c r="D782" i="1" s="1"/>
  <c r="C779" i="1"/>
  <c r="D779" i="1" s="1"/>
  <c r="F26" i="21"/>
  <c r="H34" i="15"/>
  <c r="H31" i="15"/>
  <c r="C330" i="1"/>
  <c r="D330" i="1" s="1"/>
  <c r="I26" i="11"/>
  <c r="R26" i="11"/>
  <c r="C333" i="1"/>
  <c r="D333" i="1" s="1"/>
  <c r="B24" i="16"/>
  <c r="C23" i="16"/>
  <c r="C24" i="16" s="1"/>
  <c r="C1247" i="1"/>
  <c r="D1247" i="1" s="1"/>
  <c r="E23" i="33"/>
  <c r="E24" i="33" s="1"/>
  <c r="D24" i="33"/>
  <c r="M24" i="33"/>
  <c r="O23" i="33"/>
  <c r="O24" i="33" s="1"/>
  <c r="C539" i="1"/>
  <c r="D539" i="1" s="1"/>
  <c r="F28" i="15"/>
  <c r="I13" i="24"/>
  <c r="J14" i="24"/>
  <c r="F24" i="19"/>
  <c r="C649" i="1"/>
  <c r="D649" i="1" s="1"/>
  <c r="D24" i="19"/>
  <c r="C647" i="1"/>
  <c r="D647" i="1" s="1"/>
  <c r="E23" i="19"/>
  <c r="E24" i="19" s="1"/>
  <c r="C62" i="1"/>
  <c r="D62" i="1" s="1"/>
  <c r="R26" i="7"/>
  <c r="H27" i="19"/>
  <c r="H30" i="19"/>
  <c r="C912" i="1"/>
  <c r="D912" i="1" s="1"/>
  <c r="J28" i="25"/>
  <c r="K27" i="25"/>
  <c r="K28" i="25" s="1"/>
  <c r="C909" i="1"/>
  <c r="D909" i="1" s="1"/>
  <c r="F28" i="25"/>
  <c r="K27" i="14"/>
  <c r="K28" i="14" s="1"/>
  <c r="J28" i="14"/>
  <c r="M26" i="21"/>
  <c r="O25" i="21"/>
  <c r="O26" i="21" s="1"/>
  <c r="C781" i="1"/>
  <c r="D781" i="1" s="1"/>
  <c r="I26" i="21"/>
  <c r="C920" i="1"/>
  <c r="D920" i="1" s="1"/>
  <c r="F29" i="25"/>
  <c r="M29" i="25"/>
  <c r="N29" i="25"/>
  <c r="P29" i="25" s="1"/>
  <c r="Q29" i="25" s="1"/>
  <c r="T29" i="25"/>
  <c r="T30" i="25" s="1"/>
  <c r="J29" i="25"/>
  <c r="N30" i="25"/>
  <c r="P30" i="25" s="1"/>
  <c r="Q30" i="25" s="1"/>
  <c r="B29" i="25"/>
  <c r="I29" i="25"/>
  <c r="L29" i="25"/>
  <c r="L30" i="25" s="1"/>
  <c r="D29" i="25"/>
  <c r="G29" i="25"/>
  <c r="G30" i="25" s="1"/>
  <c r="R29" i="25"/>
  <c r="C1260" i="1"/>
  <c r="D1260" i="1" s="1"/>
  <c r="G25" i="33"/>
  <c r="G26" i="33" s="1"/>
  <c r="J25" i="33"/>
  <c r="B25" i="33"/>
  <c r="M25" i="33"/>
  <c r="R25" i="33"/>
  <c r="F25" i="33"/>
  <c r="I25" i="33"/>
  <c r="N26" i="33"/>
  <c r="P26" i="33" s="1"/>
  <c r="Q26" i="33" s="1"/>
  <c r="L25" i="33"/>
  <c r="L26" i="33" s="1"/>
  <c r="T25" i="33"/>
  <c r="T26" i="33" s="1"/>
  <c r="N25" i="33"/>
  <c r="P25" i="33" s="1"/>
  <c r="Q25" i="33" s="1"/>
  <c r="D25" i="33"/>
  <c r="B26" i="11"/>
  <c r="C25" i="11"/>
  <c r="C26" i="11" s="1"/>
  <c r="M26" i="11"/>
  <c r="O25" i="11"/>
  <c r="O26" i="11" s="1"/>
  <c r="C328" i="1"/>
  <c r="D328" i="1" s="1"/>
  <c r="F26" i="11"/>
  <c r="J24" i="16"/>
  <c r="K23" i="16"/>
  <c r="K24" i="16" s="1"/>
  <c r="C1251" i="1"/>
  <c r="D1251" i="1" s="1"/>
  <c r="I24" i="33"/>
  <c r="C23" i="33"/>
  <c r="C24" i="33" s="1"/>
  <c r="B24" i="33"/>
  <c r="H32" i="7"/>
  <c r="H29" i="7"/>
  <c r="C537" i="1"/>
  <c r="D537" i="1" s="1"/>
  <c r="E27" i="15"/>
  <c r="E28" i="15" s="1"/>
  <c r="D28" i="15"/>
  <c r="C542" i="1"/>
  <c r="D542" i="1" s="1"/>
  <c r="K27" i="15"/>
  <c r="K28" i="15" s="1"/>
  <c r="J28" i="15"/>
  <c r="B28" i="15"/>
  <c r="C27" i="15"/>
  <c r="C28" i="15" s="1"/>
  <c r="M24" i="19"/>
  <c r="O23" i="19"/>
  <c r="O24" i="19" s="1"/>
  <c r="I24" i="19"/>
  <c r="C651" i="1"/>
  <c r="D651" i="1" s="1"/>
  <c r="J24" i="19"/>
  <c r="C652" i="1"/>
  <c r="D652" i="1" s="1"/>
  <c r="K23" i="19"/>
  <c r="K24" i="19" s="1"/>
  <c r="I28" i="36"/>
  <c r="C1391" i="1"/>
  <c r="D1391" i="1" s="1"/>
  <c r="C60" i="1"/>
  <c r="D60" i="1" s="1"/>
  <c r="K25" i="7"/>
  <c r="K26" i="7" s="1"/>
  <c r="J26" i="7"/>
  <c r="O25" i="7"/>
  <c r="O26" i="7" s="1"/>
  <c r="M26" i="7"/>
  <c r="G25" i="19"/>
  <c r="G26" i="19" s="1"/>
  <c r="R25" i="19"/>
  <c r="I25" i="19"/>
  <c r="N26" i="19"/>
  <c r="P26" i="19" s="1"/>
  <c r="Q26" i="19" s="1"/>
  <c r="N25" i="19"/>
  <c r="P25" i="19" s="1"/>
  <c r="Q25" i="19" s="1"/>
  <c r="B25" i="19"/>
  <c r="M25" i="19"/>
  <c r="J25" i="19"/>
  <c r="D25" i="19"/>
  <c r="T25" i="19"/>
  <c r="T26" i="19" s="1"/>
  <c r="C660" i="1"/>
  <c r="D660" i="1" s="1"/>
  <c r="L25" i="19"/>
  <c r="L26" i="19" s="1"/>
  <c r="F25" i="19"/>
  <c r="C911" i="1"/>
  <c r="D911" i="1" s="1"/>
  <c r="I28" i="25"/>
  <c r="C914" i="1"/>
  <c r="D914" i="1" s="1"/>
  <c r="R28" i="25"/>
  <c r="H32" i="11"/>
  <c r="H29" i="11"/>
  <c r="D28" i="14"/>
  <c r="E27" i="14"/>
  <c r="E28" i="14" s="1"/>
  <c r="O27" i="14"/>
  <c r="O28" i="14" s="1"/>
  <c r="M28" i="14"/>
  <c r="L25" i="16"/>
  <c r="L26" i="16" s="1"/>
  <c r="G25" i="16"/>
  <c r="G26" i="16" s="1"/>
  <c r="D25" i="16"/>
  <c r="R25" i="16"/>
  <c r="R26" i="16" s="1"/>
  <c r="N25" i="16"/>
  <c r="P25" i="16" s="1"/>
  <c r="Q25" i="16" s="1"/>
  <c r="B25" i="16"/>
  <c r="J25" i="16"/>
  <c r="F25" i="16"/>
  <c r="F26" i="16" s="1"/>
  <c r="N26" i="16"/>
  <c r="P26" i="16" s="1"/>
  <c r="Q26" i="16" s="1"/>
  <c r="T25" i="16"/>
  <c r="T26" i="16" s="1"/>
  <c r="M25" i="16"/>
  <c r="I25" i="16"/>
  <c r="I26" i="16" s="1"/>
  <c r="D26" i="21"/>
  <c r="C777" i="1"/>
  <c r="D777" i="1" s="1"/>
  <c r="E25" i="21"/>
  <c r="E26" i="21" s="1"/>
  <c r="C25" i="21"/>
  <c r="C26" i="21" s="1"/>
  <c r="B26" i="21"/>
  <c r="H31" i="25"/>
  <c r="H34" i="25"/>
  <c r="H30" i="33"/>
  <c r="H27" i="33"/>
  <c r="D26" i="11"/>
  <c r="C326" i="1"/>
  <c r="D326" i="1" s="1"/>
  <c r="E25" i="11"/>
  <c r="E26" i="11" s="1"/>
  <c r="O23" i="16"/>
  <c r="O24" i="16" s="1"/>
  <c r="M24" i="16"/>
  <c r="D24" i="16"/>
  <c r="E23" i="16"/>
  <c r="E24" i="16" s="1"/>
  <c r="H29" i="21"/>
  <c r="H32" i="21"/>
  <c r="C1249" i="1"/>
  <c r="D1249" i="1" s="1"/>
  <c r="F24" i="33"/>
  <c r="C1252" i="1"/>
  <c r="D1252" i="1" s="1"/>
  <c r="J24" i="33"/>
  <c r="K23" i="33"/>
  <c r="K24" i="33" s="1"/>
  <c r="M27" i="7"/>
  <c r="I27" i="7"/>
  <c r="D27" i="7"/>
  <c r="C68" i="1"/>
  <c r="D68" i="1" s="1"/>
  <c r="T27" i="7"/>
  <c r="T28" i="7" s="1"/>
  <c r="L27" i="7"/>
  <c r="L28" i="7" s="1"/>
  <c r="G27" i="7"/>
  <c r="G28" i="7" s="1"/>
  <c r="B27" i="7"/>
  <c r="N27" i="7"/>
  <c r="P27" i="7" s="1"/>
  <c r="Q27" i="7" s="1"/>
  <c r="N28" i="7"/>
  <c r="P28" i="7" s="1"/>
  <c r="Q28" i="7" s="1"/>
  <c r="R27" i="7"/>
  <c r="J27" i="7"/>
  <c r="F27" i="7"/>
  <c r="C541" i="1"/>
  <c r="D541" i="1" s="1"/>
  <c r="I28" i="15"/>
  <c r="C544" i="1"/>
  <c r="D544" i="1" s="1"/>
  <c r="R28" i="15"/>
  <c r="B24" i="19"/>
  <c r="C23" i="19"/>
  <c r="C24" i="19" s="1"/>
  <c r="C654" i="1"/>
  <c r="D654" i="1" s="1"/>
  <c r="R24" i="19"/>
  <c r="F26" i="7"/>
  <c r="C57" i="1"/>
  <c r="D57" i="1" s="1"/>
  <c r="I26" i="7"/>
  <c r="C59" i="1"/>
  <c r="D59" i="1" s="1"/>
  <c r="T29" i="14"/>
  <c r="T30" i="14" s="1"/>
  <c r="M29" i="14"/>
  <c r="I29" i="14"/>
  <c r="I30" i="14" s="1"/>
  <c r="R29" i="14"/>
  <c r="R30" i="14" s="1"/>
  <c r="F29" i="14"/>
  <c r="F30" i="14" s="1"/>
  <c r="N30" i="14"/>
  <c r="P30" i="14" s="1"/>
  <c r="Q30" i="14" s="1"/>
  <c r="J29" i="14"/>
  <c r="G29" i="14"/>
  <c r="G30" i="14" s="1"/>
  <c r="D29" i="14"/>
  <c r="L29" i="14"/>
  <c r="L30" i="14" s="1"/>
  <c r="N29" i="14"/>
  <c r="P29" i="14" s="1"/>
  <c r="Q29" i="14" s="1"/>
  <c r="B29" i="14"/>
  <c r="C27" i="25"/>
  <c r="C28" i="25" s="1"/>
  <c r="B28" i="25"/>
  <c r="N28" i="11"/>
  <c r="P28" i="11" s="1"/>
  <c r="Q28" i="11" s="1"/>
  <c r="R27" i="11"/>
  <c r="J27" i="11"/>
  <c r="F27" i="11"/>
  <c r="M27" i="11"/>
  <c r="I27" i="11"/>
  <c r="D27" i="11"/>
  <c r="C269" i="1"/>
  <c r="D269" i="1" s="1"/>
  <c r="T27" i="11"/>
  <c r="T28" i="11" s="1"/>
  <c r="L27" i="11"/>
  <c r="L28" i="11" s="1"/>
  <c r="G27" i="11"/>
  <c r="G28" i="11" s="1"/>
  <c r="B27" i="11"/>
  <c r="N27" i="11"/>
  <c r="P27" i="11" s="1"/>
  <c r="Q27" i="11" s="1"/>
  <c r="C258" i="1"/>
  <c r="D258" i="1" s="1"/>
  <c r="H30" i="16"/>
  <c r="H27" i="16"/>
  <c r="C784" i="1"/>
  <c r="D784" i="1" s="1"/>
  <c r="R26" i="21"/>
  <c r="C550" i="1"/>
  <c r="D550" i="1" s="1"/>
  <c r="M29" i="15"/>
  <c r="I29" i="15"/>
  <c r="G29" i="15"/>
  <c r="G30" i="15" s="1"/>
  <c r="B29" i="15"/>
  <c r="T29" i="15"/>
  <c r="T30" i="15" s="1"/>
  <c r="L29" i="15"/>
  <c r="L30" i="15" s="1"/>
  <c r="N29" i="15"/>
  <c r="P29" i="15" s="1"/>
  <c r="Q29" i="15" s="1"/>
  <c r="N30" i="15"/>
  <c r="P30" i="15" s="1"/>
  <c r="Q30" i="15" s="1"/>
  <c r="F29" i="15"/>
  <c r="R29" i="15"/>
  <c r="J29" i="15"/>
  <c r="D29" i="15"/>
  <c r="J26" i="11"/>
  <c r="C331" i="1"/>
  <c r="D331" i="1" s="1"/>
  <c r="K25" i="11"/>
  <c r="K26" i="11" s="1"/>
  <c r="F27" i="21"/>
  <c r="L27" i="21"/>
  <c r="L28" i="21" s="1"/>
  <c r="C790" i="1"/>
  <c r="D790" i="1" s="1"/>
  <c r="I27" i="21"/>
  <c r="G27" i="21"/>
  <c r="G28" i="21" s="1"/>
  <c r="R27" i="21"/>
  <c r="B27" i="21"/>
  <c r="M27" i="21"/>
  <c r="N27" i="21"/>
  <c r="P27" i="21" s="1"/>
  <c r="Q27" i="21" s="1"/>
  <c r="N28" i="21"/>
  <c r="P28" i="21" s="1"/>
  <c r="Q28" i="21" s="1"/>
  <c r="D27" i="21"/>
  <c r="T27" i="21"/>
  <c r="T28" i="21" s="1"/>
  <c r="J27" i="21"/>
  <c r="C1254" i="1"/>
  <c r="D1254" i="1" s="1"/>
  <c r="R24" i="33"/>
  <c r="O27" i="15"/>
  <c r="O28" i="15" s="1"/>
  <c r="M28" i="15"/>
  <c r="R13" i="24"/>
  <c r="Q12" i="24"/>
  <c r="M11" i="24"/>
  <c r="N12" i="24"/>
  <c r="M30" i="37"/>
  <c r="O29" i="37"/>
  <c r="O30" i="37" s="1"/>
  <c r="T31" i="37"/>
  <c r="T32" i="37" s="1"/>
  <c r="G31" i="37"/>
  <c r="G32" i="37" s="1"/>
  <c r="M31" i="37"/>
  <c r="R31" i="37"/>
  <c r="J31" i="37"/>
  <c r="C1532" i="1" s="1"/>
  <c r="D1532" i="1" s="1"/>
  <c r="F31" i="37"/>
  <c r="N32" i="37"/>
  <c r="P32" i="37" s="1"/>
  <c r="Q32" i="37" s="1"/>
  <c r="L31" i="37"/>
  <c r="L32" i="37" s="1"/>
  <c r="D31" i="37"/>
  <c r="C1527" i="1" s="1"/>
  <c r="D1527" i="1" s="1"/>
  <c r="I31" i="37"/>
  <c r="N31" i="37"/>
  <c r="P31" i="37" s="1"/>
  <c r="Q31" i="37" s="1"/>
  <c r="B31" i="37"/>
  <c r="C29" i="37"/>
  <c r="C30" i="37" s="1"/>
  <c r="B30" i="37"/>
  <c r="H33" i="37"/>
  <c r="C1540" i="1" s="1"/>
  <c r="D1540" i="1" s="1"/>
  <c r="H36" i="37"/>
  <c r="H35" i="37" s="1"/>
  <c r="C1550" i="1" s="1"/>
  <c r="D1550" i="1" s="1"/>
  <c r="E29" i="37"/>
  <c r="E30" i="37" s="1"/>
  <c r="D30" i="37"/>
  <c r="K29" i="37"/>
  <c r="K30" i="37" s="1"/>
  <c r="J30" i="37"/>
  <c r="K27" i="36"/>
  <c r="K28" i="36" s="1"/>
  <c r="J28" i="36"/>
  <c r="M28" i="36"/>
  <c r="O27" i="36"/>
  <c r="O28" i="36" s="1"/>
  <c r="T29" i="36"/>
  <c r="T30" i="36" s="1"/>
  <c r="G29" i="36"/>
  <c r="G30" i="36" s="1"/>
  <c r="M29" i="36"/>
  <c r="R29" i="36"/>
  <c r="J29" i="36"/>
  <c r="C1402" i="1" s="1"/>
  <c r="D1402" i="1" s="1"/>
  <c r="B29" i="36"/>
  <c r="N30" i="36"/>
  <c r="P30" i="36" s="1"/>
  <c r="Q30" i="36" s="1"/>
  <c r="L29" i="36"/>
  <c r="L30" i="36" s="1"/>
  <c r="D29" i="36"/>
  <c r="C1397" i="1" s="1"/>
  <c r="D1397" i="1" s="1"/>
  <c r="I29" i="36"/>
  <c r="N29" i="36"/>
  <c r="P29" i="36" s="1"/>
  <c r="Q29" i="36" s="1"/>
  <c r="F29" i="36"/>
  <c r="C27" i="36"/>
  <c r="C28" i="36" s="1"/>
  <c r="B28" i="36"/>
  <c r="H34" i="36"/>
  <c r="H31" i="36"/>
  <c r="C1410" i="1" s="1"/>
  <c r="D1410" i="1" s="1"/>
  <c r="D28" i="36"/>
  <c r="E27" i="36"/>
  <c r="E28" i="36" s="1"/>
  <c r="F17" i="24" l="1"/>
  <c r="E16" i="24"/>
  <c r="B32" i="31"/>
  <c r="C31" i="31"/>
  <c r="C32" i="31" s="1"/>
  <c r="E35" i="9"/>
  <c r="E36" i="9" s="1"/>
  <c r="D36" i="9"/>
  <c r="D34" i="9"/>
  <c r="C165" i="1"/>
  <c r="D165" i="1" s="1"/>
  <c r="E33" i="9"/>
  <c r="E34" i="9" s="1"/>
  <c r="C1190" i="1"/>
  <c r="D1190" i="1" s="1"/>
  <c r="M35" i="31"/>
  <c r="N36" i="31"/>
  <c r="P36" i="31" s="1"/>
  <c r="Q36" i="31" s="1"/>
  <c r="D35" i="31"/>
  <c r="G35" i="31"/>
  <c r="G36" i="31" s="1"/>
  <c r="R35" i="31"/>
  <c r="L35" i="31"/>
  <c r="L36" i="31" s="1"/>
  <c r="J35" i="31"/>
  <c r="F35" i="31"/>
  <c r="T35" i="31"/>
  <c r="T36" i="31" s="1"/>
  <c r="B35" i="31"/>
  <c r="I35" i="31"/>
  <c r="N35" i="31"/>
  <c r="P35" i="31" s="1"/>
  <c r="Q35" i="31" s="1"/>
  <c r="O29" i="29"/>
  <c r="O30" i="29" s="1"/>
  <c r="M30" i="29"/>
  <c r="C1041" i="1"/>
  <c r="D1041" i="1" s="1"/>
  <c r="I30" i="29"/>
  <c r="F32" i="31"/>
  <c r="C1169" i="1"/>
  <c r="D1169" i="1" s="1"/>
  <c r="C1174" i="1"/>
  <c r="D1174" i="1" s="1"/>
  <c r="R32" i="31"/>
  <c r="C35" i="9"/>
  <c r="C36" i="9" s="1"/>
  <c r="B36" i="9"/>
  <c r="K35" i="9"/>
  <c r="K36" i="9" s="1"/>
  <c r="J36" i="9"/>
  <c r="I32" i="37"/>
  <c r="C1531" i="1"/>
  <c r="D1531" i="1" s="1"/>
  <c r="F32" i="37"/>
  <c r="C1529" i="1"/>
  <c r="D1529" i="1" s="1"/>
  <c r="B14" i="24"/>
  <c r="A13" i="24"/>
  <c r="C167" i="1"/>
  <c r="D167" i="1" s="1"/>
  <c r="C197" i="1"/>
  <c r="D197" i="1" s="1"/>
  <c r="F34" i="9"/>
  <c r="C200" i="1"/>
  <c r="D200" i="1" s="1"/>
  <c r="C170" i="1"/>
  <c r="D170" i="1" s="1"/>
  <c r="J34" i="9"/>
  <c r="K33" i="9"/>
  <c r="K34" i="9" s="1"/>
  <c r="C1180" i="1"/>
  <c r="D1180" i="1" s="1"/>
  <c r="T33" i="31"/>
  <c r="T34" i="31" s="1"/>
  <c r="J33" i="31"/>
  <c r="F33" i="31"/>
  <c r="I33" i="31"/>
  <c r="N33" i="31"/>
  <c r="P33" i="31" s="1"/>
  <c r="Q33" i="31" s="1"/>
  <c r="B33" i="31"/>
  <c r="N34" i="31"/>
  <c r="P34" i="31" s="1"/>
  <c r="Q34" i="31" s="1"/>
  <c r="D33" i="31"/>
  <c r="M33" i="31"/>
  <c r="L33" i="31"/>
  <c r="L34" i="31" s="1"/>
  <c r="G33" i="31"/>
  <c r="G34" i="31" s="1"/>
  <c r="R33" i="31"/>
  <c r="C1044" i="1"/>
  <c r="D1044" i="1" s="1"/>
  <c r="R30" i="29"/>
  <c r="C1039" i="1"/>
  <c r="D1039" i="1" s="1"/>
  <c r="F30" i="29"/>
  <c r="M32" i="31"/>
  <c r="O31" i="31"/>
  <c r="O32" i="31" s="1"/>
  <c r="C1171" i="1"/>
  <c r="D1171" i="1" s="1"/>
  <c r="I32" i="31"/>
  <c r="C1167" i="1"/>
  <c r="D1167" i="1" s="1"/>
  <c r="E31" i="31"/>
  <c r="E32" i="31" s="1"/>
  <c r="D32" i="31"/>
  <c r="R32" i="37"/>
  <c r="C1534" i="1"/>
  <c r="D1534" i="1" s="1"/>
  <c r="M36" i="4"/>
  <c r="O36" i="4" s="1"/>
  <c r="J36" i="4"/>
  <c r="K36" i="4" s="1"/>
  <c r="G36" i="4"/>
  <c r="R36" i="4"/>
  <c r="N36" i="4"/>
  <c r="P36" i="4" s="1"/>
  <c r="Q36" i="4" s="1"/>
  <c r="L36" i="4"/>
  <c r="B36" i="4"/>
  <c r="C36" i="4" s="1"/>
  <c r="T36" i="4"/>
  <c r="N37" i="4"/>
  <c r="P37" i="4" s="1"/>
  <c r="Q37" i="4" s="1"/>
  <c r="F36" i="4"/>
  <c r="I36" i="4"/>
  <c r="D36" i="4"/>
  <c r="E36" i="4" s="1"/>
  <c r="H33" i="29"/>
  <c r="H36" i="29"/>
  <c r="H35" i="29" s="1"/>
  <c r="C1037" i="1"/>
  <c r="D1037" i="1" s="1"/>
  <c r="D30" i="29"/>
  <c r="E29" i="29"/>
  <c r="E30" i="29" s="1"/>
  <c r="C1042" i="1"/>
  <c r="D1042" i="1" s="1"/>
  <c r="K29" i="29"/>
  <c r="K30" i="29" s="1"/>
  <c r="J30" i="29"/>
  <c r="K31" i="31"/>
  <c r="K32" i="31" s="1"/>
  <c r="C1172" i="1"/>
  <c r="D1172" i="1" s="1"/>
  <c r="J32" i="31"/>
  <c r="M36" i="9"/>
  <c r="O35" i="9"/>
  <c r="O36" i="9" s="1"/>
  <c r="M34" i="4"/>
  <c r="O34" i="4" s="1"/>
  <c r="B34" i="4"/>
  <c r="C34" i="4" s="1"/>
  <c r="I34" i="4"/>
  <c r="G34" i="4"/>
  <c r="T34" i="4"/>
  <c r="N35" i="4"/>
  <c r="P35" i="4" s="1"/>
  <c r="Q35" i="4" s="1"/>
  <c r="N34" i="4"/>
  <c r="P34" i="4" s="1"/>
  <c r="Q34" i="4" s="1"/>
  <c r="J34" i="4"/>
  <c r="K34" i="4" s="1"/>
  <c r="L34" i="4"/>
  <c r="F34" i="4"/>
  <c r="D34" i="4"/>
  <c r="E34" i="4" s="1"/>
  <c r="R34" i="4"/>
  <c r="O33" i="9"/>
  <c r="O34" i="9" s="1"/>
  <c r="M34" i="9"/>
  <c r="C33" i="9"/>
  <c r="C34" i="9" s="1"/>
  <c r="B34" i="9"/>
  <c r="C169" i="1"/>
  <c r="D169" i="1" s="1"/>
  <c r="C199" i="1"/>
  <c r="D199" i="1" s="1"/>
  <c r="I34" i="9"/>
  <c r="R34" i="9"/>
  <c r="C202" i="1"/>
  <c r="D202" i="1" s="1"/>
  <c r="C172" i="1"/>
  <c r="D172" i="1" s="1"/>
  <c r="C1050" i="1"/>
  <c r="D1050" i="1" s="1"/>
  <c r="T31" i="29"/>
  <c r="T32" i="29" s="1"/>
  <c r="F31" i="29"/>
  <c r="I31" i="29"/>
  <c r="R31" i="29"/>
  <c r="B31" i="29"/>
  <c r="G31" i="29"/>
  <c r="G32" i="29" s="1"/>
  <c r="J31" i="29"/>
  <c r="N32" i="29"/>
  <c r="P32" i="29" s="1"/>
  <c r="Q32" i="29" s="1"/>
  <c r="N31" i="29"/>
  <c r="P31" i="29" s="1"/>
  <c r="Q31" i="29" s="1"/>
  <c r="L31" i="29"/>
  <c r="L32" i="29" s="1"/>
  <c r="D31" i="29"/>
  <c r="M31" i="29"/>
  <c r="C29" i="29"/>
  <c r="C30" i="29" s="1"/>
  <c r="B30" i="29"/>
  <c r="Y38" i="24"/>
  <c r="Z39" i="24"/>
  <c r="V31" i="24"/>
  <c r="U30" i="24"/>
  <c r="F30" i="36"/>
  <c r="C1399" i="1"/>
  <c r="D1399" i="1" s="1"/>
  <c r="R30" i="36"/>
  <c r="C1404" i="1"/>
  <c r="D1404" i="1" s="1"/>
  <c r="E27" i="21"/>
  <c r="E28" i="21" s="1"/>
  <c r="D28" i="21"/>
  <c r="C787" i="1"/>
  <c r="D787" i="1" s="1"/>
  <c r="B28" i="21"/>
  <c r="C27" i="21"/>
  <c r="C28" i="21" s="1"/>
  <c r="C554" i="1"/>
  <c r="D554" i="1" s="1"/>
  <c r="R30" i="15"/>
  <c r="C551" i="1"/>
  <c r="D551" i="1" s="1"/>
  <c r="I30" i="15"/>
  <c r="M28" i="11"/>
  <c r="O27" i="11"/>
  <c r="O28" i="11" s="1"/>
  <c r="K29" i="14"/>
  <c r="K30" i="14" s="1"/>
  <c r="J30" i="14"/>
  <c r="J28" i="7"/>
  <c r="C70" i="1"/>
  <c r="D70" i="1" s="1"/>
  <c r="K27" i="7"/>
  <c r="K28" i="7" s="1"/>
  <c r="C27" i="7"/>
  <c r="C28" i="7" s="1"/>
  <c r="B28" i="7"/>
  <c r="H36" i="25"/>
  <c r="H35" i="25" s="1"/>
  <c r="H33" i="25"/>
  <c r="O25" i="16"/>
  <c r="O26" i="16" s="1"/>
  <c r="M26" i="16"/>
  <c r="K25" i="16"/>
  <c r="K26" i="16" s="1"/>
  <c r="J26" i="16"/>
  <c r="D26" i="16"/>
  <c r="E25" i="16"/>
  <c r="E26" i="16" s="1"/>
  <c r="H34" i="11"/>
  <c r="H31" i="11"/>
  <c r="B26" i="19"/>
  <c r="C25" i="19"/>
  <c r="C26" i="19" s="1"/>
  <c r="C664" i="1"/>
  <c r="D664" i="1" s="1"/>
  <c r="R26" i="19"/>
  <c r="C1257" i="1"/>
  <c r="D1257" i="1" s="1"/>
  <c r="D26" i="33"/>
  <c r="E25" i="33"/>
  <c r="E26" i="33" s="1"/>
  <c r="M26" i="33"/>
  <c r="O25" i="33"/>
  <c r="O26" i="33" s="1"/>
  <c r="C922" i="1"/>
  <c r="D922" i="1" s="1"/>
  <c r="J30" i="25"/>
  <c r="K29" i="25"/>
  <c r="K30" i="25" s="1"/>
  <c r="C919" i="1"/>
  <c r="D919" i="1" s="1"/>
  <c r="F30" i="25"/>
  <c r="J15" i="24"/>
  <c r="I14" i="24"/>
  <c r="H33" i="15"/>
  <c r="H36" i="15"/>
  <c r="H35" i="15" s="1"/>
  <c r="R28" i="21"/>
  <c r="C794" i="1"/>
  <c r="D794" i="1" s="1"/>
  <c r="F30" i="15"/>
  <c r="C549" i="1"/>
  <c r="D549" i="1" s="1"/>
  <c r="O29" i="15"/>
  <c r="O30" i="15" s="1"/>
  <c r="M30" i="15"/>
  <c r="N27" i="16"/>
  <c r="P27" i="16" s="1"/>
  <c r="Q27" i="16" s="1"/>
  <c r="L27" i="16"/>
  <c r="L28" i="16" s="1"/>
  <c r="R27" i="16"/>
  <c r="R28" i="16" s="1"/>
  <c r="G27" i="16"/>
  <c r="G28" i="16" s="1"/>
  <c r="D27" i="16"/>
  <c r="J27" i="16"/>
  <c r="B27" i="16"/>
  <c r="T27" i="16"/>
  <c r="T28" i="16" s="1"/>
  <c r="M27" i="16"/>
  <c r="I27" i="16"/>
  <c r="I28" i="16" s="1"/>
  <c r="F27" i="16"/>
  <c r="F28" i="16" s="1"/>
  <c r="N28" i="16"/>
  <c r="P28" i="16" s="1"/>
  <c r="Q28" i="16" s="1"/>
  <c r="C27" i="11"/>
  <c r="C28" i="11" s="1"/>
  <c r="B28" i="11"/>
  <c r="C257" i="1"/>
  <c r="D257" i="1" s="1"/>
  <c r="F28" i="11"/>
  <c r="C268" i="1"/>
  <c r="D268" i="1" s="1"/>
  <c r="M30" i="14"/>
  <c r="O29" i="14"/>
  <c r="O30" i="14" s="1"/>
  <c r="R28" i="7"/>
  <c r="C72" i="1"/>
  <c r="D72" i="1" s="1"/>
  <c r="D28" i="7"/>
  <c r="C65" i="1"/>
  <c r="D65" i="1" s="1"/>
  <c r="E27" i="7"/>
  <c r="E28" i="7" s="1"/>
  <c r="H31" i="21"/>
  <c r="H34" i="21"/>
  <c r="C930" i="1"/>
  <c r="D930" i="1" s="1"/>
  <c r="T31" i="25"/>
  <c r="T32" i="25" s="1"/>
  <c r="J31" i="25"/>
  <c r="N32" i="25"/>
  <c r="P32" i="25" s="1"/>
  <c r="Q32" i="25" s="1"/>
  <c r="B31" i="25"/>
  <c r="I31" i="25"/>
  <c r="L31" i="25"/>
  <c r="L32" i="25" s="1"/>
  <c r="D31" i="25"/>
  <c r="G31" i="25"/>
  <c r="G32" i="25" s="1"/>
  <c r="R31" i="25"/>
  <c r="F31" i="25"/>
  <c r="M31" i="25"/>
  <c r="N31" i="25"/>
  <c r="P31" i="25" s="1"/>
  <c r="Q31" i="25" s="1"/>
  <c r="B26" i="16"/>
  <c r="C25" i="16"/>
  <c r="C26" i="16" s="1"/>
  <c r="C659" i="1"/>
  <c r="D659" i="1" s="1"/>
  <c r="F26" i="19"/>
  <c r="D26" i="19"/>
  <c r="C657" i="1"/>
  <c r="D657" i="1" s="1"/>
  <c r="E25" i="19"/>
  <c r="E26" i="19" s="1"/>
  <c r="C1261" i="1"/>
  <c r="D1261" i="1" s="1"/>
  <c r="I26" i="33"/>
  <c r="C25" i="33"/>
  <c r="C26" i="33" s="1"/>
  <c r="B26" i="33"/>
  <c r="C924" i="1"/>
  <c r="D924" i="1" s="1"/>
  <c r="R30" i="25"/>
  <c r="C921" i="1"/>
  <c r="D921" i="1" s="1"/>
  <c r="I30" i="25"/>
  <c r="H29" i="19"/>
  <c r="H32" i="19"/>
  <c r="H33" i="14"/>
  <c r="H36" i="14"/>
  <c r="H35" i="14" s="1"/>
  <c r="I30" i="36"/>
  <c r="C1401" i="1"/>
  <c r="D1401" i="1" s="1"/>
  <c r="J28" i="21"/>
  <c r="C792" i="1"/>
  <c r="D792" i="1" s="1"/>
  <c r="K27" i="21"/>
  <c r="K28" i="21" s="1"/>
  <c r="C789" i="1"/>
  <c r="D789" i="1" s="1"/>
  <c r="F28" i="21"/>
  <c r="D30" i="15"/>
  <c r="C547" i="1"/>
  <c r="D547" i="1" s="1"/>
  <c r="E29" i="15"/>
  <c r="E30" i="15" s="1"/>
  <c r="C29" i="15"/>
  <c r="C30" i="15" s="1"/>
  <c r="B30" i="15"/>
  <c r="H32" i="16"/>
  <c r="H29" i="16"/>
  <c r="C265" i="1"/>
  <c r="D265" i="1" s="1"/>
  <c r="C255" i="1"/>
  <c r="D255" i="1" s="1"/>
  <c r="E27" i="11"/>
  <c r="E28" i="11" s="1"/>
  <c r="C266" i="1"/>
  <c r="D266" i="1" s="1"/>
  <c r="D28" i="11"/>
  <c r="C271" i="1"/>
  <c r="D271" i="1" s="1"/>
  <c r="K27" i="11"/>
  <c r="K28" i="11" s="1"/>
  <c r="C260" i="1"/>
  <c r="D260" i="1" s="1"/>
  <c r="J28" i="11"/>
  <c r="E29" i="14"/>
  <c r="E30" i="14" s="1"/>
  <c r="D30" i="14"/>
  <c r="I28" i="7"/>
  <c r="C69" i="1"/>
  <c r="D69" i="1" s="1"/>
  <c r="F29" i="21"/>
  <c r="L29" i="21"/>
  <c r="L30" i="21" s="1"/>
  <c r="C800" i="1"/>
  <c r="D800" i="1" s="1"/>
  <c r="I29" i="21"/>
  <c r="G29" i="21"/>
  <c r="G30" i="21" s="1"/>
  <c r="R29" i="21"/>
  <c r="B29" i="21"/>
  <c r="M29" i="21"/>
  <c r="N29" i="21"/>
  <c r="P29" i="21" s="1"/>
  <c r="Q29" i="21" s="1"/>
  <c r="N30" i="21"/>
  <c r="P30" i="21" s="1"/>
  <c r="Q30" i="21" s="1"/>
  <c r="D29" i="21"/>
  <c r="T29" i="21"/>
  <c r="T30" i="21" s="1"/>
  <c r="J29" i="21"/>
  <c r="C1270" i="1"/>
  <c r="D1270" i="1" s="1"/>
  <c r="G27" i="33"/>
  <c r="G28" i="33" s="1"/>
  <c r="J27" i="33"/>
  <c r="B27" i="33"/>
  <c r="M27" i="33"/>
  <c r="R27" i="33"/>
  <c r="F27" i="33"/>
  <c r="I27" i="33"/>
  <c r="N28" i="33"/>
  <c r="P28" i="33" s="1"/>
  <c r="Q28" i="33" s="1"/>
  <c r="L27" i="33"/>
  <c r="L28" i="33" s="1"/>
  <c r="T27" i="33"/>
  <c r="T28" i="33" s="1"/>
  <c r="N27" i="33"/>
  <c r="P27" i="33" s="1"/>
  <c r="Q27" i="33" s="1"/>
  <c r="D27" i="33"/>
  <c r="J26" i="19"/>
  <c r="C662" i="1"/>
  <c r="D662" i="1" s="1"/>
  <c r="K25" i="19"/>
  <c r="K26" i="19" s="1"/>
  <c r="T29" i="7"/>
  <c r="T30" i="7" s="1"/>
  <c r="F29" i="7"/>
  <c r="L29" i="7"/>
  <c r="L30" i="7" s="1"/>
  <c r="N29" i="7"/>
  <c r="P29" i="7" s="1"/>
  <c r="Q29" i="7" s="1"/>
  <c r="D29" i="7"/>
  <c r="G29" i="7"/>
  <c r="G30" i="7" s="1"/>
  <c r="B29" i="7"/>
  <c r="R29" i="7"/>
  <c r="J29" i="7"/>
  <c r="N30" i="7"/>
  <c r="P30" i="7" s="1"/>
  <c r="Q30" i="7" s="1"/>
  <c r="M29" i="7"/>
  <c r="I29" i="7"/>
  <c r="C98" i="1"/>
  <c r="C1259" i="1"/>
  <c r="D1259" i="1" s="1"/>
  <c r="F26" i="33"/>
  <c r="C1262" i="1"/>
  <c r="D1262" i="1" s="1"/>
  <c r="J26" i="33"/>
  <c r="K25" i="33"/>
  <c r="K26" i="33" s="1"/>
  <c r="B30" i="25"/>
  <c r="C29" i="25"/>
  <c r="C30" i="25" s="1"/>
  <c r="J27" i="19"/>
  <c r="D27" i="19"/>
  <c r="T27" i="19"/>
  <c r="T28" i="19" s="1"/>
  <c r="C670" i="1"/>
  <c r="D670" i="1" s="1"/>
  <c r="L27" i="19"/>
  <c r="L28" i="19" s="1"/>
  <c r="F27" i="19"/>
  <c r="G27" i="19"/>
  <c r="G28" i="19" s="1"/>
  <c r="R27" i="19"/>
  <c r="I27" i="19"/>
  <c r="N28" i="19"/>
  <c r="P28" i="19" s="1"/>
  <c r="Q28" i="19" s="1"/>
  <c r="N27" i="19"/>
  <c r="P27" i="19" s="1"/>
  <c r="Q27" i="19" s="1"/>
  <c r="B27" i="19"/>
  <c r="M27" i="19"/>
  <c r="N31" i="14"/>
  <c r="P31" i="14" s="1"/>
  <c r="Q31" i="14" s="1"/>
  <c r="L31" i="14"/>
  <c r="L32" i="14" s="1"/>
  <c r="R31" i="14"/>
  <c r="R32" i="14" s="1"/>
  <c r="G31" i="14"/>
  <c r="G32" i="14" s="1"/>
  <c r="D31" i="14"/>
  <c r="J31" i="14"/>
  <c r="B31" i="14"/>
  <c r="T31" i="14"/>
  <c r="T32" i="14" s="1"/>
  <c r="M31" i="14"/>
  <c r="I31" i="14"/>
  <c r="I32" i="14" s="1"/>
  <c r="F31" i="14"/>
  <c r="F32" i="14" s="1"/>
  <c r="N32" i="14"/>
  <c r="P32" i="14" s="1"/>
  <c r="Q32" i="14" s="1"/>
  <c r="O27" i="21"/>
  <c r="O28" i="21" s="1"/>
  <c r="M28" i="21"/>
  <c r="I28" i="21"/>
  <c r="C791" i="1"/>
  <c r="D791" i="1" s="1"/>
  <c r="J30" i="15"/>
  <c r="C552" i="1"/>
  <c r="D552" i="1" s="1"/>
  <c r="K29" i="15"/>
  <c r="K30" i="15" s="1"/>
  <c r="I28" i="11"/>
  <c r="C270" i="1"/>
  <c r="D270" i="1" s="1"/>
  <c r="C259" i="1"/>
  <c r="D259" i="1" s="1"/>
  <c r="C273" i="1"/>
  <c r="D273" i="1" s="1"/>
  <c r="C262" i="1"/>
  <c r="D262" i="1" s="1"/>
  <c r="R28" i="11"/>
  <c r="C29" i="14"/>
  <c r="C30" i="14" s="1"/>
  <c r="B30" i="14"/>
  <c r="F28" i="7"/>
  <c r="C67" i="1"/>
  <c r="D67" i="1" s="1"/>
  <c r="M28" i="7"/>
  <c r="O27" i="7"/>
  <c r="O28" i="7" s="1"/>
  <c r="H32" i="33"/>
  <c r="H29" i="33"/>
  <c r="G29" i="11"/>
  <c r="G30" i="11" s="1"/>
  <c r="B29" i="11"/>
  <c r="C279" i="1"/>
  <c r="D279" i="1" s="1"/>
  <c r="M29" i="11"/>
  <c r="I29" i="11"/>
  <c r="N30" i="11"/>
  <c r="P30" i="11" s="1"/>
  <c r="Q30" i="11" s="1"/>
  <c r="T29" i="11"/>
  <c r="T30" i="11" s="1"/>
  <c r="L29" i="11"/>
  <c r="L30" i="11" s="1"/>
  <c r="N29" i="11"/>
  <c r="P29" i="11" s="1"/>
  <c r="Q29" i="11" s="1"/>
  <c r="F29" i="11"/>
  <c r="D29" i="11"/>
  <c r="R29" i="11"/>
  <c r="J29" i="11"/>
  <c r="M26" i="19"/>
  <c r="O25" i="19"/>
  <c r="O26" i="19" s="1"/>
  <c r="I26" i="19"/>
  <c r="C661" i="1"/>
  <c r="D661" i="1" s="1"/>
  <c r="H34" i="7"/>
  <c r="H31" i="7"/>
  <c r="C1264" i="1"/>
  <c r="D1264" i="1" s="1"/>
  <c r="R26" i="33"/>
  <c r="C917" i="1"/>
  <c r="D917" i="1" s="1"/>
  <c r="E29" i="25"/>
  <c r="E30" i="25" s="1"/>
  <c r="D30" i="25"/>
  <c r="O29" i="25"/>
  <c r="O30" i="25" s="1"/>
  <c r="M30" i="25"/>
  <c r="R31" i="15"/>
  <c r="J31" i="15"/>
  <c r="F31" i="15"/>
  <c r="M31" i="15"/>
  <c r="I31" i="15"/>
  <c r="D31" i="15"/>
  <c r="C560" i="1"/>
  <c r="D560" i="1" s="1"/>
  <c r="T31" i="15"/>
  <c r="T32" i="15" s="1"/>
  <c r="L31" i="15"/>
  <c r="L32" i="15" s="1"/>
  <c r="G31" i="15"/>
  <c r="G32" i="15" s="1"/>
  <c r="B31" i="15"/>
  <c r="N31" i="15"/>
  <c r="P31" i="15" s="1"/>
  <c r="Q31" i="15" s="1"/>
  <c r="N32" i="15"/>
  <c r="P32" i="15" s="1"/>
  <c r="Q32" i="15" s="1"/>
  <c r="Q13" i="24"/>
  <c r="R14" i="24"/>
  <c r="M12" i="24"/>
  <c r="N13" i="24"/>
  <c r="T33" i="37"/>
  <c r="T34" i="37" s="1"/>
  <c r="G33" i="37"/>
  <c r="G34" i="37" s="1"/>
  <c r="I33" i="37"/>
  <c r="N33" i="37"/>
  <c r="P33" i="37" s="1"/>
  <c r="Q33" i="37" s="1"/>
  <c r="F33" i="37"/>
  <c r="N34" i="37"/>
  <c r="P34" i="37" s="1"/>
  <c r="Q34" i="37" s="1"/>
  <c r="L33" i="37"/>
  <c r="L34" i="37" s="1"/>
  <c r="D33" i="37"/>
  <c r="C1537" i="1" s="1"/>
  <c r="D1537" i="1" s="1"/>
  <c r="M33" i="37"/>
  <c r="R33" i="37"/>
  <c r="J33" i="37"/>
  <c r="C1542" i="1" s="1"/>
  <c r="D1542" i="1" s="1"/>
  <c r="B33" i="37"/>
  <c r="M32" i="37"/>
  <c r="O31" i="37"/>
  <c r="O32" i="37" s="1"/>
  <c r="T35" i="37"/>
  <c r="T36" i="37" s="1"/>
  <c r="G35" i="37"/>
  <c r="G36" i="37" s="1"/>
  <c r="M35" i="37"/>
  <c r="N36" i="37"/>
  <c r="P36" i="37" s="1"/>
  <c r="Q36" i="37" s="1"/>
  <c r="L35" i="37"/>
  <c r="L36" i="37" s="1"/>
  <c r="D35" i="37"/>
  <c r="C1547" i="1" s="1"/>
  <c r="D1547" i="1" s="1"/>
  <c r="I35" i="37"/>
  <c r="R35" i="37"/>
  <c r="N35" i="37"/>
  <c r="P35" i="37" s="1"/>
  <c r="Q35" i="37" s="1"/>
  <c r="J35" i="37"/>
  <c r="C1552" i="1" s="1"/>
  <c r="D1552" i="1" s="1"/>
  <c r="F35" i="37"/>
  <c r="B35" i="37"/>
  <c r="C31" i="37"/>
  <c r="C32" i="37" s="1"/>
  <c r="B32" i="37"/>
  <c r="E31" i="37"/>
  <c r="E32" i="37" s="1"/>
  <c r="D32" i="37"/>
  <c r="K31" i="37"/>
  <c r="K32" i="37" s="1"/>
  <c r="J32" i="37"/>
  <c r="T31" i="36"/>
  <c r="T32" i="36" s="1"/>
  <c r="G31" i="36"/>
  <c r="G32" i="36" s="1"/>
  <c r="I31" i="36"/>
  <c r="N31" i="36"/>
  <c r="P31" i="36" s="1"/>
  <c r="Q31" i="36" s="1"/>
  <c r="F31" i="36"/>
  <c r="N32" i="36"/>
  <c r="P32" i="36" s="1"/>
  <c r="Q32" i="36" s="1"/>
  <c r="L31" i="36"/>
  <c r="L32" i="36" s="1"/>
  <c r="D31" i="36"/>
  <c r="C1407" i="1" s="1"/>
  <c r="D1407" i="1" s="1"/>
  <c r="M31" i="36"/>
  <c r="R31" i="36"/>
  <c r="J31" i="36"/>
  <c r="C1412" i="1" s="1"/>
  <c r="D1412" i="1" s="1"/>
  <c r="B31" i="36"/>
  <c r="E29" i="36"/>
  <c r="E30" i="36" s="1"/>
  <c r="D30" i="36"/>
  <c r="K29" i="36"/>
  <c r="K30" i="36" s="1"/>
  <c r="J30" i="36"/>
  <c r="C29" i="36"/>
  <c r="C30" i="36" s="1"/>
  <c r="B30" i="36"/>
  <c r="H33" i="36"/>
  <c r="C1420" i="1" s="1"/>
  <c r="D1420" i="1" s="1"/>
  <c r="H36" i="36"/>
  <c r="H35" i="36" s="1"/>
  <c r="C1430" i="1" s="1"/>
  <c r="D1430" i="1" s="1"/>
  <c r="M30" i="36"/>
  <c r="O29" i="36"/>
  <c r="O30" i="36" s="1"/>
  <c r="R34" i="37" l="1"/>
  <c r="C1544" i="1"/>
  <c r="D1544" i="1" s="1"/>
  <c r="C1052" i="1"/>
  <c r="D1052" i="1" s="1"/>
  <c r="K31" i="29"/>
  <c r="K32" i="29" s="1"/>
  <c r="J32" i="29"/>
  <c r="C1184" i="1"/>
  <c r="D1184" i="1" s="1"/>
  <c r="R34" i="31"/>
  <c r="C1181" i="1"/>
  <c r="D1181" i="1" s="1"/>
  <c r="I34" i="31"/>
  <c r="I36" i="37"/>
  <c r="C1551" i="1"/>
  <c r="D1551" i="1" s="1"/>
  <c r="F34" i="37"/>
  <c r="C1539" i="1"/>
  <c r="D1539" i="1" s="1"/>
  <c r="C1049" i="1"/>
  <c r="D1049" i="1" s="1"/>
  <c r="F32" i="29"/>
  <c r="C1194" i="1"/>
  <c r="D1194" i="1" s="1"/>
  <c r="R36" i="31"/>
  <c r="M36" i="31"/>
  <c r="O35" i="31"/>
  <c r="O36" i="31" s="1"/>
  <c r="C31" i="29"/>
  <c r="C32" i="29" s="1"/>
  <c r="B32" i="29"/>
  <c r="C1060" i="1"/>
  <c r="D1060" i="1" s="1"/>
  <c r="T33" i="29"/>
  <c r="T34" i="29" s="1"/>
  <c r="G33" i="29"/>
  <c r="G34" i="29" s="1"/>
  <c r="R33" i="29"/>
  <c r="L33" i="29"/>
  <c r="L34" i="29" s="1"/>
  <c r="N34" i="29"/>
  <c r="P34" i="29" s="1"/>
  <c r="Q34" i="29" s="1"/>
  <c r="D33" i="29"/>
  <c r="I33" i="29"/>
  <c r="N33" i="29"/>
  <c r="P33" i="29" s="1"/>
  <c r="Q33" i="29" s="1"/>
  <c r="B33" i="29"/>
  <c r="J33" i="29"/>
  <c r="F33" i="29"/>
  <c r="M33" i="29"/>
  <c r="C33" i="31"/>
  <c r="C34" i="31" s="1"/>
  <c r="B34" i="31"/>
  <c r="C1182" i="1"/>
  <c r="D1182" i="1" s="1"/>
  <c r="J34" i="31"/>
  <c r="K33" i="31"/>
  <c r="K34" i="31" s="1"/>
  <c r="F36" i="31"/>
  <c r="C1189" i="1"/>
  <c r="D1189" i="1" s="1"/>
  <c r="R36" i="37"/>
  <c r="C1554" i="1"/>
  <c r="D1554" i="1" s="1"/>
  <c r="C1047" i="1"/>
  <c r="D1047" i="1" s="1"/>
  <c r="E31" i="29"/>
  <c r="E32" i="29" s="1"/>
  <c r="D32" i="29"/>
  <c r="C1051" i="1"/>
  <c r="D1051" i="1" s="1"/>
  <c r="I32" i="29"/>
  <c r="D34" i="31"/>
  <c r="E33" i="31"/>
  <c r="E34" i="31" s="1"/>
  <c r="C1177" i="1"/>
  <c r="D1177" i="1" s="1"/>
  <c r="B36" i="31"/>
  <c r="C35" i="31"/>
  <c r="C36" i="31" s="1"/>
  <c r="F36" i="37"/>
  <c r="C1549" i="1"/>
  <c r="D1549" i="1" s="1"/>
  <c r="C1070" i="1"/>
  <c r="D1070" i="1" s="1"/>
  <c r="R35" i="29"/>
  <c r="J35" i="29"/>
  <c r="M35" i="29"/>
  <c r="N35" i="29"/>
  <c r="P35" i="29" s="1"/>
  <c r="Q35" i="29" s="1"/>
  <c r="F35" i="29"/>
  <c r="T35" i="29"/>
  <c r="T36" i="29" s="1"/>
  <c r="G35" i="29"/>
  <c r="G36" i="29" s="1"/>
  <c r="D35" i="29"/>
  <c r="B35" i="29"/>
  <c r="L35" i="29"/>
  <c r="L36" i="29" s="1"/>
  <c r="N36" i="29"/>
  <c r="P36" i="29" s="1"/>
  <c r="Q36" i="29" s="1"/>
  <c r="I35" i="29"/>
  <c r="F34" i="31"/>
  <c r="C1179" i="1"/>
  <c r="D1179" i="1" s="1"/>
  <c r="B15" i="24"/>
  <c r="A14" i="24"/>
  <c r="I34" i="37"/>
  <c r="C1541" i="1"/>
  <c r="D1541" i="1" s="1"/>
  <c r="M32" i="29"/>
  <c r="O31" i="29"/>
  <c r="O32" i="29" s="1"/>
  <c r="C1054" i="1"/>
  <c r="D1054" i="1" s="1"/>
  <c r="R32" i="29"/>
  <c r="M34" i="31"/>
  <c r="O33" i="31"/>
  <c r="O34" i="31" s="1"/>
  <c r="C1191" i="1"/>
  <c r="D1191" i="1" s="1"/>
  <c r="I36" i="31"/>
  <c r="C1192" i="1"/>
  <c r="D1192" i="1" s="1"/>
  <c r="K35" i="31"/>
  <c r="K36" i="31" s="1"/>
  <c r="J36" i="31"/>
  <c r="D36" i="31"/>
  <c r="C1187" i="1"/>
  <c r="D1187" i="1" s="1"/>
  <c r="E35" i="31"/>
  <c r="E36" i="31" s="1"/>
  <c r="F18" i="24"/>
  <c r="E17" i="24"/>
  <c r="Y39" i="24"/>
  <c r="Z40" i="24"/>
  <c r="U31" i="24"/>
  <c r="V32" i="24"/>
  <c r="R32" i="36"/>
  <c r="C1414" i="1"/>
  <c r="D1414" i="1" s="1"/>
  <c r="F32" i="36"/>
  <c r="C1409" i="1"/>
  <c r="D1409" i="1" s="1"/>
  <c r="C557" i="1"/>
  <c r="D557" i="1" s="1"/>
  <c r="E31" i="15"/>
  <c r="E32" i="15" s="1"/>
  <c r="D32" i="15"/>
  <c r="C562" i="1"/>
  <c r="D562" i="1" s="1"/>
  <c r="K31" i="15"/>
  <c r="K32" i="15" s="1"/>
  <c r="J32" i="15"/>
  <c r="R30" i="11"/>
  <c r="C283" i="1"/>
  <c r="D283" i="1" s="1"/>
  <c r="M30" i="11"/>
  <c r="O29" i="11"/>
  <c r="O30" i="11" s="1"/>
  <c r="C1280" i="1"/>
  <c r="D1280" i="1" s="1"/>
  <c r="G29" i="33"/>
  <c r="G30" i="33" s="1"/>
  <c r="J29" i="33"/>
  <c r="B29" i="33"/>
  <c r="M29" i="33"/>
  <c r="R29" i="33"/>
  <c r="F29" i="33"/>
  <c r="I29" i="33"/>
  <c r="N30" i="33"/>
  <c r="P30" i="33" s="1"/>
  <c r="Q30" i="33" s="1"/>
  <c r="L29" i="33"/>
  <c r="L30" i="33" s="1"/>
  <c r="T29" i="33"/>
  <c r="T30" i="33" s="1"/>
  <c r="N29" i="33"/>
  <c r="P29" i="33" s="1"/>
  <c r="Q29" i="33" s="1"/>
  <c r="D29" i="33"/>
  <c r="O31" i="14"/>
  <c r="O32" i="14" s="1"/>
  <c r="M32" i="14"/>
  <c r="D32" i="14"/>
  <c r="E31" i="14"/>
  <c r="E32" i="14" s="1"/>
  <c r="C669" i="1"/>
  <c r="D669" i="1" s="1"/>
  <c r="F28" i="19"/>
  <c r="E27" i="19"/>
  <c r="E28" i="19" s="1"/>
  <c r="D28" i="19"/>
  <c r="C667" i="1"/>
  <c r="D667" i="1" s="1"/>
  <c r="F30" i="7"/>
  <c r="C97" i="1"/>
  <c r="C1274" i="1"/>
  <c r="D1274" i="1" s="1"/>
  <c r="R28" i="33"/>
  <c r="D30" i="21"/>
  <c r="C797" i="1"/>
  <c r="D797" i="1" s="1"/>
  <c r="E29" i="21"/>
  <c r="E30" i="21" s="1"/>
  <c r="C29" i="21"/>
  <c r="C30" i="21" s="1"/>
  <c r="B30" i="21"/>
  <c r="T29" i="16"/>
  <c r="T30" i="16" s="1"/>
  <c r="M29" i="16"/>
  <c r="I29" i="16"/>
  <c r="I30" i="16" s="1"/>
  <c r="L29" i="16"/>
  <c r="L30" i="16" s="1"/>
  <c r="G29" i="16"/>
  <c r="G30" i="16" s="1"/>
  <c r="D29" i="16"/>
  <c r="R29" i="16"/>
  <c r="R30" i="16" s="1"/>
  <c r="N29" i="16"/>
  <c r="P29" i="16" s="1"/>
  <c r="Q29" i="16" s="1"/>
  <c r="B29" i="16"/>
  <c r="J29" i="16"/>
  <c r="F29" i="16"/>
  <c r="F30" i="16" s="1"/>
  <c r="N30" i="16"/>
  <c r="P30" i="16" s="1"/>
  <c r="Q30" i="16" s="1"/>
  <c r="H31" i="19"/>
  <c r="H34" i="19"/>
  <c r="C934" i="1"/>
  <c r="D934" i="1" s="1"/>
  <c r="R32" i="25"/>
  <c r="C931" i="1"/>
  <c r="D931" i="1" s="1"/>
  <c r="I32" i="25"/>
  <c r="L31" i="11"/>
  <c r="L32" i="11" s="1"/>
  <c r="R31" i="11"/>
  <c r="R32" i="11" s="1"/>
  <c r="G31" i="11"/>
  <c r="G32" i="11" s="1"/>
  <c r="D31" i="11"/>
  <c r="J31" i="11"/>
  <c r="B31" i="11"/>
  <c r="N31" i="11"/>
  <c r="P31" i="11" s="1"/>
  <c r="Q31" i="11" s="1"/>
  <c r="T31" i="11"/>
  <c r="T32" i="11" s="1"/>
  <c r="M31" i="11"/>
  <c r="I31" i="11"/>
  <c r="I32" i="11" s="1"/>
  <c r="F31" i="11"/>
  <c r="F32" i="11" s="1"/>
  <c r="N32" i="11"/>
  <c r="P32" i="11" s="1"/>
  <c r="Q32" i="11" s="1"/>
  <c r="C940" i="1"/>
  <c r="D940" i="1" s="1"/>
  <c r="B33" i="25"/>
  <c r="I33" i="25"/>
  <c r="L33" i="25"/>
  <c r="L34" i="25" s="1"/>
  <c r="D33" i="25"/>
  <c r="G33" i="25"/>
  <c r="G34" i="25" s="1"/>
  <c r="R33" i="25"/>
  <c r="F33" i="25"/>
  <c r="M33" i="25"/>
  <c r="N33" i="25"/>
  <c r="P33" i="25" s="1"/>
  <c r="Q33" i="25" s="1"/>
  <c r="T33" i="25"/>
  <c r="T34" i="25" s="1"/>
  <c r="J33" i="25"/>
  <c r="N34" i="25"/>
  <c r="P34" i="25" s="1"/>
  <c r="Q34" i="25" s="1"/>
  <c r="I32" i="15"/>
  <c r="C561" i="1"/>
  <c r="D561" i="1" s="1"/>
  <c r="C564" i="1"/>
  <c r="D564" i="1" s="1"/>
  <c r="R32" i="15"/>
  <c r="T31" i="7"/>
  <c r="T32" i="7" s="1"/>
  <c r="L31" i="7"/>
  <c r="L32" i="7" s="1"/>
  <c r="G31" i="7"/>
  <c r="G32" i="7" s="1"/>
  <c r="B31" i="7"/>
  <c r="N31" i="7"/>
  <c r="P31" i="7" s="1"/>
  <c r="Q31" i="7" s="1"/>
  <c r="N32" i="7"/>
  <c r="P32" i="7" s="1"/>
  <c r="Q32" i="7" s="1"/>
  <c r="R31" i="7"/>
  <c r="J31" i="7"/>
  <c r="F31" i="7"/>
  <c r="M31" i="7"/>
  <c r="I31" i="7"/>
  <c r="D31" i="7"/>
  <c r="C48" i="1"/>
  <c r="D48" i="1" s="1"/>
  <c r="D30" i="11"/>
  <c r="C276" i="1"/>
  <c r="D276" i="1" s="1"/>
  <c r="E29" i="11"/>
  <c r="E30" i="11" s="1"/>
  <c r="H34" i="33"/>
  <c r="H31" i="33"/>
  <c r="M28" i="19"/>
  <c r="O27" i="19"/>
  <c r="O28" i="19" s="1"/>
  <c r="C671" i="1"/>
  <c r="D671" i="1" s="1"/>
  <c r="I28" i="19"/>
  <c r="C672" i="1"/>
  <c r="D672" i="1" s="1"/>
  <c r="K27" i="19"/>
  <c r="K28" i="19" s="1"/>
  <c r="J28" i="19"/>
  <c r="D98" i="1"/>
  <c r="C108" i="1"/>
  <c r="D108" i="1" s="1"/>
  <c r="J30" i="7"/>
  <c r="C100" i="1"/>
  <c r="K29" i="7"/>
  <c r="K30" i="7" s="1"/>
  <c r="D30" i="7"/>
  <c r="C95" i="1"/>
  <c r="E29" i="7"/>
  <c r="E30" i="7" s="1"/>
  <c r="C1267" i="1"/>
  <c r="D1267" i="1" s="1"/>
  <c r="E27" i="33"/>
  <c r="E28" i="33" s="1"/>
  <c r="D28" i="33"/>
  <c r="M28" i="33"/>
  <c r="O27" i="33"/>
  <c r="O28" i="33" s="1"/>
  <c r="C804" i="1"/>
  <c r="D804" i="1" s="1"/>
  <c r="R30" i="21"/>
  <c r="H31" i="16"/>
  <c r="H34" i="16"/>
  <c r="N29" i="19"/>
  <c r="P29" i="19" s="1"/>
  <c r="Q29" i="19" s="1"/>
  <c r="C680" i="1"/>
  <c r="D680" i="1" s="1"/>
  <c r="I29" i="19"/>
  <c r="N30" i="19"/>
  <c r="P30" i="19" s="1"/>
  <c r="Q30" i="19" s="1"/>
  <c r="J29" i="19"/>
  <c r="B29" i="19"/>
  <c r="M29" i="19"/>
  <c r="L29" i="19"/>
  <c r="L30" i="19" s="1"/>
  <c r="D29" i="19"/>
  <c r="T29" i="19"/>
  <c r="T30" i="19" s="1"/>
  <c r="G29" i="19"/>
  <c r="G30" i="19" s="1"/>
  <c r="R29" i="19"/>
  <c r="F29" i="19"/>
  <c r="B32" i="25"/>
  <c r="C31" i="25"/>
  <c r="C32" i="25" s="1"/>
  <c r="B28" i="16"/>
  <c r="C27" i="16"/>
  <c r="C28" i="16" s="1"/>
  <c r="I15" i="24"/>
  <c r="J16" i="24"/>
  <c r="H33" i="11"/>
  <c r="H36" i="11"/>
  <c r="H35" i="11" s="1"/>
  <c r="C950" i="1"/>
  <c r="D950" i="1" s="1"/>
  <c r="D35" i="25"/>
  <c r="G35" i="25"/>
  <c r="G36" i="25" s="1"/>
  <c r="R35" i="25"/>
  <c r="F35" i="25"/>
  <c r="M35" i="25"/>
  <c r="N35" i="25"/>
  <c r="P35" i="25" s="1"/>
  <c r="Q35" i="25" s="1"/>
  <c r="T35" i="25"/>
  <c r="T36" i="25" s="1"/>
  <c r="J35" i="25"/>
  <c r="N36" i="25"/>
  <c r="P36" i="25" s="1"/>
  <c r="Q36" i="25" s="1"/>
  <c r="B35" i="25"/>
  <c r="I35" i="25"/>
  <c r="L35" i="25"/>
  <c r="L36" i="25" s="1"/>
  <c r="I32" i="36"/>
  <c r="C1411" i="1"/>
  <c r="D1411" i="1" s="1"/>
  <c r="O31" i="15"/>
  <c r="O32" i="15" s="1"/>
  <c r="M32" i="15"/>
  <c r="H33" i="7"/>
  <c r="H36" i="7"/>
  <c r="H35" i="7" s="1"/>
  <c r="F30" i="11"/>
  <c r="C278" i="1"/>
  <c r="D278" i="1" s="1"/>
  <c r="C29" i="11"/>
  <c r="C30" i="11" s="1"/>
  <c r="B30" i="11"/>
  <c r="C31" i="14"/>
  <c r="C32" i="14" s="1"/>
  <c r="B32" i="14"/>
  <c r="C27" i="19"/>
  <c r="C28" i="19" s="1"/>
  <c r="B28" i="19"/>
  <c r="R28" i="19"/>
  <c r="C674" i="1"/>
  <c r="D674" i="1" s="1"/>
  <c r="C99" i="1"/>
  <c r="I30" i="7"/>
  <c r="R30" i="7"/>
  <c r="C102" i="1"/>
  <c r="C1271" i="1"/>
  <c r="D1271" i="1" s="1"/>
  <c r="I28" i="33"/>
  <c r="C27" i="33"/>
  <c r="C28" i="33" s="1"/>
  <c r="B28" i="33"/>
  <c r="K29" i="21"/>
  <c r="K30" i="21" s="1"/>
  <c r="J30" i="21"/>
  <c r="C802" i="1"/>
  <c r="D802" i="1" s="1"/>
  <c r="C799" i="1"/>
  <c r="D799" i="1" s="1"/>
  <c r="F30" i="21"/>
  <c r="T35" i="14"/>
  <c r="T36" i="14" s="1"/>
  <c r="M35" i="14"/>
  <c r="I35" i="14"/>
  <c r="I36" i="14" s="1"/>
  <c r="F35" i="14"/>
  <c r="F36" i="14" s="1"/>
  <c r="N36" i="14"/>
  <c r="P36" i="14" s="1"/>
  <c r="Q36" i="14" s="1"/>
  <c r="N35" i="14"/>
  <c r="P35" i="14" s="1"/>
  <c r="Q35" i="14" s="1"/>
  <c r="L35" i="14"/>
  <c r="L36" i="14" s="1"/>
  <c r="R35" i="14"/>
  <c r="R36" i="14" s="1"/>
  <c r="G35" i="14"/>
  <c r="G36" i="14" s="1"/>
  <c r="D35" i="14"/>
  <c r="J35" i="14"/>
  <c r="B35" i="14"/>
  <c r="M32" i="25"/>
  <c r="O31" i="25"/>
  <c r="O32" i="25" s="1"/>
  <c r="C927" i="1"/>
  <c r="D927" i="1" s="1"/>
  <c r="E31" i="25"/>
  <c r="E32" i="25" s="1"/>
  <c r="D32" i="25"/>
  <c r="H33" i="21"/>
  <c r="H36" i="21"/>
  <c r="H35" i="21" s="1"/>
  <c r="J28" i="16"/>
  <c r="K27" i="16"/>
  <c r="K28" i="16" s="1"/>
  <c r="R35" i="15"/>
  <c r="J35" i="15"/>
  <c r="F35" i="15"/>
  <c r="M35" i="15"/>
  <c r="I35" i="15"/>
  <c r="D35" i="15"/>
  <c r="C590" i="1"/>
  <c r="D590" i="1" s="1"/>
  <c r="T35" i="15"/>
  <c r="T36" i="15" s="1"/>
  <c r="L35" i="15"/>
  <c r="L36" i="15" s="1"/>
  <c r="G35" i="15"/>
  <c r="G36" i="15" s="1"/>
  <c r="B35" i="15"/>
  <c r="N35" i="15"/>
  <c r="P35" i="15" s="1"/>
  <c r="Q35" i="15" s="1"/>
  <c r="N36" i="15"/>
  <c r="P36" i="15" s="1"/>
  <c r="Q36" i="15" s="1"/>
  <c r="B32" i="15"/>
  <c r="C31" i="15"/>
  <c r="C32" i="15" s="1"/>
  <c r="C559" i="1"/>
  <c r="D559" i="1" s="1"/>
  <c r="F32" i="15"/>
  <c r="J30" i="11"/>
  <c r="C281" i="1"/>
  <c r="D281" i="1" s="1"/>
  <c r="K29" i="11"/>
  <c r="K30" i="11" s="1"/>
  <c r="I30" i="11"/>
  <c r="C280" i="1"/>
  <c r="D280" i="1" s="1"/>
  <c r="K31" i="14"/>
  <c r="K32" i="14" s="1"/>
  <c r="J32" i="14"/>
  <c r="M30" i="7"/>
  <c r="O29" i="7"/>
  <c r="O30" i="7" s="1"/>
  <c r="B30" i="7"/>
  <c r="C29" i="7"/>
  <c r="C30" i="7" s="1"/>
  <c r="C1269" i="1"/>
  <c r="D1269" i="1" s="1"/>
  <c r="F28" i="33"/>
  <c r="C1272" i="1"/>
  <c r="D1272" i="1" s="1"/>
  <c r="J28" i="33"/>
  <c r="K27" i="33"/>
  <c r="K28" i="33" s="1"/>
  <c r="M30" i="21"/>
  <c r="O29" i="21"/>
  <c r="O30" i="21" s="1"/>
  <c r="C801" i="1"/>
  <c r="D801" i="1" s="1"/>
  <c r="I30" i="21"/>
  <c r="J33" i="14"/>
  <c r="F33" i="14"/>
  <c r="F34" i="14" s="1"/>
  <c r="N34" i="14"/>
  <c r="P34" i="14" s="1"/>
  <c r="Q34" i="14" s="1"/>
  <c r="T33" i="14"/>
  <c r="T34" i="14" s="1"/>
  <c r="M33" i="14"/>
  <c r="I33" i="14"/>
  <c r="I34" i="14" s="1"/>
  <c r="L33" i="14"/>
  <c r="L34" i="14" s="1"/>
  <c r="G33" i="14"/>
  <c r="G34" i="14" s="1"/>
  <c r="D33" i="14"/>
  <c r="R33" i="14"/>
  <c r="R34" i="14" s="1"/>
  <c r="N33" i="14"/>
  <c r="P33" i="14" s="1"/>
  <c r="Q33" i="14" s="1"/>
  <c r="B33" i="14"/>
  <c r="C929" i="1"/>
  <c r="D929" i="1" s="1"/>
  <c r="F32" i="25"/>
  <c r="C932" i="1"/>
  <c r="D932" i="1" s="1"/>
  <c r="K31" i="25"/>
  <c r="K32" i="25" s="1"/>
  <c r="J32" i="25"/>
  <c r="F31" i="21"/>
  <c r="L31" i="21"/>
  <c r="L32" i="21" s="1"/>
  <c r="C810" i="1"/>
  <c r="D810" i="1" s="1"/>
  <c r="I31" i="21"/>
  <c r="G31" i="21"/>
  <c r="G32" i="21" s="1"/>
  <c r="R31" i="21"/>
  <c r="B31" i="21"/>
  <c r="M31" i="21"/>
  <c r="N31" i="21"/>
  <c r="P31" i="21" s="1"/>
  <c r="Q31" i="21" s="1"/>
  <c r="N32" i="21"/>
  <c r="P32" i="21" s="1"/>
  <c r="Q32" i="21" s="1"/>
  <c r="D31" i="21"/>
  <c r="T31" i="21"/>
  <c r="T32" i="21" s="1"/>
  <c r="J31" i="21"/>
  <c r="O27" i="16"/>
  <c r="O28" i="16" s="1"/>
  <c r="M28" i="16"/>
  <c r="D28" i="16"/>
  <c r="E27" i="16"/>
  <c r="E28" i="16" s="1"/>
  <c r="C580" i="1"/>
  <c r="D580" i="1" s="1"/>
  <c r="M33" i="15"/>
  <c r="I33" i="15"/>
  <c r="G33" i="15"/>
  <c r="G34" i="15" s="1"/>
  <c r="B33" i="15"/>
  <c r="T33" i="15"/>
  <c r="T34" i="15" s="1"/>
  <c r="L33" i="15"/>
  <c r="L34" i="15" s="1"/>
  <c r="N33" i="15"/>
  <c r="P33" i="15" s="1"/>
  <c r="Q33" i="15" s="1"/>
  <c r="N34" i="15"/>
  <c r="P34" i="15" s="1"/>
  <c r="Q34" i="15" s="1"/>
  <c r="F33" i="15"/>
  <c r="C570" i="1"/>
  <c r="D570" i="1" s="1"/>
  <c r="R33" i="15"/>
  <c r="J33" i="15"/>
  <c r="D33" i="15"/>
  <c r="R15" i="24"/>
  <c r="Q14" i="24"/>
  <c r="N14" i="24"/>
  <c r="M13" i="24"/>
  <c r="K35" i="37"/>
  <c r="K36" i="37" s="1"/>
  <c r="J36" i="37"/>
  <c r="E35" i="37"/>
  <c r="E36" i="37" s="1"/>
  <c r="D36" i="37"/>
  <c r="C33" i="37"/>
  <c r="C34" i="37" s="1"/>
  <c r="B34" i="37"/>
  <c r="M36" i="37"/>
  <c r="O35" i="37"/>
  <c r="O36" i="37" s="1"/>
  <c r="M34" i="37"/>
  <c r="O33" i="37"/>
  <c r="O34" i="37" s="1"/>
  <c r="C35" i="37"/>
  <c r="C36" i="37" s="1"/>
  <c r="B36" i="37"/>
  <c r="E33" i="37"/>
  <c r="E34" i="37" s="1"/>
  <c r="D34" i="37"/>
  <c r="K33" i="37"/>
  <c r="K34" i="37" s="1"/>
  <c r="J34" i="37"/>
  <c r="T35" i="36"/>
  <c r="T36" i="36" s="1"/>
  <c r="G35" i="36"/>
  <c r="G36" i="36" s="1"/>
  <c r="I35" i="36"/>
  <c r="R35" i="36"/>
  <c r="F35" i="36"/>
  <c r="N36" i="36"/>
  <c r="P36" i="36" s="1"/>
  <c r="Q36" i="36" s="1"/>
  <c r="L35" i="36"/>
  <c r="L36" i="36" s="1"/>
  <c r="D35" i="36"/>
  <c r="C1427" i="1" s="1"/>
  <c r="D1427" i="1" s="1"/>
  <c r="M35" i="36"/>
  <c r="N35" i="36"/>
  <c r="P35" i="36" s="1"/>
  <c r="Q35" i="36" s="1"/>
  <c r="J35" i="36"/>
  <c r="C1432" i="1" s="1"/>
  <c r="D1432" i="1" s="1"/>
  <c r="B35" i="36"/>
  <c r="C31" i="36"/>
  <c r="C32" i="36" s="1"/>
  <c r="B32" i="36"/>
  <c r="D32" i="36"/>
  <c r="E31" i="36"/>
  <c r="E32" i="36" s="1"/>
  <c r="M32" i="36"/>
  <c r="O31" i="36"/>
  <c r="O32" i="36" s="1"/>
  <c r="T33" i="36"/>
  <c r="T34" i="36" s="1"/>
  <c r="G33" i="36"/>
  <c r="G34" i="36" s="1"/>
  <c r="I33" i="36"/>
  <c r="R33" i="36"/>
  <c r="J33" i="36"/>
  <c r="C1422" i="1" s="1"/>
  <c r="D1422" i="1" s="1"/>
  <c r="B33" i="36"/>
  <c r="N34" i="36"/>
  <c r="P34" i="36" s="1"/>
  <c r="Q34" i="36" s="1"/>
  <c r="L33" i="36"/>
  <c r="L34" i="36" s="1"/>
  <c r="D33" i="36"/>
  <c r="C1417" i="1" s="1"/>
  <c r="D1417" i="1" s="1"/>
  <c r="M33" i="36"/>
  <c r="N33" i="36"/>
  <c r="P33" i="36" s="1"/>
  <c r="Q33" i="36" s="1"/>
  <c r="F33" i="36"/>
  <c r="K31" i="36"/>
  <c r="K32" i="36" s="1"/>
  <c r="J32" i="36"/>
  <c r="C1071" i="1" l="1"/>
  <c r="D1071" i="1" s="1"/>
  <c r="I36" i="29"/>
  <c r="C1067" i="1"/>
  <c r="D1067" i="1" s="1"/>
  <c r="E35" i="29"/>
  <c r="E36" i="29" s="1"/>
  <c r="D36" i="29"/>
  <c r="C1062" i="1"/>
  <c r="D1062" i="1" s="1"/>
  <c r="J34" i="29"/>
  <c r="K33" i="29"/>
  <c r="K34" i="29" s="1"/>
  <c r="C1057" i="1"/>
  <c r="D1057" i="1" s="1"/>
  <c r="D34" i="29"/>
  <c r="E33" i="29"/>
  <c r="E34" i="29" s="1"/>
  <c r="A15" i="24"/>
  <c r="B16" i="24"/>
  <c r="M36" i="29"/>
  <c r="O35" i="29"/>
  <c r="O36" i="29" s="1"/>
  <c r="C33" i="29"/>
  <c r="C34" i="29" s="1"/>
  <c r="B34" i="29"/>
  <c r="C1072" i="1"/>
  <c r="D1072" i="1" s="1"/>
  <c r="K35" i="29"/>
  <c r="K36" i="29" s="1"/>
  <c r="J36" i="29"/>
  <c r="O33" i="29"/>
  <c r="O34" i="29" s="1"/>
  <c r="M34" i="29"/>
  <c r="E18" i="24"/>
  <c r="F19" i="24"/>
  <c r="B36" i="29"/>
  <c r="C35" i="29"/>
  <c r="C36" i="29" s="1"/>
  <c r="C1069" i="1"/>
  <c r="D1069" i="1" s="1"/>
  <c r="F36" i="29"/>
  <c r="C1074" i="1"/>
  <c r="D1074" i="1" s="1"/>
  <c r="R36" i="29"/>
  <c r="C1059" i="1"/>
  <c r="D1059" i="1" s="1"/>
  <c r="F34" i="29"/>
  <c r="C1061" i="1"/>
  <c r="D1061" i="1" s="1"/>
  <c r="I34" i="29"/>
  <c r="C1064" i="1"/>
  <c r="D1064" i="1" s="1"/>
  <c r="R34" i="29"/>
  <c r="Y40" i="24"/>
  <c r="Z41" i="24"/>
  <c r="V33" i="24"/>
  <c r="U32" i="24"/>
  <c r="F36" i="36"/>
  <c r="C1429" i="1"/>
  <c r="D1429" i="1" s="1"/>
  <c r="C582" i="1"/>
  <c r="D582" i="1" s="1"/>
  <c r="J34" i="15"/>
  <c r="C572" i="1"/>
  <c r="D572" i="1" s="1"/>
  <c r="K33" i="15"/>
  <c r="K34" i="15" s="1"/>
  <c r="B34" i="15"/>
  <c r="C33" i="15"/>
  <c r="C34" i="15" s="1"/>
  <c r="R32" i="21"/>
  <c r="C814" i="1"/>
  <c r="D814" i="1" s="1"/>
  <c r="D36" i="15"/>
  <c r="C587" i="1"/>
  <c r="D587" i="1" s="1"/>
  <c r="E35" i="15"/>
  <c r="E36" i="15" s="1"/>
  <c r="J36" i="15"/>
  <c r="C592" i="1"/>
  <c r="D592" i="1" s="1"/>
  <c r="K35" i="15"/>
  <c r="K36" i="15" s="1"/>
  <c r="F35" i="21"/>
  <c r="L35" i="21"/>
  <c r="L36" i="21" s="1"/>
  <c r="C830" i="1"/>
  <c r="D830" i="1" s="1"/>
  <c r="I35" i="21"/>
  <c r="G35" i="21"/>
  <c r="G36" i="21" s="1"/>
  <c r="R35" i="21"/>
  <c r="B35" i="21"/>
  <c r="M35" i="21"/>
  <c r="N35" i="21"/>
  <c r="P35" i="21" s="1"/>
  <c r="Q35" i="21" s="1"/>
  <c r="N36" i="21"/>
  <c r="P36" i="21" s="1"/>
  <c r="Q36" i="21" s="1"/>
  <c r="D35" i="21"/>
  <c r="T35" i="21"/>
  <c r="T36" i="21" s="1"/>
  <c r="J35" i="21"/>
  <c r="J36" i="14"/>
  <c r="K35" i="14"/>
  <c r="K36" i="14" s="1"/>
  <c r="D102" i="1"/>
  <c r="C112" i="1"/>
  <c r="D112" i="1" s="1"/>
  <c r="C952" i="1"/>
  <c r="D952" i="1" s="1"/>
  <c r="J36" i="25"/>
  <c r="K35" i="25"/>
  <c r="K36" i="25" s="1"/>
  <c r="C949" i="1"/>
  <c r="D949" i="1" s="1"/>
  <c r="F36" i="25"/>
  <c r="C29" i="19"/>
  <c r="C30" i="19" s="1"/>
  <c r="B30" i="19"/>
  <c r="D95" i="1"/>
  <c r="C105" i="1"/>
  <c r="D105" i="1" s="1"/>
  <c r="E31" i="7"/>
  <c r="E32" i="7" s="1"/>
  <c r="D32" i="7"/>
  <c r="C45" i="1"/>
  <c r="D45" i="1" s="1"/>
  <c r="K31" i="7"/>
  <c r="K32" i="7" s="1"/>
  <c r="J32" i="7"/>
  <c r="C50" i="1"/>
  <c r="D50" i="1" s="1"/>
  <c r="B32" i="7"/>
  <c r="C31" i="7"/>
  <c r="C32" i="7" s="1"/>
  <c r="M34" i="25"/>
  <c r="O33" i="25"/>
  <c r="O34" i="25" s="1"/>
  <c r="C937" i="1"/>
  <c r="D937" i="1" s="1"/>
  <c r="D34" i="25"/>
  <c r="E33" i="25"/>
  <c r="E34" i="25" s="1"/>
  <c r="O31" i="11"/>
  <c r="O32" i="11" s="1"/>
  <c r="M32" i="11"/>
  <c r="J32" i="11"/>
  <c r="K31" i="11"/>
  <c r="K32" i="11" s="1"/>
  <c r="C1284" i="1"/>
  <c r="D1284" i="1" s="1"/>
  <c r="R30" i="33"/>
  <c r="R36" i="36"/>
  <c r="C1434" i="1"/>
  <c r="D1434" i="1" s="1"/>
  <c r="C584" i="1"/>
  <c r="D584" i="1" s="1"/>
  <c r="R34" i="15"/>
  <c r="C574" i="1"/>
  <c r="D574" i="1" s="1"/>
  <c r="J32" i="21"/>
  <c r="C812" i="1"/>
  <c r="D812" i="1" s="1"/>
  <c r="K31" i="21"/>
  <c r="K32" i="21" s="1"/>
  <c r="C809" i="1"/>
  <c r="D809" i="1" s="1"/>
  <c r="F32" i="21"/>
  <c r="C591" i="1"/>
  <c r="D591" i="1" s="1"/>
  <c r="I36" i="15"/>
  <c r="C594" i="1"/>
  <c r="D594" i="1" s="1"/>
  <c r="R36" i="15"/>
  <c r="F33" i="21"/>
  <c r="L33" i="21"/>
  <c r="L34" i="21" s="1"/>
  <c r="C820" i="1"/>
  <c r="D820" i="1" s="1"/>
  <c r="I33" i="21"/>
  <c r="G33" i="21"/>
  <c r="G34" i="21" s="1"/>
  <c r="R33" i="21"/>
  <c r="B33" i="21"/>
  <c r="M33" i="21"/>
  <c r="N33" i="21"/>
  <c r="P33" i="21" s="1"/>
  <c r="Q33" i="21" s="1"/>
  <c r="N34" i="21"/>
  <c r="P34" i="21" s="1"/>
  <c r="Q34" i="21" s="1"/>
  <c r="D33" i="21"/>
  <c r="T33" i="21"/>
  <c r="T34" i="21" s="1"/>
  <c r="J33" i="21"/>
  <c r="D36" i="14"/>
  <c r="E35" i="14"/>
  <c r="E36" i="14" s="1"/>
  <c r="O35" i="14"/>
  <c r="O36" i="14" s="1"/>
  <c r="M36" i="14"/>
  <c r="C951" i="1"/>
  <c r="D951" i="1" s="1"/>
  <c r="I36" i="25"/>
  <c r="C954" i="1"/>
  <c r="D954" i="1" s="1"/>
  <c r="R36" i="25"/>
  <c r="T35" i="11"/>
  <c r="T36" i="11" s="1"/>
  <c r="M35" i="11"/>
  <c r="I35" i="11"/>
  <c r="I36" i="11" s="1"/>
  <c r="F35" i="11"/>
  <c r="F36" i="11" s="1"/>
  <c r="N36" i="11"/>
  <c r="P36" i="11" s="1"/>
  <c r="Q36" i="11" s="1"/>
  <c r="L35" i="11"/>
  <c r="L36" i="11" s="1"/>
  <c r="R35" i="11"/>
  <c r="R36" i="11" s="1"/>
  <c r="G35" i="11"/>
  <c r="G36" i="11" s="1"/>
  <c r="D35" i="11"/>
  <c r="J35" i="11"/>
  <c r="B35" i="11"/>
  <c r="N35" i="11"/>
  <c r="P35" i="11" s="1"/>
  <c r="Q35" i="11" s="1"/>
  <c r="F30" i="19"/>
  <c r="C679" i="1"/>
  <c r="D679" i="1" s="1"/>
  <c r="C677" i="1"/>
  <c r="D677" i="1" s="1"/>
  <c r="E29" i="19"/>
  <c r="E30" i="19" s="1"/>
  <c r="D30" i="19"/>
  <c r="C682" i="1"/>
  <c r="D682" i="1" s="1"/>
  <c r="K29" i="19"/>
  <c r="K30" i="19" s="1"/>
  <c r="J30" i="19"/>
  <c r="C49" i="1"/>
  <c r="D49" i="1" s="1"/>
  <c r="I32" i="7"/>
  <c r="R32" i="7"/>
  <c r="C52" i="1"/>
  <c r="D52" i="1" s="1"/>
  <c r="C942" i="1"/>
  <c r="D942" i="1" s="1"/>
  <c r="K33" i="25"/>
  <c r="K34" i="25" s="1"/>
  <c r="J34" i="25"/>
  <c r="C939" i="1"/>
  <c r="D939" i="1" s="1"/>
  <c r="F34" i="25"/>
  <c r="D32" i="11"/>
  <c r="E31" i="11"/>
  <c r="E32" i="11" s="1"/>
  <c r="H33" i="19"/>
  <c r="H36" i="19"/>
  <c r="H35" i="19" s="1"/>
  <c r="K29" i="16"/>
  <c r="K30" i="16" s="1"/>
  <c r="J30" i="16"/>
  <c r="D30" i="16"/>
  <c r="E29" i="16"/>
  <c r="E30" i="16" s="1"/>
  <c r="O29" i="16"/>
  <c r="O30" i="16" s="1"/>
  <c r="M30" i="16"/>
  <c r="C1277" i="1"/>
  <c r="D1277" i="1" s="1"/>
  <c r="E29" i="33"/>
  <c r="E30" i="33" s="1"/>
  <c r="D30" i="33"/>
  <c r="M30" i="33"/>
  <c r="O29" i="33"/>
  <c r="O30" i="33" s="1"/>
  <c r="I34" i="36"/>
  <c r="C1421" i="1"/>
  <c r="D1421" i="1" s="1"/>
  <c r="C571" i="1"/>
  <c r="D571" i="1" s="1"/>
  <c r="I34" i="15"/>
  <c r="C581" i="1"/>
  <c r="D581" i="1" s="1"/>
  <c r="M32" i="21"/>
  <c r="O31" i="21"/>
  <c r="O32" i="21" s="1"/>
  <c r="C811" i="1"/>
  <c r="D811" i="1" s="1"/>
  <c r="I32" i="21"/>
  <c r="E33" i="14"/>
  <c r="E34" i="14" s="1"/>
  <c r="D34" i="14"/>
  <c r="M34" i="14"/>
  <c r="O33" i="14"/>
  <c r="O34" i="14" s="1"/>
  <c r="K33" i="14"/>
  <c r="K34" i="14" s="1"/>
  <c r="J34" i="14"/>
  <c r="O35" i="15"/>
  <c r="O36" i="15" s="1"/>
  <c r="M36" i="15"/>
  <c r="R35" i="7"/>
  <c r="R36" i="7" s="1"/>
  <c r="G35" i="7"/>
  <c r="G36" i="7" s="1"/>
  <c r="D35" i="7"/>
  <c r="J35" i="7"/>
  <c r="B35" i="7"/>
  <c r="N35" i="7"/>
  <c r="P35" i="7" s="1"/>
  <c r="Q35" i="7" s="1"/>
  <c r="T35" i="7"/>
  <c r="T36" i="7" s="1"/>
  <c r="M35" i="7"/>
  <c r="I35" i="7"/>
  <c r="I36" i="7" s="1"/>
  <c r="F35" i="7"/>
  <c r="F36" i="7" s="1"/>
  <c r="N36" i="7"/>
  <c r="P36" i="7" s="1"/>
  <c r="Q36" i="7" s="1"/>
  <c r="L35" i="7"/>
  <c r="L36" i="7" s="1"/>
  <c r="C35" i="25"/>
  <c r="C36" i="25" s="1"/>
  <c r="B36" i="25"/>
  <c r="F33" i="11"/>
  <c r="D33" i="11"/>
  <c r="R33" i="11"/>
  <c r="J33" i="11"/>
  <c r="G33" i="11"/>
  <c r="G34" i="11" s="1"/>
  <c r="B33" i="11"/>
  <c r="C309" i="1"/>
  <c r="D309" i="1" s="1"/>
  <c r="M33" i="11"/>
  <c r="I33" i="11"/>
  <c r="C299" i="1"/>
  <c r="D299" i="1" s="1"/>
  <c r="N34" i="11"/>
  <c r="P34" i="11" s="1"/>
  <c r="Q34" i="11" s="1"/>
  <c r="T33" i="11"/>
  <c r="T34" i="11" s="1"/>
  <c r="L33" i="11"/>
  <c r="L34" i="11" s="1"/>
  <c r="N33" i="11"/>
  <c r="P33" i="11" s="1"/>
  <c r="Q33" i="11" s="1"/>
  <c r="C684" i="1"/>
  <c r="D684" i="1" s="1"/>
  <c r="R30" i="19"/>
  <c r="H33" i="16"/>
  <c r="H36" i="16"/>
  <c r="H35" i="16" s="1"/>
  <c r="C1290" i="1"/>
  <c r="D1290" i="1" s="1"/>
  <c r="T31" i="33"/>
  <c r="T32" i="33" s="1"/>
  <c r="N31" i="33"/>
  <c r="P31" i="33" s="1"/>
  <c r="Q31" i="33" s="1"/>
  <c r="D31" i="33"/>
  <c r="G31" i="33"/>
  <c r="G32" i="33" s="1"/>
  <c r="J31" i="33"/>
  <c r="B31" i="33"/>
  <c r="M31" i="33"/>
  <c r="R31" i="33"/>
  <c r="F31" i="33"/>
  <c r="I31" i="33"/>
  <c r="N32" i="33"/>
  <c r="P32" i="33" s="1"/>
  <c r="Q32" i="33" s="1"/>
  <c r="L31" i="33"/>
  <c r="L32" i="33" s="1"/>
  <c r="O31" i="7"/>
  <c r="O32" i="7" s="1"/>
  <c r="M32" i="7"/>
  <c r="C944" i="1"/>
  <c r="D944" i="1" s="1"/>
  <c r="R34" i="25"/>
  <c r="C941" i="1"/>
  <c r="D941" i="1" s="1"/>
  <c r="I34" i="25"/>
  <c r="J31" i="19"/>
  <c r="D31" i="19"/>
  <c r="T31" i="19"/>
  <c r="T32" i="19" s="1"/>
  <c r="C690" i="1"/>
  <c r="D690" i="1" s="1"/>
  <c r="L31" i="19"/>
  <c r="L32" i="19" s="1"/>
  <c r="F31" i="19"/>
  <c r="G31" i="19"/>
  <c r="G32" i="19" s="1"/>
  <c r="R31" i="19"/>
  <c r="I31" i="19"/>
  <c r="N32" i="19"/>
  <c r="P32" i="19" s="1"/>
  <c r="Q32" i="19" s="1"/>
  <c r="N31" i="19"/>
  <c r="P31" i="19" s="1"/>
  <c r="Q31" i="19" s="1"/>
  <c r="B31" i="19"/>
  <c r="M31" i="19"/>
  <c r="B30" i="16"/>
  <c r="C29" i="16"/>
  <c r="C30" i="16" s="1"/>
  <c r="C107" i="1"/>
  <c r="D107" i="1" s="1"/>
  <c r="D97" i="1"/>
  <c r="C1281" i="1"/>
  <c r="D1281" i="1" s="1"/>
  <c r="I30" i="33"/>
  <c r="C29" i="33"/>
  <c r="C30" i="33" s="1"/>
  <c r="B30" i="33"/>
  <c r="I36" i="36"/>
  <c r="C1431" i="1"/>
  <c r="D1431" i="1" s="1"/>
  <c r="F34" i="36"/>
  <c r="C1419" i="1"/>
  <c r="D1419" i="1" s="1"/>
  <c r="R34" i="36"/>
  <c r="C1424" i="1"/>
  <c r="D1424" i="1" s="1"/>
  <c r="E33" i="15"/>
  <c r="E34" i="15" s="1"/>
  <c r="C567" i="1"/>
  <c r="D567" i="1" s="1"/>
  <c r="D34" i="15"/>
  <c r="C577" i="1"/>
  <c r="D577" i="1" s="1"/>
  <c r="C579" i="1"/>
  <c r="D579" i="1" s="1"/>
  <c r="C569" i="1"/>
  <c r="D569" i="1" s="1"/>
  <c r="F34" i="15"/>
  <c r="O33" i="15"/>
  <c r="O34" i="15" s="1"/>
  <c r="M34" i="15"/>
  <c r="E31" i="21"/>
  <c r="E32" i="21" s="1"/>
  <c r="D32" i="21"/>
  <c r="C807" i="1"/>
  <c r="D807" i="1" s="1"/>
  <c r="B32" i="21"/>
  <c r="C31" i="21"/>
  <c r="C32" i="21" s="1"/>
  <c r="C33" i="14"/>
  <c r="C34" i="14" s="1"/>
  <c r="B34" i="14"/>
  <c r="C35" i="15"/>
  <c r="C36" i="15" s="1"/>
  <c r="B36" i="15"/>
  <c r="C589" i="1"/>
  <c r="D589" i="1" s="1"/>
  <c r="F36" i="15"/>
  <c r="B36" i="14"/>
  <c r="C35" i="14"/>
  <c r="C36" i="14" s="1"/>
  <c r="C109" i="1"/>
  <c r="D109" i="1" s="1"/>
  <c r="D99" i="1"/>
  <c r="N34" i="7"/>
  <c r="P34" i="7" s="1"/>
  <c r="Q34" i="7" s="1"/>
  <c r="J33" i="7"/>
  <c r="F33" i="7"/>
  <c r="M33" i="7"/>
  <c r="I33" i="7"/>
  <c r="C78" i="1"/>
  <c r="D78" i="1" s="1"/>
  <c r="R33" i="7"/>
  <c r="D33" i="7"/>
  <c r="L33" i="7"/>
  <c r="L34" i="7" s="1"/>
  <c r="N33" i="7"/>
  <c r="P33" i="7" s="1"/>
  <c r="Q33" i="7" s="1"/>
  <c r="G33" i="7"/>
  <c r="G34" i="7" s="1"/>
  <c r="B33" i="7"/>
  <c r="T33" i="7"/>
  <c r="T34" i="7" s="1"/>
  <c r="O35" i="25"/>
  <c r="O36" i="25" s="1"/>
  <c r="M36" i="25"/>
  <c r="C947" i="1"/>
  <c r="D947" i="1" s="1"/>
  <c r="D36" i="25"/>
  <c r="E35" i="25"/>
  <c r="E36" i="25" s="1"/>
  <c r="J17" i="24"/>
  <c r="I16" i="24"/>
  <c r="M30" i="19"/>
  <c r="O29" i="19"/>
  <c r="O30" i="19" s="1"/>
  <c r="C681" i="1"/>
  <c r="D681" i="1" s="1"/>
  <c r="I30" i="19"/>
  <c r="J31" i="16"/>
  <c r="B31" i="16"/>
  <c r="T31" i="16"/>
  <c r="T32" i="16" s="1"/>
  <c r="M31" i="16"/>
  <c r="I31" i="16"/>
  <c r="I32" i="16" s="1"/>
  <c r="F31" i="16"/>
  <c r="F32" i="16" s="1"/>
  <c r="N32" i="16"/>
  <c r="P32" i="16" s="1"/>
  <c r="Q32" i="16" s="1"/>
  <c r="N31" i="16"/>
  <c r="P31" i="16" s="1"/>
  <c r="Q31" i="16" s="1"/>
  <c r="L31" i="16"/>
  <c r="L32" i="16" s="1"/>
  <c r="R31" i="16"/>
  <c r="R32" i="16" s="1"/>
  <c r="G31" i="16"/>
  <c r="G32" i="16" s="1"/>
  <c r="D31" i="16"/>
  <c r="D100" i="1"/>
  <c r="C110" i="1"/>
  <c r="D110" i="1" s="1"/>
  <c r="H33" i="33"/>
  <c r="H36" i="33"/>
  <c r="H35" i="33" s="1"/>
  <c r="F32" i="7"/>
  <c r="C47" i="1"/>
  <c r="D47" i="1" s="1"/>
  <c r="C33" i="25"/>
  <c r="C34" i="25" s="1"/>
  <c r="B34" i="25"/>
  <c r="C31" i="11"/>
  <c r="C32" i="11" s="1"/>
  <c r="B32" i="11"/>
  <c r="C1279" i="1"/>
  <c r="D1279" i="1" s="1"/>
  <c r="F30" i="33"/>
  <c r="C1282" i="1"/>
  <c r="D1282" i="1" s="1"/>
  <c r="J30" i="33"/>
  <c r="K29" i="33"/>
  <c r="K30" i="33" s="1"/>
  <c r="Q15" i="24"/>
  <c r="R16" i="24"/>
  <c r="M14" i="24"/>
  <c r="N15" i="24"/>
  <c r="M34" i="36"/>
  <c r="O33" i="36"/>
  <c r="O34" i="36" s="1"/>
  <c r="C33" i="36"/>
  <c r="C34" i="36" s="1"/>
  <c r="B34" i="36"/>
  <c r="C35" i="36"/>
  <c r="C36" i="36" s="1"/>
  <c r="B36" i="36"/>
  <c r="E35" i="36"/>
  <c r="E36" i="36" s="1"/>
  <c r="D36" i="36"/>
  <c r="M36" i="36"/>
  <c r="O35" i="36"/>
  <c r="O36" i="36" s="1"/>
  <c r="E33" i="36"/>
  <c r="E34" i="36" s="1"/>
  <c r="D34" i="36"/>
  <c r="K33" i="36"/>
  <c r="K34" i="36" s="1"/>
  <c r="J34" i="36"/>
  <c r="K35" i="36"/>
  <c r="K36" i="36" s="1"/>
  <c r="J36" i="36"/>
  <c r="F20" i="24" l="1"/>
  <c r="E19" i="24"/>
  <c r="B17" i="24"/>
  <c r="A16" i="24"/>
  <c r="Y41" i="24"/>
  <c r="Z42" i="24"/>
  <c r="V34" i="24"/>
  <c r="U33" i="24"/>
  <c r="K31" i="16"/>
  <c r="K32" i="16" s="1"/>
  <c r="J32" i="16"/>
  <c r="I34" i="7"/>
  <c r="C79" i="1"/>
  <c r="D79" i="1" s="1"/>
  <c r="B32" i="19"/>
  <c r="C31" i="19"/>
  <c r="C32" i="19" s="1"/>
  <c r="C694" i="1"/>
  <c r="D694" i="1" s="1"/>
  <c r="R32" i="19"/>
  <c r="C1291" i="1"/>
  <c r="D1291" i="1" s="1"/>
  <c r="I32" i="33"/>
  <c r="B32" i="33"/>
  <c r="C31" i="33"/>
  <c r="C32" i="33" s="1"/>
  <c r="T33" i="16"/>
  <c r="T34" i="16" s="1"/>
  <c r="M33" i="16"/>
  <c r="I33" i="16"/>
  <c r="I34" i="16" s="1"/>
  <c r="L33" i="16"/>
  <c r="L34" i="16" s="1"/>
  <c r="G33" i="16"/>
  <c r="G34" i="16" s="1"/>
  <c r="D33" i="16"/>
  <c r="R33" i="16"/>
  <c r="R34" i="16" s="1"/>
  <c r="N33" i="16"/>
  <c r="P33" i="16" s="1"/>
  <c r="Q33" i="16" s="1"/>
  <c r="B33" i="16"/>
  <c r="J33" i="16"/>
  <c r="F33" i="16"/>
  <c r="F34" i="16" s="1"/>
  <c r="N34" i="16"/>
  <c r="P34" i="16" s="1"/>
  <c r="Q34" i="16" s="1"/>
  <c r="C300" i="1"/>
  <c r="D300" i="1" s="1"/>
  <c r="C310" i="1"/>
  <c r="D310" i="1" s="1"/>
  <c r="I34" i="11"/>
  <c r="F34" i="11"/>
  <c r="C308" i="1"/>
  <c r="D308" i="1" s="1"/>
  <c r="C298" i="1"/>
  <c r="D298" i="1" s="1"/>
  <c r="E35" i="7"/>
  <c r="E36" i="7" s="1"/>
  <c r="D36" i="7"/>
  <c r="J36" i="11"/>
  <c r="K35" i="11"/>
  <c r="K36" i="11" s="1"/>
  <c r="M36" i="11"/>
  <c r="O35" i="11"/>
  <c r="O36" i="11" s="1"/>
  <c r="D34" i="21"/>
  <c r="C817" i="1"/>
  <c r="D817" i="1" s="1"/>
  <c r="E33" i="21"/>
  <c r="E34" i="21" s="1"/>
  <c r="C33" i="21"/>
  <c r="C34" i="21" s="1"/>
  <c r="B34" i="21"/>
  <c r="R36" i="21"/>
  <c r="C834" i="1"/>
  <c r="D834" i="1" s="1"/>
  <c r="C1310" i="1"/>
  <c r="D1310" i="1" s="1"/>
  <c r="G35" i="33"/>
  <c r="G36" i="33" s="1"/>
  <c r="J35" i="33"/>
  <c r="B35" i="33"/>
  <c r="M35" i="33"/>
  <c r="R35" i="33"/>
  <c r="F35" i="33"/>
  <c r="I35" i="33"/>
  <c r="N36" i="33"/>
  <c r="P36" i="33" s="1"/>
  <c r="Q36" i="33" s="1"/>
  <c r="L35" i="33"/>
  <c r="L36" i="33" s="1"/>
  <c r="T35" i="33"/>
  <c r="T36" i="33" s="1"/>
  <c r="N35" i="33"/>
  <c r="P35" i="33" s="1"/>
  <c r="Q35" i="33" s="1"/>
  <c r="D35" i="33"/>
  <c r="E31" i="16"/>
  <c r="E32" i="16" s="1"/>
  <c r="D32" i="16"/>
  <c r="M32" i="16"/>
  <c r="O31" i="16"/>
  <c r="O32" i="16" s="1"/>
  <c r="B34" i="7"/>
  <c r="C33" i="7"/>
  <c r="C34" i="7" s="1"/>
  <c r="D34" i="7"/>
  <c r="C75" i="1"/>
  <c r="D75" i="1" s="1"/>
  <c r="E33" i="7"/>
  <c r="E34" i="7" s="1"/>
  <c r="M34" i="7"/>
  <c r="O33" i="7"/>
  <c r="O34" i="7" s="1"/>
  <c r="C1289" i="1"/>
  <c r="D1289" i="1" s="1"/>
  <c r="F32" i="33"/>
  <c r="C1292" i="1"/>
  <c r="D1292" i="1" s="1"/>
  <c r="K31" i="33"/>
  <c r="K32" i="33" s="1"/>
  <c r="J32" i="33"/>
  <c r="M34" i="11"/>
  <c r="O33" i="11"/>
  <c r="O34" i="11" s="1"/>
  <c r="J34" i="11"/>
  <c r="C311" i="1"/>
  <c r="D311" i="1" s="1"/>
  <c r="K33" i="11"/>
  <c r="K34" i="11" s="1"/>
  <c r="C301" i="1"/>
  <c r="D301" i="1" s="1"/>
  <c r="J35" i="19"/>
  <c r="D35" i="19"/>
  <c r="T35" i="19"/>
  <c r="T36" i="19" s="1"/>
  <c r="C710" i="1"/>
  <c r="D710" i="1" s="1"/>
  <c r="L35" i="19"/>
  <c r="L36" i="19" s="1"/>
  <c r="F35" i="19"/>
  <c r="G35" i="19"/>
  <c r="G36" i="19" s="1"/>
  <c r="R35" i="19"/>
  <c r="I35" i="19"/>
  <c r="N36" i="19"/>
  <c r="P36" i="19" s="1"/>
  <c r="Q36" i="19" s="1"/>
  <c r="N35" i="19"/>
  <c r="P35" i="19" s="1"/>
  <c r="Q35" i="19" s="1"/>
  <c r="B35" i="19"/>
  <c r="M35" i="19"/>
  <c r="E35" i="11"/>
  <c r="E36" i="11" s="1"/>
  <c r="D36" i="11"/>
  <c r="C824" i="1"/>
  <c r="D824" i="1" s="1"/>
  <c r="R34" i="21"/>
  <c r="J36" i="21"/>
  <c r="C832" i="1"/>
  <c r="D832" i="1" s="1"/>
  <c r="K35" i="21"/>
  <c r="K36" i="21" s="1"/>
  <c r="C829" i="1"/>
  <c r="D829" i="1" s="1"/>
  <c r="F36" i="21"/>
  <c r="C1300" i="1"/>
  <c r="D1300" i="1" s="1"/>
  <c r="T33" i="33"/>
  <c r="T34" i="33" s="1"/>
  <c r="N33" i="33"/>
  <c r="P33" i="33" s="1"/>
  <c r="Q33" i="33" s="1"/>
  <c r="D33" i="33"/>
  <c r="G33" i="33"/>
  <c r="G34" i="33" s="1"/>
  <c r="J33" i="33"/>
  <c r="B33" i="33"/>
  <c r="M33" i="33"/>
  <c r="R33" i="33"/>
  <c r="F33" i="33"/>
  <c r="I33" i="33"/>
  <c r="N34" i="33"/>
  <c r="P34" i="33" s="1"/>
  <c r="Q34" i="33" s="1"/>
  <c r="L33" i="33"/>
  <c r="L34" i="33" s="1"/>
  <c r="I17" i="24"/>
  <c r="J18" i="24"/>
  <c r="C82" i="1"/>
  <c r="D82" i="1" s="1"/>
  <c r="R34" i="7"/>
  <c r="F34" i="7"/>
  <c r="C77" i="1"/>
  <c r="D77" i="1" s="1"/>
  <c r="C689" i="1"/>
  <c r="D689" i="1" s="1"/>
  <c r="F32" i="19"/>
  <c r="D32" i="19"/>
  <c r="C687" i="1"/>
  <c r="D687" i="1" s="1"/>
  <c r="E31" i="19"/>
  <c r="E32" i="19" s="1"/>
  <c r="C1294" i="1"/>
  <c r="D1294" i="1" s="1"/>
  <c r="R32" i="33"/>
  <c r="C303" i="1"/>
  <c r="D303" i="1" s="1"/>
  <c r="R34" i="11"/>
  <c r="C313" i="1"/>
  <c r="D313" i="1" s="1"/>
  <c r="B36" i="7"/>
  <c r="C35" i="7"/>
  <c r="C36" i="7" s="1"/>
  <c r="G33" i="19"/>
  <c r="G34" i="19" s="1"/>
  <c r="R33" i="19"/>
  <c r="I33" i="19"/>
  <c r="N34" i="19"/>
  <c r="P34" i="19" s="1"/>
  <c r="Q34" i="19" s="1"/>
  <c r="N33" i="19"/>
  <c r="P33" i="19" s="1"/>
  <c r="Q33" i="19" s="1"/>
  <c r="B33" i="19"/>
  <c r="M33" i="19"/>
  <c r="J33" i="19"/>
  <c r="D33" i="19"/>
  <c r="T33" i="19"/>
  <c r="T34" i="19" s="1"/>
  <c r="C700" i="1"/>
  <c r="D700" i="1" s="1"/>
  <c r="L33" i="19"/>
  <c r="L34" i="19" s="1"/>
  <c r="F33" i="19"/>
  <c r="K33" i="21"/>
  <c r="K34" i="21" s="1"/>
  <c r="J34" i="21"/>
  <c r="C822" i="1"/>
  <c r="D822" i="1" s="1"/>
  <c r="C819" i="1"/>
  <c r="D819" i="1" s="1"/>
  <c r="F34" i="21"/>
  <c r="O35" i="21"/>
  <c r="O36" i="21" s="1"/>
  <c r="M36" i="21"/>
  <c r="C831" i="1"/>
  <c r="D831" i="1" s="1"/>
  <c r="I36" i="21"/>
  <c r="B32" i="16"/>
  <c r="C31" i="16"/>
  <c r="C32" i="16" s="1"/>
  <c r="J34" i="7"/>
  <c r="C80" i="1"/>
  <c r="D80" i="1" s="1"/>
  <c r="K33" i="7"/>
  <c r="K34" i="7" s="1"/>
  <c r="M32" i="19"/>
  <c r="O31" i="19"/>
  <c r="O32" i="19" s="1"/>
  <c r="I32" i="19"/>
  <c r="C691" i="1"/>
  <c r="D691" i="1" s="1"/>
  <c r="J32" i="19"/>
  <c r="C692" i="1"/>
  <c r="D692" i="1" s="1"/>
  <c r="K31" i="19"/>
  <c r="K32" i="19" s="1"/>
  <c r="M32" i="33"/>
  <c r="O31" i="33"/>
  <c r="O32" i="33" s="1"/>
  <c r="C1287" i="1"/>
  <c r="D1287" i="1" s="1"/>
  <c r="E31" i="33"/>
  <c r="E32" i="33" s="1"/>
  <c r="D32" i="33"/>
  <c r="J35" i="16"/>
  <c r="B35" i="16"/>
  <c r="T35" i="16"/>
  <c r="T36" i="16" s="1"/>
  <c r="M35" i="16"/>
  <c r="I35" i="16"/>
  <c r="I36" i="16" s="1"/>
  <c r="F35" i="16"/>
  <c r="F36" i="16" s="1"/>
  <c r="N36" i="16"/>
  <c r="P36" i="16" s="1"/>
  <c r="Q36" i="16" s="1"/>
  <c r="N35" i="16"/>
  <c r="P35" i="16" s="1"/>
  <c r="Q35" i="16" s="1"/>
  <c r="L35" i="16"/>
  <c r="L36" i="16" s="1"/>
  <c r="R35" i="16"/>
  <c r="R36" i="16" s="1"/>
  <c r="G35" i="16"/>
  <c r="G36" i="16" s="1"/>
  <c r="D35" i="16"/>
  <c r="C33" i="11"/>
  <c r="C34" i="11" s="1"/>
  <c r="B34" i="11"/>
  <c r="D34" i="11"/>
  <c r="C296" i="1"/>
  <c r="D296" i="1" s="1"/>
  <c r="C306" i="1"/>
  <c r="D306" i="1" s="1"/>
  <c r="E33" i="11"/>
  <c r="E34" i="11" s="1"/>
  <c r="M36" i="7"/>
  <c r="O35" i="7"/>
  <c r="O36" i="7" s="1"/>
  <c r="J36" i="7"/>
  <c r="K35" i="7"/>
  <c r="K36" i="7" s="1"/>
  <c r="C35" i="11"/>
  <c r="C36" i="11" s="1"/>
  <c r="B36" i="11"/>
  <c r="M34" i="21"/>
  <c r="O33" i="21"/>
  <c r="O34" i="21" s="1"/>
  <c r="I34" i="21"/>
  <c r="C821" i="1"/>
  <c r="D821" i="1" s="1"/>
  <c r="C827" i="1"/>
  <c r="D827" i="1" s="1"/>
  <c r="E35" i="21"/>
  <c r="E36" i="21" s="1"/>
  <c r="D36" i="21"/>
  <c r="B36" i="21"/>
  <c r="C35" i="21"/>
  <c r="C36" i="21" s="1"/>
  <c r="R17" i="24"/>
  <c r="Q16" i="24"/>
  <c r="M15" i="24"/>
  <c r="N16" i="24"/>
  <c r="B18" i="24" l="1"/>
  <c r="A17" i="24"/>
  <c r="F21" i="24"/>
  <c r="E20" i="24"/>
  <c r="Z43" i="24"/>
  <c r="Y42" i="24"/>
  <c r="V35" i="24"/>
  <c r="U34" i="24"/>
  <c r="E35" i="16"/>
  <c r="E36" i="16" s="1"/>
  <c r="D36" i="16"/>
  <c r="M36" i="16"/>
  <c r="O35" i="16"/>
  <c r="O36" i="16" s="1"/>
  <c r="M34" i="19"/>
  <c r="O33" i="19"/>
  <c r="O34" i="19" s="1"/>
  <c r="I34" i="19"/>
  <c r="C701" i="1"/>
  <c r="D701" i="1" s="1"/>
  <c r="C1299" i="1"/>
  <c r="D1299" i="1" s="1"/>
  <c r="F34" i="33"/>
  <c r="C1302" i="1"/>
  <c r="D1302" i="1" s="1"/>
  <c r="J34" i="33"/>
  <c r="K33" i="33"/>
  <c r="K34" i="33" s="1"/>
  <c r="C35" i="19"/>
  <c r="C36" i="19" s="1"/>
  <c r="B36" i="19"/>
  <c r="R36" i="19"/>
  <c r="C714" i="1"/>
  <c r="D714" i="1" s="1"/>
  <c r="C1309" i="1"/>
  <c r="D1309" i="1" s="1"/>
  <c r="F36" i="33"/>
  <c r="C1312" i="1"/>
  <c r="D1312" i="1" s="1"/>
  <c r="K35" i="33"/>
  <c r="K36" i="33" s="1"/>
  <c r="J36" i="33"/>
  <c r="C33" i="19"/>
  <c r="C34" i="19" s="1"/>
  <c r="B34" i="19"/>
  <c r="R34" i="19"/>
  <c r="C704" i="1"/>
  <c r="D704" i="1" s="1"/>
  <c r="C1304" i="1"/>
  <c r="D1304" i="1" s="1"/>
  <c r="R34" i="33"/>
  <c r="C1314" i="1"/>
  <c r="D1314" i="1" s="1"/>
  <c r="R36" i="33"/>
  <c r="B36" i="16"/>
  <c r="C35" i="16"/>
  <c r="C36" i="16" s="1"/>
  <c r="C699" i="1"/>
  <c r="D699" i="1" s="1"/>
  <c r="F34" i="19"/>
  <c r="C697" i="1"/>
  <c r="D697" i="1" s="1"/>
  <c r="E33" i="19"/>
  <c r="E34" i="19" s="1"/>
  <c r="D34" i="19"/>
  <c r="M34" i="33"/>
  <c r="O33" i="33"/>
  <c r="O34" i="33" s="1"/>
  <c r="C1297" i="1"/>
  <c r="D1297" i="1" s="1"/>
  <c r="E33" i="33"/>
  <c r="E34" i="33" s="1"/>
  <c r="D34" i="33"/>
  <c r="F36" i="19"/>
  <c r="C709" i="1"/>
  <c r="D709" i="1" s="1"/>
  <c r="E35" i="19"/>
  <c r="E36" i="19" s="1"/>
  <c r="D36" i="19"/>
  <c r="C707" i="1"/>
  <c r="D707" i="1" s="1"/>
  <c r="C1307" i="1"/>
  <c r="D1307" i="1" s="1"/>
  <c r="D36" i="33"/>
  <c r="E35" i="33"/>
  <c r="E36" i="33" s="1"/>
  <c r="O35" i="33"/>
  <c r="O36" i="33" s="1"/>
  <c r="M36" i="33"/>
  <c r="K33" i="16"/>
  <c r="K34" i="16" s="1"/>
  <c r="J34" i="16"/>
  <c r="D34" i="16"/>
  <c r="E33" i="16"/>
  <c r="E34" i="16" s="1"/>
  <c r="M34" i="16"/>
  <c r="O33" i="16"/>
  <c r="O34" i="16" s="1"/>
  <c r="J36" i="16"/>
  <c r="K35" i="16"/>
  <c r="K36" i="16" s="1"/>
  <c r="C702" i="1"/>
  <c r="D702" i="1" s="1"/>
  <c r="K33" i="19"/>
  <c r="K34" i="19" s="1"/>
  <c r="J34" i="19"/>
  <c r="J19" i="24"/>
  <c r="I18" i="24"/>
  <c r="C1301" i="1"/>
  <c r="D1301" i="1" s="1"/>
  <c r="I34" i="33"/>
  <c r="B34" i="33"/>
  <c r="C33" i="33"/>
  <c r="C34" i="33" s="1"/>
  <c r="M36" i="19"/>
  <c r="O35" i="19"/>
  <c r="O36" i="19" s="1"/>
  <c r="C711" i="1"/>
  <c r="D711" i="1" s="1"/>
  <c r="I36" i="19"/>
  <c r="C712" i="1"/>
  <c r="D712" i="1" s="1"/>
  <c r="K35" i="19"/>
  <c r="K36" i="19" s="1"/>
  <c r="J36" i="19"/>
  <c r="C1311" i="1"/>
  <c r="D1311" i="1" s="1"/>
  <c r="I36" i="33"/>
  <c r="C35" i="33"/>
  <c r="C36" i="33" s="1"/>
  <c r="B36" i="33"/>
  <c r="C33" i="16"/>
  <c r="C34" i="16" s="1"/>
  <c r="B34" i="16"/>
  <c r="Q17" i="24"/>
  <c r="R18" i="24"/>
  <c r="M16" i="24"/>
  <c r="N17" i="24"/>
  <c r="E21" i="24" l="1"/>
  <c r="F22" i="24"/>
  <c r="B19" i="24"/>
  <c r="A18" i="24"/>
  <c r="Y43" i="24"/>
  <c r="Z44" i="24"/>
  <c r="V36" i="24"/>
  <c r="U35" i="24"/>
  <c r="I19" i="24"/>
  <c r="J20" i="24"/>
  <c r="Q18" i="24"/>
  <c r="R19" i="24"/>
  <c r="N18" i="24"/>
  <c r="M17" i="24"/>
  <c r="E22" i="24" l="1"/>
  <c r="F23" i="24"/>
  <c r="B20" i="24"/>
  <c r="A19" i="24"/>
  <c r="Z45" i="24"/>
  <c r="Y44" i="24"/>
  <c r="V37" i="24"/>
  <c r="U36" i="24"/>
  <c r="J21" i="24"/>
  <c r="I20" i="24"/>
  <c r="R20" i="24"/>
  <c r="Q19" i="24"/>
  <c r="M18" i="24"/>
  <c r="N19" i="24"/>
  <c r="E23" i="24" l="1"/>
  <c r="F24" i="24"/>
  <c r="B21" i="24"/>
  <c r="A20" i="24"/>
  <c r="Y45" i="24"/>
  <c r="Z46" i="24"/>
  <c r="U37" i="24"/>
  <c r="V38" i="24"/>
  <c r="I21" i="24"/>
  <c r="J22" i="24"/>
  <c r="Q20" i="24"/>
  <c r="R21" i="24"/>
  <c r="M19" i="24"/>
  <c r="N20" i="24"/>
  <c r="B22" i="24" l="1"/>
  <c r="A21" i="24"/>
  <c r="F25" i="24"/>
  <c r="E24" i="24"/>
  <c r="Y46" i="24"/>
  <c r="Z47" i="24"/>
  <c r="V39" i="24"/>
  <c r="U38" i="24"/>
  <c r="J23" i="24"/>
  <c r="I22" i="24"/>
  <c r="Q21" i="24"/>
  <c r="R22" i="24"/>
  <c r="M20" i="24"/>
  <c r="N21" i="24"/>
  <c r="E25" i="24" l="1"/>
  <c r="F26" i="24"/>
  <c r="B23" i="24"/>
  <c r="A22" i="24"/>
  <c r="Y47" i="24"/>
  <c r="Z48" i="24"/>
  <c r="U39" i="24"/>
  <c r="V40" i="24"/>
  <c r="I23" i="24"/>
  <c r="J24" i="24"/>
  <c r="R23" i="24"/>
  <c r="Q22" i="24"/>
  <c r="N22" i="24"/>
  <c r="M21" i="24"/>
  <c r="B24" i="24" l="1"/>
  <c r="A23" i="24"/>
  <c r="F27" i="24"/>
  <c r="E26" i="24"/>
  <c r="Y48" i="24"/>
  <c r="Z49" i="24"/>
  <c r="V41" i="24"/>
  <c r="U40" i="24"/>
  <c r="J25" i="24"/>
  <c r="I24" i="24"/>
  <c r="Q23" i="24"/>
  <c r="R24" i="24"/>
  <c r="M22" i="24"/>
  <c r="N23" i="24"/>
  <c r="F28" i="24" l="1"/>
  <c r="E27" i="24"/>
  <c r="B25" i="24"/>
  <c r="A24" i="24"/>
  <c r="Y49" i="24"/>
  <c r="Z50" i="24"/>
  <c r="V42" i="24"/>
  <c r="U41" i="24"/>
  <c r="I25" i="24"/>
  <c r="J26" i="24"/>
  <c r="R25" i="24"/>
  <c r="Q24" i="24"/>
  <c r="M23" i="24"/>
  <c r="N24" i="24"/>
  <c r="B26" i="24" l="1"/>
  <c r="A25" i="24"/>
  <c r="F29" i="24"/>
  <c r="E28" i="24"/>
  <c r="Z51" i="24"/>
  <c r="Y50" i="24"/>
  <c r="V43" i="24"/>
  <c r="U42" i="24"/>
  <c r="J27" i="24"/>
  <c r="I26" i="24"/>
  <c r="Q25" i="24"/>
  <c r="R26" i="24"/>
  <c r="M24" i="24"/>
  <c r="N25" i="24"/>
  <c r="F30" i="24" l="1"/>
  <c r="E29" i="24"/>
  <c r="B27" i="24"/>
  <c r="A26" i="24"/>
  <c r="Y51" i="24"/>
  <c r="Z52" i="24"/>
  <c r="V44" i="24"/>
  <c r="U43" i="24"/>
  <c r="I27" i="24"/>
  <c r="J28" i="24"/>
  <c r="R27" i="24"/>
  <c r="Q26" i="24"/>
  <c r="N26" i="24"/>
  <c r="M25" i="24"/>
  <c r="B28" i="24" l="1"/>
  <c r="A27" i="24"/>
  <c r="F31" i="24"/>
  <c r="E30" i="24"/>
  <c r="Z53" i="24"/>
  <c r="Y52" i="24"/>
  <c r="V45" i="24"/>
  <c r="U44" i="24"/>
  <c r="J29" i="24"/>
  <c r="I28" i="24"/>
  <c r="Q27" i="24"/>
  <c r="R28" i="24"/>
  <c r="M26" i="24"/>
  <c r="N27" i="24"/>
  <c r="F32" i="24" l="1"/>
  <c r="E31" i="24"/>
  <c r="B29" i="24"/>
  <c r="A28" i="24"/>
  <c r="Z54" i="24"/>
  <c r="Y53" i="24"/>
  <c r="U45" i="24"/>
  <c r="V46" i="24"/>
  <c r="I29" i="24"/>
  <c r="J30" i="24"/>
  <c r="R29" i="24"/>
  <c r="Q28" i="24"/>
  <c r="M27" i="24"/>
  <c r="N28" i="24"/>
  <c r="A29" i="24" l="1"/>
  <c r="B30" i="24"/>
  <c r="F33" i="24"/>
  <c r="E32" i="24"/>
  <c r="Z55" i="24"/>
  <c r="Y54" i="24"/>
  <c r="V47" i="24"/>
  <c r="U46" i="24"/>
  <c r="J31" i="24"/>
  <c r="I30" i="24"/>
  <c r="Q29" i="24"/>
  <c r="R30" i="24"/>
  <c r="M28" i="24"/>
  <c r="N29" i="24"/>
  <c r="F34" i="24" l="1"/>
  <c r="E33" i="24"/>
  <c r="A30" i="24"/>
  <c r="B31" i="24"/>
  <c r="Z56" i="24"/>
  <c r="Y55" i="24"/>
  <c r="U47" i="24"/>
  <c r="V48" i="24"/>
  <c r="I31" i="24"/>
  <c r="J32" i="24"/>
  <c r="R31" i="24"/>
  <c r="Q30" i="24"/>
  <c r="N30" i="24"/>
  <c r="M29" i="24"/>
  <c r="B32" i="24" l="1"/>
  <c r="A31" i="24"/>
  <c r="F35" i="24"/>
  <c r="E34" i="24"/>
  <c r="Y56" i="24"/>
  <c r="Z57" i="24"/>
  <c r="U48" i="24"/>
  <c r="V49" i="24"/>
  <c r="J33" i="24"/>
  <c r="I32" i="24"/>
  <c r="Q31" i="24"/>
  <c r="R32" i="24"/>
  <c r="M30" i="24"/>
  <c r="N31" i="24"/>
  <c r="F36" i="24" l="1"/>
  <c r="E35" i="24"/>
  <c r="A32" i="24"/>
  <c r="B33" i="24"/>
  <c r="Z58" i="24"/>
  <c r="Y57" i="24"/>
  <c r="V50" i="24"/>
  <c r="U49" i="24"/>
  <c r="I33" i="24"/>
  <c r="J34" i="24"/>
  <c r="R33" i="24"/>
  <c r="Q32" i="24"/>
  <c r="M31" i="24"/>
  <c r="N32" i="24"/>
  <c r="B34" i="24" l="1"/>
  <c r="A33" i="24"/>
  <c r="F37" i="24"/>
  <c r="E36" i="24"/>
  <c r="Y58" i="24"/>
  <c r="Z59" i="24"/>
  <c r="V51" i="24"/>
  <c r="U50" i="24"/>
  <c r="J35" i="24"/>
  <c r="I34" i="24"/>
  <c r="Q33" i="24"/>
  <c r="R34" i="24"/>
  <c r="M32" i="24"/>
  <c r="N33" i="24"/>
  <c r="F38" i="24" l="1"/>
  <c r="E37" i="24"/>
  <c r="A34" i="24"/>
  <c r="B35" i="24"/>
  <c r="Z60" i="24"/>
  <c r="Y59" i="24"/>
  <c r="V52" i="24"/>
  <c r="U51" i="24"/>
  <c r="I35" i="24"/>
  <c r="J36" i="24"/>
  <c r="R35" i="24"/>
  <c r="Q34" i="24"/>
  <c r="N34" i="24"/>
  <c r="M33" i="24"/>
  <c r="B36" i="24" l="1"/>
  <c r="A35" i="24"/>
  <c r="F39" i="24"/>
  <c r="E38" i="24"/>
  <c r="Z61" i="24"/>
  <c r="Y60" i="24"/>
  <c r="V53" i="24"/>
  <c r="U52" i="24"/>
  <c r="J37" i="24"/>
  <c r="I36" i="24"/>
  <c r="Q35" i="24"/>
  <c r="R36" i="24"/>
  <c r="M34" i="24"/>
  <c r="N35" i="24"/>
  <c r="F40" i="24" l="1"/>
  <c r="E39" i="24"/>
  <c r="A36" i="24"/>
  <c r="B37" i="24"/>
  <c r="Z62" i="24"/>
  <c r="Y61" i="24"/>
  <c r="V54" i="24"/>
  <c r="U53" i="24"/>
  <c r="I37" i="24"/>
  <c r="J38" i="24"/>
  <c r="R37" i="24"/>
  <c r="Q36" i="24"/>
  <c r="M35" i="24"/>
  <c r="N36" i="24"/>
  <c r="B38" i="24" l="1"/>
  <c r="A37" i="24"/>
  <c r="F41" i="24"/>
  <c r="E40" i="24"/>
  <c r="Z63" i="24"/>
  <c r="Y62" i="24"/>
  <c r="U54" i="24"/>
  <c r="V55" i="24"/>
  <c r="J39" i="24"/>
  <c r="I38" i="24"/>
  <c r="Q37" i="24"/>
  <c r="R38" i="24"/>
  <c r="M36" i="24"/>
  <c r="N37" i="24"/>
  <c r="F42" i="24" l="1"/>
  <c r="E41" i="24"/>
  <c r="A38" i="24"/>
  <c r="B39" i="24"/>
  <c r="Z64" i="24"/>
  <c r="Y63" i="24"/>
  <c r="V56" i="24"/>
  <c r="U55" i="24"/>
  <c r="I39" i="24"/>
  <c r="J40" i="24"/>
  <c r="R39" i="24"/>
  <c r="Q38" i="24"/>
  <c r="N38" i="24"/>
  <c r="M37" i="24"/>
  <c r="A39" i="24" l="1"/>
  <c r="B40" i="24"/>
  <c r="F43" i="24"/>
  <c r="E42" i="24"/>
  <c r="Y64" i="24"/>
  <c r="Z65" i="24"/>
  <c r="U56" i="24"/>
  <c r="V57" i="24"/>
  <c r="J41" i="24"/>
  <c r="I40" i="24"/>
  <c r="Q39" i="24"/>
  <c r="R40" i="24"/>
  <c r="M38" i="24"/>
  <c r="N39" i="24"/>
  <c r="A40" i="24" l="1"/>
  <c r="B41" i="24"/>
  <c r="F44" i="24"/>
  <c r="E43" i="24"/>
  <c r="Z66" i="24"/>
  <c r="Y65" i="24"/>
  <c r="V58" i="24"/>
  <c r="U57" i="24"/>
  <c r="I41" i="24"/>
  <c r="J42" i="24"/>
  <c r="R41" i="24"/>
  <c r="Q40" i="24"/>
  <c r="M39" i="24"/>
  <c r="N40" i="24"/>
  <c r="F45" i="24" l="1"/>
  <c r="E44" i="24"/>
  <c r="A41" i="24"/>
  <c r="B42" i="24"/>
  <c r="Y66" i="24"/>
  <c r="Z67" i="24"/>
  <c r="V59" i="24"/>
  <c r="U58" i="24"/>
  <c r="J43" i="24"/>
  <c r="I42" i="24"/>
  <c r="Q41" i="24"/>
  <c r="R42" i="24"/>
  <c r="M40" i="24"/>
  <c r="N41" i="24"/>
  <c r="A42" i="24" l="1"/>
  <c r="B43" i="24"/>
  <c r="F46" i="24"/>
  <c r="E45" i="24"/>
  <c r="Z68" i="24"/>
  <c r="Y67" i="24"/>
  <c r="V60" i="24"/>
  <c r="U59" i="24"/>
  <c r="I43" i="24"/>
  <c r="J44" i="24"/>
  <c r="R43" i="24"/>
  <c r="Q42" i="24"/>
  <c r="N42" i="24"/>
  <c r="M41" i="24"/>
  <c r="F47" i="24" l="1"/>
  <c r="E46" i="24"/>
  <c r="B44" i="24"/>
  <c r="A43" i="24"/>
  <c r="Z69" i="24"/>
  <c r="Y68" i="24"/>
  <c r="V61" i="24"/>
  <c r="U60" i="24"/>
  <c r="J45" i="24"/>
  <c r="I44" i="24"/>
  <c r="Q43" i="24"/>
  <c r="R44" i="24"/>
  <c r="M42" i="24"/>
  <c r="N43" i="24"/>
  <c r="A44" i="24" l="1"/>
  <c r="B45" i="24"/>
  <c r="F48" i="24"/>
  <c r="E47" i="24"/>
  <c r="Z70" i="24"/>
  <c r="Y69" i="24"/>
  <c r="V62" i="24"/>
  <c r="U61" i="24"/>
  <c r="I45" i="24"/>
  <c r="J46" i="24"/>
  <c r="R45" i="24"/>
  <c r="Q44" i="24"/>
  <c r="M43" i="24"/>
  <c r="N44" i="24"/>
  <c r="F49" i="24" l="1"/>
  <c r="E48" i="24"/>
  <c r="B46" i="24"/>
  <c r="A45" i="24"/>
  <c r="Z71" i="24"/>
  <c r="Y70" i="24"/>
  <c r="U62" i="24"/>
  <c r="V63" i="24"/>
  <c r="J47" i="24"/>
  <c r="I46" i="24"/>
  <c r="Q45" i="24"/>
  <c r="R46" i="24"/>
  <c r="M44" i="24"/>
  <c r="N45" i="24"/>
  <c r="A46" i="24" l="1"/>
  <c r="B47" i="24"/>
  <c r="F50" i="24"/>
  <c r="E49" i="24"/>
  <c r="Z72" i="24"/>
  <c r="Y71" i="24"/>
  <c r="V64" i="24"/>
  <c r="U63" i="24"/>
  <c r="I47" i="24"/>
  <c r="J48" i="24"/>
  <c r="R47" i="24"/>
  <c r="Q46" i="24"/>
  <c r="N46" i="24"/>
  <c r="M45" i="24"/>
  <c r="F51" i="24" l="1"/>
  <c r="E50" i="24"/>
  <c r="B48" i="24"/>
  <c r="A47" i="24"/>
  <c r="Y72" i="24"/>
  <c r="Z73" i="24"/>
  <c r="U64" i="24"/>
  <c r="V65" i="24"/>
  <c r="J49" i="24"/>
  <c r="I48" i="24"/>
  <c r="Q47" i="24"/>
  <c r="R48" i="24"/>
  <c r="M46" i="24"/>
  <c r="N47" i="24"/>
  <c r="B49" i="24" l="1"/>
  <c r="A48" i="24"/>
  <c r="F52" i="24"/>
  <c r="E51" i="24"/>
  <c r="Z74" i="24"/>
  <c r="Y73" i="24"/>
  <c r="V66" i="24"/>
  <c r="U65" i="24"/>
  <c r="I49" i="24"/>
  <c r="J50" i="24"/>
  <c r="R49" i="24"/>
  <c r="Q48" i="24"/>
  <c r="M47" i="24"/>
  <c r="N48" i="24"/>
  <c r="F53" i="24" l="1"/>
  <c r="E52" i="24"/>
  <c r="B50" i="24"/>
  <c r="A49" i="24"/>
  <c r="Y74" i="24"/>
  <c r="Z75" i="24"/>
  <c r="V67" i="24"/>
  <c r="U66" i="24"/>
  <c r="J51" i="24"/>
  <c r="I50" i="24"/>
  <c r="Q49" i="24"/>
  <c r="R50" i="24"/>
  <c r="M48" i="24"/>
  <c r="N49" i="24"/>
  <c r="B51" i="24" l="1"/>
  <c r="A50" i="24"/>
  <c r="F54" i="24"/>
  <c r="E53" i="24"/>
  <c r="Z76" i="24"/>
  <c r="Y75" i="24"/>
  <c r="V68" i="24"/>
  <c r="U67" i="24"/>
  <c r="I51" i="24"/>
  <c r="J52" i="24"/>
  <c r="Q50" i="24"/>
  <c r="R51" i="24"/>
  <c r="N50" i="24"/>
  <c r="M49" i="24"/>
  <c r="F55" i="24" l="1"/>
  <c r="E54" i="24"/>
  <c r="B52" i="24"/>
  <c r="A51" i="24"/>
  <c r="Z77" i="24"/>
  <c r="Y76" i="24"/>
  <c r="V69" i="24"/>
  <c r="U68" i="24"/>
  <c r="J53" i="24"/>
  <c r="I52" i="24"/>
  <c r="R52" i="24"/>
  <c r="Q51" i="24"/>
  <c r="M50" i="24"/>
  <c r="N51" i="24"/>
  <c r="B53" i="24" l="1"/>
  <c r="A52" i="24"/>
  <c r="F56" i="24"/>
  <c r="E55" i="24"/>
  <c r="Z78" i="24"/>
  <c r="Y77" i="24"/>
  <c r="V70" i="24"/>
  <c r="U69" i="24"/>
  <c r="I53" i="24"/>
  <c r="J54" i="24"/>
  <c r="Q52" i="24"/>
  <c r="R53" i="24"/>
  <c r="M51" i="24"/>
  <c r="N52" i="24"/>
  <c r="F57" i="24" l="1"/>
  <c r="E56" i="24"/>
  <c r="A53" i="24"/>
  <c r="B54" i="24"/>
  <c r="Z79" i="24"/>
  <c r="Y78" i="24"/>
  <c r="U70" i="24"/>
  <c r="V71" i="24"/>
  <c r="J55" i="24"/>
  <c r="I54" i="24"/>
  <c r="R54" i="24"/>
  <c r="Q53" i="24"/>
  <c r="M52" i="24"/>
  <c r="N53" i="24"/>
  <c r="A54" i="24" l="1"/>
  <c r="B55" i="24"/>
  <c r="F58" i="24"/>
  <c r="E57" i="24"/>
  <c r="Z80" i="24"/>
  <c r="Y79" i="24"/>
  <c r="V72" i="24"/>
  <c r="U71" i="24"/>
  <c r="I55" i="24"/>
  <c r="J56" i="24"/>
  <c r="Q54" i="24"/>
  <c r="R55" i="24"/>
  <c r="N54" i="24"/>
  <c r="M53" i="24"/>
  <c r="F59" i="24" l="1"/>
  <c r="E58" i="24"/>
  <c r="A55" i="24"/>
  <c r="B56" i="24"/>
  <c r="Y80" i="24"/>
  <c r="Z81" i="24"/>
  <c r="U72" i="24"/>
  <c r="V73" i="24"/>
  <c r="J57" i="24"/>
  <c r="I56" i="24"/>
  <c r="R56" i="24"/>
  <c r="Q55" i="24"/>
  <c r="M54" i="24"/>
  <c r="N55" i="24"/>
  <c r="A56" i="24" l="1"/>
  <c r="B57" i="24"/>
  <c r="F60" i="24"/>
  <c r="E59" i="24"/>
  <c r="Z82" i="24"/>
  <c r="Y81" i="24"/>
  <c r="V74" i="24"/>
  <c r="U73" i="24"/>
  <c r="I57" i="24"/>
  <c r="J58" i="24"/>
  <c r="Q56" i="24"/>
  <c r="R57" i="24"/>
  <c r="M55" i="24"/>
  <c r="N56" i="24"/>
  <c r="F61" i="24" l="1"/>
  <c r="E60" i="24"/>
  <c r="A57" i="24"/>
  <c r="B58" i="24"/>
  <c r="Y82" i="24"/>
  <c r="Z83" i="24"/>
  <c r="V75" i="24"/>
  <c r="U74" i="24"/>
  <c r="J59" i="24"/>
  <c r="I58" i="24"/>
  <c r="R58" i="24"/>
  <c r="Q57" i="24"/>
  <c r="M56" i="24"/>
  <c r="N57" i="24"/>
  <c r="A58" i="24" l="1"/>
  <c r="B59" i="24"/>
  <c r="F62" i="24"/>
  <c r="E61" i="24"/>
  <c r="Z84" i="24"/>
  <c r="Y83" i="24"/>
  <c r="V76" i="24"/>
  <c r="U75" i="24"/>
  <c r="I59" i="24"/>
  <c r="J60" i="24"/>
  <c r="Q58" i="24"/>
  <c r="R59" i="24"/>
  <c r="N58" i="24"/>
  <c r="M57" i="24"/>
  <c r="F63" i="24" l="1"/>
  <c r="E62" i="24"/>
  <c r="A59" i="24"/>
  <c r="B60" i="24"/>
  <c r="Z85" i="24"/>
  <c r="Y84" i="24"/>
  <c r="V77" i="24"/>
  <c r="U76" i="24"/>
  <c r="J61" i="24"/>
  <c r="I60" i="24"/>
  <c r="R60" i="24"/>
  <c r="Q59" i="24"/>
  <c r="M58" i="24"/>
  <c r="N59" i="24"/>
  <c r="A60" i="24" l="1"/>
  <c r="B61" i="24"/>
  <c r="F64" i="24"/>
  <c r="E63" i="24"/>
  <c r="Z86" i="24"/>
  <c r="Y85" i="24"/>
  <c r="V78" i="24"/>
  <c r="U77" i="24"/>
  <c r="I61" i="24"/>
  <c r="J62" i="24"/>
  <c r="Q60" i="24"/>
  <c r="R61" i="24"/>
  <c r="M59" i="24"/>
  <c r="N60" i="24"/>
  <c r="F65" i="24" l="1"/>
  <c r="E64" i="24"/>
  <c r="A61" i="24"/>
  <c r="B62" i="24"/>
  <c r="Z87" i="24"/>
  <c r="Y86" i="24"/>
  <c r="U78" i="24"/>
  <c r="V79" i="24"/>
  <c r="J63" i="24"/>
  <c r="I62" i="24"/>
  <c r="R62" i="24"/>
  <c r="Q61" i="24"/>
  <c r="M60" i="24"/>
  <c r="N61" i="24"/>
  <c r="A62" i="24" l="1"/>
  <c r="B63" i="24"/>
  <c r="F66" i="24"/>
  <c r="E65" i="24"/>
  <c r="Z88" i="24"/>
  <c r="Y87" i="24"/>
  <c r="V80" i="24"/>
  <c r="U79" i="24"/>
  <c r="I63" i="24"/>
  <c r="J64" i="24"/>
  <c r="Q62" i="24"/>
  <c r="R63" i="24"/>
  <c r="N62" i="24"/>
  <c r="M61" i="24"/>
  <c r="F67" i="24" l="1"/>
  <c r="E66" i="24"/>
  <c r="A63" i="24"/>
  <c r="B64" i="24"/>
  <c r="Y88" i="24"/>
  <c r="Z89" i="24"/>
  <c r="U80" i="24"/>
  <c r="V81" i="24"/>
  <c r="J65" i="24"/>
  <c r="I64" i="24"/>
  <c r="R64" i="24"/>
  <c r="Q63" i="24"/>
  <c r="M62" i="24"/>
  <c r="N63" i="24"/>
  <c r="A64" i="24" l="1"/>
  <c r="B65" i="24"/>
  <c r="F68" i="24"/>
  <c r="E67" i="24"/>
  <c r="Z90" i="24"/>
  <c r="Y89" i="24"/>
  <c r="V82" i="24"/>
  <c r="U81" i="24"/>
  <c r="I65" i="24"/>
  <c r="J66" i="24"/>
  <c r="Q64" i="24"/>
  <c r="R65" i="24"/>
  <c r="M63" i="24"/>
  <c r="N64" i="24"/>
  <c r="F69" i="24" l="1"/>
  <c r="E68" i="24"/>
  <c r="A65" i="24"/>
  <c r="B66" i="24"/>
  <c r="Y90" i="24"/>
  <c r="Z91" i="24"/>
  <c r="V83" i="24"/>
  <c r="U82" i="24"/>
  <c r="J67" i="24"/>
  <c r="I66" i="24"/>
  <c r="R66" i="24"/>
  <c r="Q65" i="24"/>
  <c r="M64" i="24"/>
  <c r="N65" i="24"/>
  <c r="A66" i="24" l="1"/>
  <c r="B67" i="24"/>
  <c r="F70" i="24"/>
  <c r="E69" i="24"/>
  <c r="Z92" i="24"/>
  <c r="Y91" i="24"/>
  <c r="V84" i="24"/>
  <c r="U83" i="24"/>
  <c r="I67" i="24"/>
  <c r="J68" i="24"/>
  <c r="Q66" i="24"/>
  <c r="R67" i="24"/>
  <c r="N66" i="24"/>
  <c r="M65" i="24"/>
  <c r="F71" i="24" l="1"/>
  <c r="E70" i="24"/>
  <c r="A67" i="24"/>
  <c r="B68" i="24"/>
  <c r="Z93" i="24"/>
  <c r="Y92" i="24"/>
  <c r="V85" i="24"/>
  <c r="U84" i="24"/>
  <c r="J69" i="24"/>
  <c r="I68" i="24"/>
  <c r="R68" i="24"/>
  <c r="Q67" i="24"/>
  <c r="M66" i="24"/>
  <c r="N67" i="24"/>
  <c r="A68" i="24" l="1"/>
  <c r="B69" i="24"/>
  <c r="F72" i="24"/>
  <c r="E71" i="24"/>
  <c r="Z94" i="24"/>
  <c r="Y93" i="24"/>
  <c r="V86" i="24"/>
  <c r="U85" i="24"/>
  <c r="I69" i="24"/>
  <c r="J70" i="24"/>
  <c r="Q68" i="24"/>
  <c r="R69" i="24"/>
  <c r="M67" i="24"/>
  <c r="N68" i="24"/>
  <c r="F73" i="24" l="1"/>
  <c r="E72" i="24"/>
  <c r="B70" i="24"/>
  <c r="A69" i="24"/>
  <c r="Z95" i="24"/>
  <c r="Y94" i="24"/>
  <c r="U86" i="24"/>
  <c r="V87" i="24"/>
  <c r="J71" i="24"/>
  <c r="I70" i="24"/>
  <c r="R70" i="24"/>
  <c r="Q69" i="24"/>
  <c r="M68" i="24"/>
  <c r="N69" i="24"/>
  <c r="A70" i="24" l="1"/>
  <c r="B71" i="24"/>
  <c r="F74" i="24"/>
  <c r="E73" i="24"/>
  <c r="Z96" i="24"/>
  <c r="Y95" i="24"/>
  <c r="V88" i="24"/>
  <c r="U87" i="24"/>
  <c r="I71" i="24"/>
  <c r="J72" i="24"/>
  <c r="Q70" i="24"/>
  <c r="R71" i="24"/>
  <c r="N70" i="24"/>
  <c r="M69" i="24"/>
  <c r="F75" i="24" l="1"/>
  <c r="E74" i="24"/>
  <c r="A71" i="24"/>
  <c r="B72" i="24"/>
  <c r="Y96" i="24"/>
  <c r="Z97" i="24"/>
  <c r="U88" i="24"/>
  <c r="V89" i="24"/>
  <c r="J73" i="24"/>
  <c r="I72" i="24"/>
  <c r="R72" i="24"/>
  <c r="Q71" i="24"/>
  <c r="M70" i="24"/>
  <c r="N71" i="24"/>
  <c r="B73" i="24" l="1"/>
  <c r="A72" i="24"/>
  <c r="F76" i="24"/>
  <c r="E75" i="24"/>
  <c r="Z98" i="24"/>
  <c r="Y97" i="24"/>
  <c r="V90" i="24"/>
  <c r="U89" i="24"/>
  <c r="I73" i="24"/>
  <c r="J74" i="24"/>
  <c r="Q72" i="24"/>
  <c r="R73" i="24"/>
  <c r="M71" i="24"/>
  <c r="N72" i="24"/>
  <c r="F77" i="24" l="1"/>
  <c r="E76" i="24"/>
  <c r="B74" i="24"/>
  <c r="A73" i="24"/>
  <c r="Y98" i="24"/>
  <c r="Z99" i="24"/>
  <c r="V91" i="24"/>
  <c r="U90" i="24"/>
  <c r="J75" i="24"/>
  <c r="I74" i="24"/>
  <c r="R74" i="24"/>
  <c r="Q73" i="24"/>
  <c r="M72" i="24"/>
  <c r="N73" i="24"/>
  <c r="B75" i="24" l="1"/>
  <c r="A74" i="24"/>
  <c r="F78" i="24"/>
  <c r="E77" i="24"/>
  <c r="Z100" i="24"/>
  <c r="Y99" i="24"/>
  <c r="V92" i="24"/>
  <c r="U91" i="24"/>
  <c r="I75" i="24"/>
  <c r="J76" i="24"/>
  <c r="Q74" i="24"/>
  <c r="R75" i="24"/>
  <c r="N74" i="24"/>
  <c r="M73" i="24"/>
  <c r="F79" i="24" l="1"/>
  <c r="E78" i="24"/>
  <c r="B76" i="24"/>
  <c r="A75" i="24"/>
  <c r="Z101" i="24"/>
  <c r="Y100" i="24"/>
  <c r="V93" i="24"/>
  <c r="U92" i="24"/>
  <c r="J77" i="24"/>
  <c r="I76" i="24"/>
  <c r="R76" i="24"/>
  <c r="Q75" i="24"/>
  <c r="M74" i="24"/>
  <c r="N75" i="24"/>
  <c r="F80" i="24" l="1"/>
  <c r="E79" i="24"/>
  <c r="A76" i="24"/>
  <c r="B77" i="24"/>
  <c r="Z102" i="24"/>
  <c r="Y101" i="24"/>
  <c r="V94" i="24"/>
  <c r="U93" i="24"/>
  <c r="I77" i="24"/>
  <c r="J78" i="24"/>
  <c r="Q76" i="24"/>
  <c r="R77" i="24"/>
  <c r="M75" i="24"/>
  <c r="N76" i="24"/>
  <c r="A77" i="24" l="1"/>
  <c r="B78" i="24"/>
  <c r="F81" i="24"/>
  <c r="E80" i="24"/>
  <c r="Z103" i="24"/>
  <c r="Y102" i="24"/>
  <c r="U94" i="24"/>
  <c r="V95" i="24"/>
  <c r="J79" i="24"/>
  <c r="I78" i="24"/>
  <c r="R78" i="24"/>
  <c r="Q77" i="24"/>
  <c r="M76" i="24"/>
  <c r="N77" i="24"/>
  <c r="F82" i="24" l="1"/>
  <c r="E81" i="24"/>
  <c r="A78" i="24"/>
  <c r="B79" i="24"/>
  <c r="Z104" i="24"/>
  <c r="Y103" i="24"/>
  <c r="V96" i="24"/>
  <c r="U95" i="24"/>
  <c r="I79" i="24"/>
  <c r="J80" i="24"/>
  <c r="Q78" i="24"/>
  <c r="R79" i="24"/>
  <c r="N78" i="24"/>
  <c r="M77" i="24"/>
  <c r="A79" i="24" l="1"/>
  <c r="B80" i="24"/>
  <c r="F83" i="24"/>
  <c r="E82" i="24"/>
  <c r="Y104" i="24"/>
  <c r="Z105" i="24"/>
  <c r="U96" i="24"/>
  <c r="V97" i="24"/>
  <c r="J81" i="24"/>
  <c r="I80" i="24"/>
  <c r="R80" i="24"/>
  <c r="Q79" i="24"/>
  <c r="M78" i="24"/>
  <c r="N79" i="24"/>
  <c r="F84" i="24" l="1"/>
  <c r="E83" i="24"/>
  <c r="A80" i="24"/>
  <c r="B81" i="24"/>
  <c r="Z106" i="24"/>
  <c r="Y105" i="24"/>
  <c r="V98" i="24"/>
  <c r="U97" i="24"/>
  <c r="I81" i="24"/>
  <c r="J82" i="24"/>
  <c r="Q80" i="24"/>
  <c r="R81" i="24"/>
  <c r="M79" i="24"/>
  <c r="N80" i="24"/>
  <c r="A81" i="24" l="1"/>
  <c r="B82" i="24"/>
  <c r="F85" i="24"/>
  <c r="E84" i="24"/>
  <c r="Y106" i="24"/>
  <c r="Z107" i="24"/>
  <c r="V99" i="24"/>
  <c r="U98" i="24"/>
  <c r="J83" i="24"/>
  <c r="I82" i="24"/>
  <c r="R82" i="24"/>
  <c r="Q81" i="24"/>
  <c r="M80" i="24"/>
  <c r="N81" i="24"/>
  <c r="F86" i="24" l="1"/>
  <c r="E85" i="24"/>
  <c r="B83" i="24"/>
  <c r="A82" i="24"/>
  <c r="Z108" i="24"/>
  <c r="Y107" i="24"/>
  <c r="V100" i="24"/>
  <c r="U99" i="24"/>
  <c r="I83" i="24"/>
  <c r="J84" i="24"/>
  <c r="Q82" i="24"/>
  <c r="R83" i="24"/>
  <c r="N82" i="24"/>
  <c r="M81" i="24"/>
  <c r="A83" i="24" l="1"/>
  <c r="B84" i="24"/>
  <c r="F87" i="24"/>
  <c r="E86" i="24"/>
  <c r="Z109" i="24"/>
  <c r="Y108" i="24"/>
  <c r="V101" i="24"/>
  <c r="U100" i="24"/>
  <c r="J85" i="24"/>
  <c r="I84" i="24"/>
  <c r="R84" i="24"/>
  <c r="Q83" i="24"/>
  <c r="M82" i="24"/>
  <c r="N83" i="24"/>
  <c r="F88" i="24" l="1"/>
  <c r="E87" i="24"/>
  <c r="B85" i="24"/>
  <c r="A84" i="24"/>
  <c r="Z110" i="24"/>
  <c r="Y109" i="24"/>
  <c r="V102" i="24"/>
  <c r="U101" i="24"/>
  <c r="I85" i="24"/>
  <c r="J86" i="24"/>
  <c r="Q84" i="24"/>
  <c r="R85" i="24"/>
  <c r="M83" i="24"/>
  <c r="N84" i="24"/>
  <c r="A85" i="24" l="1"/>
  <c r="B86" i="24"/>
  <c r="F89" i="24"/>
  <c r="E88" i="24"/>
  <c r="Z111" i="24"/>
  <c r="Y110" i="24"/>
  <c r="U102" i="24"/>
  <c r="V103" i="24"/>
  <c r="J87" i="24"/>
  <c r="I86" i="24"/>
  <c r="R86" i="24"/>
  <c r="Q85" i="24"/>
  <c r="M84" i="24"/>
  <c r="N85" i="24"/>
  <c r="F90" i="24" l="1"/>
  <c r="E89" i="24"/>
  <c r="A86" i="24"/>
  <c r="B87" i="24"/>
  <c r="Z112" i="24"/>
  <c r="Y111" i="24"/>
  <c r="V104" i="24"/>
  <c r="U103" i="24"/>
  <c r="I87" i="24"/>
  <c r="J88" i="24"/>
  <c r="Q86" i="24"/>
  <c r="R87" i="24"/>
  <c r="N86" i="24"/>
  <c r="M85" i="24"/>
  <c r="B88" i="24" l="1"/>
  <c r="A87" i="24"/>
  <c r="F91" i="24"/>
  <c r="E90" i="24"/>
  <c r="Y112" i="24"/>
  <c r="Z113" i="24"/>
  <c r="U104" i="24"/>
  <c r="V105" i="24"/>
  <c r="J89" i="24"/>
  <c r="I88" i="24"/>
  <c r="R88" i="24"/>
  <c r="Q87" i="24"/>
  <c r="M86" i="24"/>
  <c r="N87" i="24"/>
  <c r="F92" i="24" l="1"/>
  <c r="E91" i="24"/>
  <c r="A88" i="24"/>
  <c r="B89" i="24"/>
  <c r="Z114" i="24"/>
  <c r="Y113" i="24"/>
  <c r="V106" i="24"/>
  <c r="U105" i="24"/>
  <c r="I89" i="24"/>
  <c r="J90" i="24"/>
  <c r="Q88" i="24"/>
  <c r="R89" i="24"/>
  <c r="M87" i="24"/>
  <c r="N88" i="24"/>
  <c r="B90" i="24" l="1"/>
  <c r="A89" i="24"/>
  <c r="F93" i="24"/>
  <c r="E92" i="24"/>
  <c r="Y114" i="24"/>
  <c r="Z115" i="24"/>
  <c r="V107" i="24"/>
  <c r="U106" i="24"/>
  <c r="J91" i="24"/>
  <c r="I90" i="24"/>
  <c r="R90" i="24"/>
  <c r="Q89" i="24"/>
  <c r="M88" i="24"/>
  <c r="N89" i="24"/>
  <c r="A90" i="24" l="1"/>
  <c r="B91" i="24"/>
  <c r="F94" i="24"/>
  <c r="E93" i="24"/>
  <c r="Z116" i="24"/>
  <c r="Y115" i="24"/>
  <c r="V108" i="24"/>
  <c r="U107" i="24"/>
  <c r="I91" i="24"/>
  <c r="J92" i="24"/>
  <c r="Q90" i="24"/>
  <c r="R91" i="24"/>
  <c r="N90" i="24"/>
  <c r="M89" i="24"/>
  <c r="F95" i="24" l="1"/>
  <c r="E94" i="24"/>
  <c r="B92" i="24"/>
  <c r="A91" i="24"/>
  <c r="Z117" i="24"/>
  <c r="Y116" i="24"/>
  <c r="V109" i="24"/>
  <c r="U108" i="24"/>
  <c r="J93" i="24"/>
  <c r="I92" i="24"/>
  <c r="R92" i="24"/>
  <c r="Q91" i="24"/>
  <c r="M90" i="24"/>
  <c r="N91" i="24"/>
  <c r="A92" i="24" l="1"/>
  <c r="B93" i="24"/>
  <c r="F96" i="24"/>
  <c r="E95" i="24"/>
  <c r="Z118" i="24"/>
  <c r="Y117" i="24"/>
  <c r="V110" i="24"/>
  <c r="U109" i="24"/>
  <c r="I93" i="24"/>
  <c r="J94" i="24"/>
  <c r="Q92" i="24"/>
  <c r="R93" i="24"/>
  <c r="M91" i="24"/>
  <c r="N92" i="24"/>
  <c r="F97" i="24" l="1"/>
  <c r="E96" i="24"/>
  <c r="B94" i="24"/>
  <c r="A93" i="24"/>
  <c r="Z119" i="24"/>
  <c r="Y118" i="24"/>
  <c r="U110" i="24"/>
  <c r="V111" i="24"/>
  <c r="J95" i="24"/>
  <c r="I94" i="24"/>
  <c r="R94" i="24"/>
  <c r="Q93" i="24"/>
  <c r="M92" i="24"/>
  <c r="N93" i="24"/>
  <c r="A94" i="24" l="1"/>
  <c r="B95" i="24"/>
  <c r="F98" i="24"/>
  <c r="E97" i="24"/>
  <c r="Z120" i="24"/>
  <c r="Y119" i="24"/>
  <c r="V112" i="24"/>
  <c r="U111" i="24"/>
  <c r="I95" i="24"/>
  <c r="J96" i="24"/>
  <c r="Q94" i="24"/>
  <c r="R95" i="24"/>
  <c r="N94" i="24"/>
  <c r="M93" i="24"/>
  <c r="F99" i="24" l="1"/>
  <c r="E98" i="24"/>
  <c r="A95" i="24"/>
  <c r="B96" i="24"/>
  <c r="Y120" i="24"/>
  <c r="Z121" i="24"/>
  <c r="U112" i="24"/>
  <c r="V113" i="24"/>
  <c r="J97" i="24"/>
  <c r="I96" i="24"/>
  <c r="R96" i="24"/>
  <c r="Q95" i="24"/>
  <c r="M94" i="24"/>
  <c r="N95" i="24"/>
  <c r="B97" i="24" l="1"/>
  <c r="A96" i="24"/>
  <c r="F100" i="24"/>
  <c r="E99" i="24"/>
  <c r="Z122" i="24"/>
  <c r="Y121" i="24"/>
  <c r="V114" i="24"/>
  <c r="U113" i="24"/>
  <c r="I97" i="24"/>
  <c r="J98" i="24"/>
  <c r="Q96" i="24"/>
  <c r="R97" i="24"/>
  <c r="M95" i="24"/>
  <c r="N96" i="24"/>
  <c r="F101" i="24" l="1"/>
  <c r="E100" i="24"/>
  <c r="B98" i="24"/>
  <c r="A97" i="24"/>
  <c r="Y122" i="24"/>
  <c r="Z123" i="24"/>
  <c r="V115" i="24"/>
  <c r="U114" i="24"/>
  <c r="J99" i="24"/>
  <c r="I98" i="24"/>
  <c r="Q97" i="24"/>
  <c r="R98" i="24"/>
  <c r="M96" i="24"/>
  <c r="N97" i="24"/>
  <c r="B99" i="24" l="1"/>
  <c r="A98" i="24"/>
  <c r="F102" i="24"/>
  <c r="E101" i="24"/>
  <c r="Z124" i="24"/>
  <c r="Y123" i="24"/>
  <c r="V116" i="24"/>
  <c r="U115" i="24"/>
  <c r="I99" i="24"/>
  <c r="J100" i="24"/>
  <c r="Q98" i="24"/>
  <c r="R99" i="24"/>
  <c r="N98" i="24"/>
  <c r="M97" i="24"/>
  <c r="F103" i="24" l="1"/>
  <c r="E102" i="24"/>
  <c r="B100" i="24"/>
  <c r="A99" i="24"/>
  <c r="Z125" i="24"/>
  <c r="Y124" i="24"/>
  <c r="V117" i="24"/>
  <c r="U116" i="24"/>
  <c r="J101" i="24"/>
  <c r="I100" i="24"/>
  <c r="R100" i="24"/>
  <c r="Q99" i="24"/>
  <c r="M98" i="24"/>
  <c r="N99" i="24"/>
  <c r="B101" i="24" l="1"/>
  <c r="A100" i="24"/>
  <c r="F104" i="24"/>
  <c r="E103" i="24"/>
  <c r="Z126" i="24"/>
  <c r="Y125" i="24"/>
  <c r="V118" i="24"/>
  <c r="U117" i="24"/>
  <c r="I101" i="24"/>
  <c r="J102" i="24"/>
  <c r="Q100" i="24"/>
  <c r="R101" i="24"/>
  <c r="M99" i="24"/>
  <c r="N100" i="24"/>
  <c r="F105" i="24" l="1"/>
  <c r="E104" i="24"/>
  <c r="A101" i="24"/>
  <c r="B102" i="24"/>
  <c r="Z127" i="24"/>
  <c r="Y126" i="24"/>
  <c r="U118" i="24"/>
  <c r="V119" i="24"/>
  <c r="J103" i="24"/>
  <c r="I102" i="24"/>
  <c r="Q101" i="24"/>
  <c r="R102" i="24"/>
  <c r="M100" i="24"/>
  <c r="N101" i="24"/>
  <c r="A102" i="24" l="1"/>
  <c r="B103" i="24"/>
  <c r="F106" i="24"/>
  <c r="E105" i="24"/>
  <c r="Z128" i="24"/>
  <c r="Y127" i="24"/>
  <c r="V120" i="24"/>
  <c r="U119" i="24"/>
  <c r="I103" i="24"/>
  <c r="J104" i="24"/>
  <c r="Q102" i="24"/>
  <c r="R103" i="24"/>
  <c r="N102" i="24"/>
  <c r="M101" i="24"/>
  <c r="F107" i="24" l="1"/>
  <c r="E106" i="24"/>
  <c r="A103" i="24"/>
  <c r="B104" i="24"/>
  <c r="Y128" i="24"/>
  <c r="Z129" i="24"/>
  <c r="U120" i="24"/>
  <c r="V121" i="24"/>
  <c r="J105" i="24"/>
  <c r="I104" i="24"/>
  <c r="R104" i="24"/>
  <c r="Q103" i="24"/>
  <c r="M102" i="24"/>
  <c r="N103" i="24"/>
  <c r="A104" i="24" l="1"/>
  <c r="B105" i="24"/>
  <c r="F108" i="24"/>
  <c r="E107" i="24"/>
  <c r="Z130" i="24"/>
  <c r="Y129" i="24"/>
  <c r="V122" i="24"/>
  <c r="U121" i="24"/>
  <c r="I105" i="24"/>
  <c r="J106" i="24"/>
  <c r="Q104" i="24"/>
  <c r="R105" i="24"/>
  <c r="M103" i="24"/>
  <c r="N104" i="24"/>
  <c r="F109" i="24" l="1"/>
  <c r="E108" i="24"/>
  <c r="A105" i="24"/>
  <c r="B106" i="24"/>
  <c r="Y130" i="24"/>
  <c r="Z131" i="24"/>
  <c r="V123" i="24"/>
  <c r="U122" i="24"/>
  <c r="J107" i="24"/>
  <c r="I106" i="24"/>
  <c r="Q105" i="24"/>
  <c r="R106" i="24"/>
  <c r="M104" i="24"/>
  <c r="N105" i="24"/>
  <c r="A106" i="24" l="1"/>
  <c r="B107" i="24"/>
  <c r="F110" i="24"/>
  <c r="E109" i="24"/>
  <c r="Z132" i="24"/>
  <c r="Y131" i="24"/>
  <c r="V124" i="24"/>
  <c r="U123" i="24"/>
  <c r="I107" i="24"/>
  <c r="J108" i="24"/>
  <c r="Q106" i="24"/>
  <c r="R107" i="24"/>
  <c r="N106" i="24"/>
  <c r="M105" i="24"/>
  <c r="F111" i="24" l="1"/>
  <c r="E110" i="24"/>
  <c r="A107" i="24"/>
  <c r="B108" i="24"/>
  <c r="Z133" i="24"/>
  <c r="Y132" i="24"/>
  <c r="V125" i="24"/>
  <c r="U124" i="24"/>
  <c r="J109" i="24"/>
  <c r="I108" i="24"/>
  <c r="R108" i="24"/>
  <c r="Q107" i="24"/>
  <c r="M106" i="24"/>
  <c r="N107" i="24"/>
  <c r="A108" i="24" l="1"/>
  <c r="B109" i="24"/>
  <c r="F112" i="24"/>
  <c r="E111" i="24"/>
  <c r="Z134" i="24"/>
  <c r="Y133" i="24"/>
  <c r="V126" i="24"/>
  <c r="U125" i="24"/>
  <c r="I109" i="24"/>
  <c r="J110" i="24"/>
  <c r="Q108" i="24"/>
  <c r="R109" i="24"/>
  <c r="M107" i="24"/>
  <c r="N108" i="24"/>
  <c r="F113" i="24" l="1"/>
  <c r="E112" i="24"/>
  <c r="A109" i="24"/>
  <c r="B110" i="24"/>
  <c r="Z135" i="24"/>
  <c r="Y134" i="24"/>
  <c r="U126" i="24"/>
  <c r="V127" i="24"/>
  <c r="J111" i="24"/>
  <c r="I110" i="24"/>
  <c r="Q109" i="24"/>
  <c r="R110" i="24"/>
  <c r="M108" i="24"/>
  <c r="N109" i="24"/>
  <c r="E113" i="24" l="1"/>
  <c r="F114" i="24"/>
  <c r="A110" i="24"/>
  <c r="B111" i="24"/>
  <c r="Z136" i="24"/>
  <c r="Y135" i="24"/>
  <c r="V128" i="24"/>
  <c r="U127" i="24"/>
  <c r="I111" i="24"/>
  <c r="J112" i="24"/>
  <c r="Q110" i="24"/>
  <c r="R111" i="24"/>
  <c r="N110" i="24"/>
  <c r="M109" i="24"/>
  <c r="A111" i="24" l="1"/>
  <c r="B112" i="24"/>
  <c r="E114" i="24"/>
  <c r="F115" i="24"/>
  <c r="Y136" i="24"/>
  <c r="Z137" i="24"/>
  <c r="U128" i="24"/>
  <c r="V129" i="24"/>
  <c r="J113" i="24"/>
  <c r="I112" i="24"/>
  <c r="R112" i="24"/>
  <c r="Q111" i="24"/>
  <c r="M110" i="24"/>
  <c r="N111" i="24"/>
  <c r="E115" i="24" l="1"/>
  <c r="F116" i="24"/>
  <c r="A112" i="24"/>
  <c r="B113" i="24"/>
  <c r="Z138" i="24"/>
  <c r="Y137" i="24"/>
  <c r="V130" i="24"/>
  <c r="U129" i="24"/>
  <c r="I113" i="24"/>
  <c r="J114" i="24"/>
  <c r="Q112" i="24"/>
  <c r="R113" i="24"/>
  <c r="M111" i="24"/>
  <c r="N112" i="24"/>
  <c r="A113" i="24" l="1"/>
  <c r="B114" i="24"/>
  <c r="E116" i="24"/>
  <c r="F117" i="24"/>
  <c r="Y138" i="24"/>
  <c r="Z139" i="24"/>
  <c r="V131" i="24"/>
  <c r="U130" i="24"/>
  <c r="J115" i="24"/>
  <c r="I114" i="24"/>
  <c r="R114" i="24"/>
  <c r="Q113" i="24"/>
  <c r="M112" i="24"/>
  <c r="N113" i="24"/>
  <c r="E117" i="24" l="1"/>
  <c r="F118" i="24"/>
  <c r="A114" i="24"/>
  <c r="B115" i="24"/>
  <c r="Z140" i="24"/>
  <c r="Y139" i="24"/>
  <c r="V132" i="24"/>
  <c r="U131" i="24"/>
  <c r="I115" i="24"/>
  <c r="J116" i="24"/>
  <c r="Q114" i="24"/>
  <c r="R115" i="24"/>
  <c r="N114" i="24"/>
  <c r="M113" i="24"/>
  <c r="E118" i="24" l="1"/>
  <c r="F119" i="24"/>
  <c r="A115" i="24"/>
  <c r="B116" i="24"/>
  <c r="Z141" i="24"/>
  <c r="Y140" i="24"/>
  <c r="U132" i="24"/>
  <c r="V133" i="24"/>
  <c r="J117" i="24"/>
  <c r="I116" i="24"/>
  <c r="Q115" i="24"/>
  <c r="R116" i="24"/>
  <c r="M114" i="24"/>
  <c r="N115" i="24"/>
  <c r="A116" i="24" l="1"/>
  <c r="B117" i="24"/>
  <c r="E119" i="24"/>
  <c r="F120" i="24"/>
  <c r="Z142" i="24"/>
  <c r="Y141" i="24"/>
  <c r="U133" i="24"/>
  <c r="V134" i="24"/>
  <c r="I117" i="24"/>
  <c r="J118" i="24"/>
  <c r="Q116" i="24"/>
  <c r="R117" i="24"/>
  <c r="M115" i="24"/>
  <c r="N116" i="24"/>
  <c r="E120" i="24" l="1"/>
  <c r="F121" i="24"/>
  <c r="A117" i="24"/>
  <c r="B118" i="24"/>
  <c r="Z143" i="24"/>
  <c r="Y142" i="24"/>
  <c r="V135" i="24"/>
  <c r="U134" i="24"/>
  <c r="J119" i="24"/>
  <c r="I118" i="24"/>
  <c r="R118" i="24"/>
  <c r="Q117" i="24"/>
  <c r="M116" i="24"/>
  <c r="N117" i="24"/>
  <c r="A118" i="24" l="1"/>
  <c r="B119" i="24"/>
  <c r="E121" i="24"/>
  <c r="F122" i="24"/>
  <c r="Z144" i="24"/>
  <c r="Y143" i="24"/>
  <c r="U135" i="24"/>
  <c r="V136" i="24"/>
  <c r="I119" i="24"/>
  <c r="J120" i="24"/>
  <c r="Q118" i="24"/>
  <c r="R119" i="24"/>
  <c r="N118" i="24"/>
  <c r="M117" i="24"/>
  <c r="E122" i="24" l="1"/>
  <c r="F123" i="24"/>
  <c r="A119" i="24"/>
  <c r="B120" i="24"/>
  <c r="Y144" i="24"/>
  <c r="Z145" i="24"/>
  <c r="V137" i="24"/>
  <c r="U136" i="24"/>
  <c r="J121" i="24"/>
  <c r="I120" i="24"/>
  <c r="Q119" i="24"/>
  <c r="R120" i="24"/>
  <c r="M118" i="24"/>
  <c r="N119" i="24"/>
  <c r="A120" i="24" l="1"/>
  <c r="B121" i="24"/>
  <c r="E123" i="24"/>
  <c r="F124" i="24"/>
  <c r="Z146" i="24"/>
  <c r="Y145" i="24"/>
  <c r="U137" i="24"/>
  <c r="V138" i="24"/>
  <c r="I121" i="24"/>
  <c r="J122" i="24"/>
  <c r="Q120" i="24"/>
  <c r="R121" i="24"/>
  <c r="M119" i="24"/>
  <c r="N120" i="24"/>
  <c r="E124" i="24" l="1"/>
  <c r="F125" i="24"/>
  <c r="A121" i="24"/>
  <c r="B122" i="24"/>
  <c r="Y146" i="24"/>
  <c r="Z147" i="24"/>
  <c r="U138" i="24"/>
  <c r="V139" i="24"/>
  <c r="J123" i="24"/>
  <c r="I122" i="24"/>
  <c r="R122" i="24"/>
  <c r="Q121" i="24"/>
  <c r="M120" i="24"/>
  <c r="N121" i="24"/>
  <c r="E125" i="24" l="1"/>
  <c r="F126" i="24"/>
  <c r="A122" i="24"/>
  <c r="B123" i="24"/>
  <c r="Z148" i="24"/>
  <c r="Y147" i="24"/>
  <c r="U139" i="24"/>
  <c r="V140" i="24"/>
  <c r="I123" i="24"/>
  <c r="J124" i="24"/>
  <c r="Q122" i="24"/>
  <c r="R123" i="24"/>
  <c r="N122" i="24"/>
  <c r="M121" i="24"/>
  <c r="B124" i="24" l="1"/>
  <c r="A123" i="24"/>
  <c r="E126" i="24"/>
  <c r="F127" i="24"/>
  <c r="Z149" i="24"/>
  <c r="Y148" i="24"/>
  <c r="V141" i="24"/>
  <c r="U140" i="24"/>
  <c r="J125" i="24"/>
  <c r="I124" i="24"/>
  <c r="Q123" i="24"/>
  <c r="R124" i="24"/>
  <c r="M122" i="24"/>
  <c r="N123" i="24"/>
  <c r="E127" i="24" l="1"/>
  <c r="F128" i="24"/>
  <c r="B125" i="24"/>
  <c r="A124" i="24"/>
  <c r="Z150" i="24"/>
  <c r="Y149" i="24"/>
  <c r="U141" i="24"/>
  <c r="V142" i="24"/>
  <c r="I125" i="24"/>
  <c r="J126" i="24"/>
  <c r="Q124" i="24"/>
  <c r="R125" i="24"/>
  <c r="M123" i="24"/>
  <c r="N124" i="24"/>
  <c r="B126" i="24" l="1"/>
  <c r="A125" i="24"/>
  <c r="E128" i="24"/>
  <c r="F129" i="24"/>
  <c r="Z151" i="24"/>
  <c r="Y150" i="24"/>
  <c r="V143" i="24"/>
  <c r="U142" i="24"/>
  <c r="J127" i="24"/>
  <c r="I126" i="24"/>
  <c r="R126" i="24"/>
  <c r="Q125" i="24"/>
  <c r="M124" i="24"/>
  <c r="N125" i="24"/>
  <c r="E129" i="24" l="1"/>
  <c r="F130" i="24"/>
  <c r="B127" i="24"/>
  <c r="A126" i="24"/>
  <c r="Z152" i="24"/>
  <c r="Y151" i="24"/>
  <c r="U143" i="24"/>
  <c r="V144" i="24"/>
  <c r="I127" i="24"/>
  <c r="J128" i="24"/>
  <c r="Q126" i="24"/>
  <c r="R127" i="24"/>
  <c r="N126" i="24"/>
  <c r="M125" i="24"/>
  <c r="B128" i="24" l="1"/>
  <c r="A127" i="24"/>
  <c r="E130" i="24"/>
  <c r="F131" i="24"/>
  <c r="Y152" i="24"/>
  <c r="Z153" i="24"/>
  <c r="V145" i="24"/>
  <c r="U144" i="24"/>
  <c r="J129" i="24"/>
  <c r="I128" i="24"/>
  <c r="Q127" i="24"/>
  <c r="R128" i="24"/>
  <c r="M126" i="24"/>
  <c r="N127" i="24"/>
  <c r="E131" i="24" l="1"/>
  <c r="F132" i="24"/>
  <c r="B129" i="24"/>
  <c r="A128" i="24"/>
  <c r="Z154" i="24"/>
  <c r="Y153" i="24"/>
  <c r="U145" i="24"/>
  <c r="V146" i="24"/>
  <c r="I129" i="24"/>
  <c r="J130" i="24"/>
  <c r="Q128" i="24"/>
  <c r="R129" i="24"/>
  <c r="M127" i="24"/>
  <c r="N128" i="24"/>
  <c r="B130" i="24" l="1"/>
  <c r="A129" i="24"/>
  <c r="E132" i="24"/>
  <c r="F133" i="24"/>
  <c r="Y154" i="24"/>
  <c r="Z155" i="24"/>
  <c r="U146" i="24"/>
  <c r="V147" i="24"/>
  <c r="J131" i="24"/>
  <c r="I130" i="24"/>
  <c r="R130" i="24"/>
  <c r="Q129" i="24"/>
  <c r="M128" i="24"/>
  <c r="N129" i="24"/>
  <c r="E133" i="24" l="1"/>
  <c r="F134" i="24"/>
  <c r="B131" i="24"/>
  <c r="A130" i="24"/>
  <c r="Z156" i="24"/>
  <c r="Y155" i="24"/>
  <c r="U147" i="24"/>
  <c r="V148" i="24"/>
  <c r="I131" i="24"/>
  <c r="J132" i="24"/>
  <c r="Q130" i="24"/>
  <c r="R131" i="24"/>
  <c r="N130" i="24"/>
  <c r="M129" i="24"/>
  <c r="B132" i="24" l="1"/>
  <c r="A131" i="24"/>
  <c r="E134" i="24"/>
  <c r="F135" i="24"/>
  <c r="Y156" i="24"/>
  <c r="Z157" i="24"/>
  <c r="V149" i="24"/>
  <c r="U148" i="24"/>
  <c r="J133" i="24"/>
  <c r="I132" i="24"/>
  <c r="Q131" i="24"/>
  <c r="R132" i="24"/>
  <c r="M130" i="24"/>
  <c r="N131" i="24"/>
  <c r="E135" i="24" l="1"/>
  <c r="F136" i="24"/>
  <c r="B133" i="24"/>
  <c r="A132" i="24"/>
  <c r="Z158" i="24"/>
  <c r="Y157" i="24"/>
  <c r="U149" i="24"/>
  <c r="V150" i="24"/>
  <c r="I133" i="24"/>
  <c r="J134" i="24"/>
  <c r="Q132" i="24"/>
  <c r="R133" i="24"/>
  <c r="M131" i="24"/>
  <c r="N132" i="24"/>
  <c r="E136" i="24" l="1"/>
  <c r="F137" i="24"/>
  <c r="B134" i="24"/>
  <c r="A133" i="24"/>
  <c r="Y158" i="24"/>
  <c r="Z159" i="24"/>
  <c r="V151" i="24"/>
  <c r="U150" i="24"/>
  <c r="J135" i="24"/>
  <c r="I134" i="24"/>
  <c r="R134" i="24"/>
  <c r="Q133" i="24"/>
  <c r="M132" i="24"/>
  <c r="N133" i="24"/>
  <c r="B135" i="24" l="1"/>
  <c r="A134" i="24"/>
  <c r="E137" i="24"/>
  <c r="F138" i="24"/>
  <c r="Z160" i="24"/>
  <c r="Y159" i="24"/>
  <c r="U151" i="24"/>
  <c r="V152" i="24"/>
  <c r="I135" i="24"/>
  <c r="J136" i="24"/>
  <c r="Q134" i="24"/>
  <c r="R135" i="24"/>
  <c r="N134" i="24"/>
  <c r="M133" i="24"/>
  <c r="E138" i="24" l="1"/>
  <c r="F139" i="24"/>
  <c r="B136" i="24"/>
  <c r="A135" i="24"/>
  <c r="Y160" i="24"/>
  <c r="Z161" i="24"/>
  <c r="U152" i="24"/>
  <c r="V153" i="24"/>
  <c r="J137" i="24"/>
  <c r="I136" i="24"/>
  <c r="Q135" i="24"/>
  <c r="R136" i="24"/>
  <c r="M134" i="24"/>
  <c r="N135" i="24"/>
  <c r="B137" i="24" l="1"/>
  <c r="A136" i="24"/>
  <c r="E139" i="24"/>
  <c r="F140" i="24"/>
  <c r="Z162" i="24"/>
  <c r="Y161" i="24"/>
  <c r="U153" i="24"/>
  <c r="V154" i="24"/>
  <c r="I137" i="24"/>
  <c r="J138" i="24"/>
  <c r="Q136" i="24"/>
  <c r="R137" i="24"/>
  <c r="M135" i="24"/>
  <c r="N136" i="24"/>
  <c r="E140" i="24" l="1"/>
  <c r="F141" i="24"/>
  <c r="A137" i="24"/>
  <c r="B138" i="24"/>
  <c r="Z163" i="24"/>
  <c r="Y162" i="24"/>
  <c r="U154" i="24"/>
  <c r="V155" i="24"/>
  <c r="J139" i="24"/>
  <c r="I138" i="24"/>
  <c r="R138" i="24"/>
  <c r="Q137" i="24"/>
  <c r="M136" i="24"/>
  <c r="N137" i="24"/>
  <c r="A138" i="24" l="1"/>
  <c r="B139" i="24"/>
  <c r="E141" i="24"/>
  <c r="F142" i="24"/>
  <c r="Z164" i="24"/>
  <c r="Y163" i="24"/>
  <c r="U155" i="24"/>
  <c r="V156" i="24"/>
  <c r="I139" i="24"/>
  <c r="J140" i="24"/>
  <c r="Q138" i="24"/>
  <c r="R139" i="24"/>
  <c r="N138" i="24"/>
  <c r="M137" i="24"/>
  <c r="E142" i="24" l="1"/>
  <c r="F143" i="24"/>
  <c r="B140" i="24"/>
  <c r="A139" i="24"/>
  <c r="Y164" i="24"/>
  <c r="Z165" i="24"/>
  <c r="U156" i="24"/>
  <c r="V157" i="24"/>
  <c r="J141" i="24"/>
  <c r="I140" i="24"/>
  <c r="Q139" i="24"/>
  <c r="R140" i="24"/>
  <c r="M138" i="24"/>
  <c r="N139" i="24"/>
  <c r="A140" i="24" l="1"/>
  <c r="B141" i="24"/>
  <c r="E143" i="24"/>
  <c r="F144" i="24"/>
  <c r="Z166" i="24"/>
  <c r="Y165" i="24"/>
  <c r="V158" i="24"/>
  <c r="U157" i="24"/>
  <c r="I141" i="24"/>
  <c r="J142" i="24"/>
  <c r="Q140" i="24"/>
  <c r="R141" i="24"/>
  <c r="M139" i="24"/>
  <c r="N140" i="24"/>
  <c r="E144" i="24" l="1"/>
  <c r="F145" i="24"/>
  <c r="A141" i="24"/>
  <c r="B142" i="24"/>
  <c r="Y166" i="24"/>
  <c r="Z167" i="24"/>
  <c r="U158" i="24"/>
  <c r="V159" i="24"/>
  <c r="J143" i="24"/>
  <c r="I142" i="24"/>
  <c r="R142" i="24"/>
  <c r="Q141" i="24"/>
  <c r="M140" i="24"/>
  <c r="N141" i="24"/>
  <c r="A142" i="24" l="1"/>
  <c r="B143" i="24"/>
  <c r="E145" i="24"/>
  <c r="F146" i="24"/>
  <c r="Z168" i="24"/>
  <c r="Y167" i="24"/>
  <c r="V160" i="24"/>
  <c r="U159" i="24"/>
  <c r="I143" i="24"/>
  <c r="J144" i="24"/>
  <c r="Q142" i="24"/>
  <c r="R143" i="24"/>
  <c r="N142" i="24"/>
  <c r="M141" i="24"/>
  <c r="E146" i="24" l="1"/>
  <c r="F147" i="24"/>
  <c r="A143" i="24"/>
  <c r="B144" i="24"/>
  <c r="Y168" i="24"/>
  <c r="Z169" i="24"/>
  <c r="U160" i="24"/>
  <c r="V161" i="24"/>
  <c r="J145" i="24"/>
  <c r="I144" i="24"/>
  <c r="Q143" i="24"/>
  <c r="R144" i="24"/>
  <c r="M142" i="24"/>
  <c r="N143" i="24"/>
  <c r="A144" i="24" l="1"/>
  <c r="B145" i="24"/>
  <c r="E147" i="24"/>
  <c r="F148" i="24"/>
  <c r="Z170" i="24"/>
  <c r="Y169" i="24"/>
  <c r="U161" i="24"/>
  <c r="V162" i="24"/>
  <c r="I145" i="24"/>
  <c r="J146" i="24"/>
  <c r="Q144" i="24"/>
  <c r="R145" i="24"/>
  <c r="M143" i="24"/>
  <c r="N144" i="24"/>
  <c r="B146" i="24" l="1"/>
  <c r="A145" i="24"/>
  <c r="E148" i="24"/>
  <c r="F149" i="24"/>
  <c r="Z171" i="24"/>
  <c r="Y170" i="24"/>
  <c r="U162" i="24"/>
  <c r="V163" i="24"/>
  <c r="J147" i="24"/>
  <c r="I146" i="24"/>
  <c r="Q145" i="24"/>
  <c r="R146" i="24"/>
  <c r="M144" i="24"/>
  <c r="N145" i="24"/>
  <c r="E149" i="24" l="1"/>
  <c r="F150" i="24"/>
  <c r="A146" i="24"/>
  <c r="B147" i="24"/>
  <c r="Z172" i="24"/>
  <c r="Y171" i="24"/>
  <c r="V164" i="24"/>
  <c r="U163" i="24"/>
  <c r="I147" i="24"/>
  <c r="J148" i="24"/>
  <c r="Q146" i="24"/>
  <c r="R147" i="24"/>
  <c r="N146" i="24"/>
  <c r="M145" i="24"/>
  <c r="B148" i="24" l="1"/>
  <c r="A147" i="24"/>
  <c r="E150" i="24"/>
  <c r="F151" i="24"/>
  <c r="Z173" i="24"/>
  <c r="Y172" i="24"/>
  <c r="U164" i="24"/>
  <c r="V165" i="24"/>
  <c r="J149" i="24"/>
  <c r="I148" i="24"/>
  <c r="Q147" i="24"/>
  <c r="R148" i="24"/>
  <c r="M146" i="24"/>
  <c r="N147" i="24"/>
  <c r="E151" i="24" l="1"/>
  <c r="F152" i="24"/>
  <c r="A148" i="24"/>
  <c r="B149" i="24"/>
  <c r="Z174" i="24"/>
  <c r="Y173" i="24"/>
  <c r="V166" i="24"/>
  <c r="U165" i="24"/>
  <c r="I149" i="24"/>
  <c r="J150" i="24"/>
  <c r="R149" i="24"/>
  <c r="Q148" i="24"/>
  <c r="M147" i="24"/>
  <c r="N148" i="24"/>
  <c r="B150" i="24" l="1"/>
  <c r="A149" i="24"/>
  <c r="E152" i="24"/>
  <c r="F153" i="24"/>
  <c r="Y174" i="24"/>
  <c r="Z175" i="24"/>
  <c r="U166" i="24"/>
  <c r="V167" i="24"/>
  <c r="J151" i="24"/>
  <c r="I150" i="24"/>
  <c r="Q149" i="24"/>
  <c r="R150" i="24"/>
  <c r="M148" i="24"/>
  <c r="N149" i="24"/>
  <c r="E153" i="24" l="1"/>
  <c r="F154" i="24"/>
  <c r="A150" i="24"/>
  <c r="B151" i="24"/>
  <c r="Z176" i="24"/>
  <c r="Y175" i="24"/>
  <c r="V168" i="24"/>
  <c r="U167" i="24"/>
  <c r="I151" i="24"/>
  <c r="J152" i="24"/>
  <c r="Q150" i="24"/>
  <c r="R151" i="24"/>
  <c r="N150" i="24"/>
  <c r="M149" i="24"/>
  <c r="B152" i="24" l="1"/>
  <c r="A151" i="24"/>
  <c r="E154" i="24"/>
  <c r="F155" i="24"/>
  <c r="Z177" i="24"/>
  <c r="Y176" i="24"/>
  <c r="U168" i="24"/>
  <c r="V169" i="24"/>
  <c r="J153" i="24"/>
  <c r="I152" i="24"/>
  <c r="Q151" i="24"/>
  <c r="R152" i="24"/>
  <c r="M150" i="24"/>
  <c r="N151" i="24"/>
  <c r="E155" i="24" l="1"/>
  <c r="F156" i="24"/>
  <c r="A152" i="24"/>
  <c r="B153" i="24"/>
  <c r="Z178" i="24"/>
  <c r="Y177" i="24"/>
  <c r="U169" i="24"/>
  <c r="V170" i="24"/>
  <c r="I153" i="24"/>
  <c r="J154" i="24"/>
  <c r="R153" i="24"/>
  <c r="Q152" i="24"/>
  <c r="M151" i="24"/>
  <c r="N152" i="24"/>
  <c r="B154" i="24" l="1"/>
  <c r="A153" i="24"/>
  <c r="E156" i="24"/>
  <c r="F157" i="24"/>
  <c r="Z179" i="24"/>
  <c r="Y178" i="24"/>
  <c r="U170" i="24"/>
  <c r="V171" i="24"/>
  <c r="J155" i="24"/>
  <c r="I154" i="24"/>
  <c r="Q153" i="24"/>
  <c r="R154" i="24"/>
  <c r="M152" i="24"/>
  <c r="N153" i="24"/>
  <c r="E157" i="24" l="1"/>
  <c r="F158" i="24"/>
  <c r="A154" i="24"/>
  <c r="B155" i="24"/>
  <c r="Z180" i="24"/>
  <c r="Y179" i="24"/>
  <c r="V172" i="24"/>
  <c r="U171" i="24"/>
  <c r="I155" i="24"/>
  <c r="J156" i="24"/>
  <c r="Q154" i="24"/>
  <c r="R155" i="24"/>
  <c r="N154" i="24"/>
  <c r="M153" i="24"/>
  <c r="B156" i="24" l="1"/>
  <c r="A155" i="24"/>
  <c r="E158" i="24"/>
  <c r="F159" i="24"/>
  <c r="Z181" i="24"/>
  <c r="Y180" i="24"/>
  <c r="U172" i="24"/>
  <c r="V173" i="24"/>
  <c r="J157" i="24"/>
  <c r="I156" i="24"/>
  <c r="Q155" i="24"/>
  <c r="R156" i="24"/>
  <c r="M154" i="24"/>
  <c r="N155" i="24"/>
  <c r="E159" i="24" l="1"/>
  <c r="F160" i="24"/>
  <c r="A156" i="24"/>
  <c r="B157" i="24"/>
  <c r="Z182" i="24"/>
  <c r="Y181" i="24"/>
  <c r="V174" i="24"/>
  <c r="U173" i="24"/>
  <c r="I157" i="24"/>
  <c r="J158" i="24"/>
  <c r="R157" i="24"/>
  <c r="Q156" i="24"/>
  <c r="M155" i="24"/>
  <c r="N156" i="24"/>
  <c r="B158" i="24" l="1"/>
  <c r="A157" i="24"/>
  <c r="E160" i="24"/>
  <c r="F161" i="24"/>
  <c r="Y182" i="24"/>
  <c r="Z183" i="24"/>
  <c r="U174" i="24"/>
  <c r="V175" i="24"/>
  <c r="J159" i="24"/>
  <c r="I158" i="24"/>
  <c r="Q157" i="24"/>
  <c r="R158" i="24"/>
  <c r="M156" i="24"/>
  <c r="N157" i="24"/>
  <c r="E161" i="24" l="1"/>
  <c r="F162" i="24"/>
  <c r="A158" i="24"/>
  <c r="B159" i="24"/>
  <c r="Z184" i="24"/>
  <c r="Y183" i="24"/>
  <c r="V176" i="24"/>
  <c r="U175" i="24"/>
  <c r="I159" i="24"/>
  <c r="J160" i="24"/>
  <c r="Q158" i="24"/>
  <c r="R159" i="24"/>
  <c r="N158" i="24"/>
  <c r="M157" i="24"/>
  <c r="B160" i="24" l="1"/>
  <c r="A159" i="24"/>
  <c r="E162" i="24"/>
  <c r="F163" i="24"/>
  <c r="Z185" i="24"/>
  <c r="Y184" i="24"/>
  <c r="U176" i="24"/>
  <c r="V177" i="24"/>
  <c r="J161" i="24"/>
  <c r="I160" i="24"/>
  <c r="Q159" i="24"/>
  <c r="R160" i="24"/>
  <c r="M158" i="24"/>
  <c r="N159" i="24"/>
  <c r="E163" i="24" l="1"/>
  <c r="F164" i="24"/>
  <c r="A160" i="24"/>
  <c r="B161" i="24"/>
  <c r="Z186" i="24"/>
  <c r="Y185" i="24"/>
  <c r="U177" i="24"/>
  <c r="V178" i="24"/>
  <c r="I161" i="24"/>
  <c r="J162" i="24"/>
  <c r="R161" i="24"/>
  <c r="Q160" i="24"/>
  <c r="M159" i="24"/>
  <c r="N160" i="24"/>
  <c r="B162" i="24" l="1"/>
  <c r="A161" i="24"/>
  <c r="E164" i="24"/>
  <c r="F165" i="24"/>
  <c r="Z187" i="24"/>
  <c r="Y186" i="24"/>
  <c r="U178" i="24"/>
  <c r="V179" i="24"/>
  <c r="J163" i="24"/>
  <c r="I162" i="24"/>
  <c r="Q161" i="24"/>
  <c r="R162" i="24"/>
  <c r="M160" i="24"/>
  <c r="N161" i="24"/>
  <c r="E165" i="24" l="1"/>
  <c r="F166" i="24"/>
  <c r="A162" i="24"/>
  <c r="B163" i="24"/>
  <c r="Z188" i="24"/>
  <c r="Y187" i="24"/>
  <c r="U179" i="24"/>
  <c r="V180" i="24"/>
  <c r="I163" i="24"/>
  <c r="J164" i="24"/>
  <c r="R163" i="24"/>
  <c r="Q162" i="24"/>
  <c r="N162" i="24"/>
  <c r="M161" i="24"/>
  <c r="A163" i="24" l="1"/>
  <c r="B164" i="24"/>
  <c r="E166" i="24"/>
  <c r="F167" i="24"/>
  <c r="Y188" i="24"/>
  <c r="Z189" i="24"/>
  <c r="U180" i="24"/>
  <c r="V181" i="24"/>
  <c r="J165" i="24"/>
  <c r="I164" i="24"/>
  <c r="Q163" i="24"/>
  <c r="R164" i="24"/>
  <c r="M162" i="24"/>
  <c r="N163" i="24"/>
  <c r="E167" i="24" l="1"/>
  <c r="F168" i="24"/>
  <c r="A164" i="24"/>
  <c r="B165" i="24"/>
  <c r="Y189" i="24"/>
  <c r="Z190" i="24"/>
  <c r="V182" i="24"/>
  <c r="U181" i="24"/>
  <c r="I165" i="24"/>
  <c r="J166" i="24"/>
  <c r="Q164" i="24"/>
  <c r="R165" i="24"/>
  <c r="M163" i="24"/>
  <c r="N164" i="24"/>
  <c r="A165" i="24" l="1"/>
  <c r="B166" i="24"/>
  <c r="E168" i="24"/>
  <c r="F169" i="24"/>
  <c r="Y190" i="24"/>
  <c r="Z191" i="24"/>
  <c r="U182" i="24"/>
  <c r="V183" i="24"/>
  <c r="J167" i="24"/>
  <c r="I166" i="24"/>
  <c r="Q165" i="24"/>
  <c r="R166" i="24"/>
  <c r="M164" i="24"/>
  <c r="N165" i="24"/>
  <c r="E169" i="24" l="1"/>
  <c r="F170" i="24"/>
  <c r="A166" i="24"/>
  <c r="B167" i="24"/>
  <c r="Z192" i="24"/>
  <c r="Y191" i="24"/>
  <c r="V184" i="24"/>
  <c r="U183" i="24"/>
  <c r="I167" i="24"/>
  <c r="J168" i="24"/>
  <c r="R167" i="24"/>
  <c r="Q166" i="24"/>
  <c r="N166" i="24"/>
  <c r="M165" i="24"/>
  <c r="A167" i="24" l="1"/>
  <c r="B168" i="24"/>
  <c r="E170" i="24"/>
  <c r="F171" i="24"/>
  <c r="Y192" i="24"/>
  <c r="Z193" i="24"/>
  <c r="U184" i="24"/>
  <c r="V185" i="24"/>
  <c r="J169" i="24"/>
  <c r="I168" i="24"/>
  <c r="Q167" i="24"/>
  <c r="R168" i="24"/>
  <c r="M166" i="24"/>
  <c r="N167" i="24"/>
  <c r="E171" i="24" l="1"/>
  <c r="F172" i="24"/>
  <c r="A168" i="24"/>
  <c r="B169" i="24"/>
  <c r="Y193" i="24"/>
  <c r="Z194" i="24"/>
  <c r="U185" i="24"/>
  <c r="V186" i="24"/>
  <c r="I169" i="24"/>
  <c r="J170" i="24"/>
  <c r="R169" i="24"/>
  <c r="Q168" i="24"/>
  <c r="M167" i="24"/>
  <c r="N168" i="24"/>
  <c r="A169" i="24" l="1"/>
  <c r="B170" i="24"/>
  <c r="E172" i="24"/>
  <c r="F173" i="24"/>
  <c r="Y194" i="24"/>
  <c r="Z195" i="24"/>
  <c r="U186" i="24"/>
  <c r="V187" i="24"/>
  <c r="J171" i="24"/>
  <c r="I170" i="24"/>
  <c r="Q169" i="24"/>
  <c r="R170" i="24"/>
  <c r="M168" i="24"/>
  <c r="N169" i="24"/>
  <c r="E173" i="24" l="1"/>
  <c r="F174" i="24"/>
  <c r="A170" i="24"/>
  <c r="B171" i="24"/>
  <c r="Y195" i="24"/>
  <c r="Z196" i="24"/>
  <c r="U187" i="24"/>
  <c r="V188" i="24"/>
  <c r="I171" i="24"/>
  <c r="J172" i="24"/>
  <c r="R171" i="24"/>
  <c r="Q170" i="24"/>
  <c r="N170" i="24"/>
  <c r="M169" i="24"/>
  <c r="A171" i="24" l="1"/>
  <c r="B172" i="24"/>
  <c r="E174" i="24"/>
  <c r="F175" i="24"/>
  <c r="Z197" i="24"/>
  <c r="Y196" i="24"/>
  <c r="V189" i="24"/>
  <c r="U188" i="24"/>
  <c r="J173" i="24"/>
  <c r="I172" i="24"/>
  <c r="Q171" i="24"/>
  <c r="R172" i="24"/>
  <c r="M170" i="24"/>
  <c r="N171" i="24"/>
  <c r="E175" i="24" l="1"/>
  <c r="F176" i="24"/>
  <c r="A172" i="24"/>
  <c r="B173" i="24"/>
  <c r="Z198" i="24"/>
  <c r="Y197" i="24"/>
  <c r="U189" i="24"/>
  <c r="V190" i="24"/>
  <c r="I173" i="24"/>
  <c r="J174" i="24"/>
  <c r="R173" i="24"/>
  <c r="Q172" i="24"/>
  <c r="N172" i="24"/>
  <c r="M171" i="24"/>
  <c r="A173" i="24" l="1"/>
  <c r="B174" i="24"/>
  <c r="E176" i="24"/>
  <c r="F177" i="24"/>
  <c r="Z199" i="24"/>
  <c r="Y198" i="24"/>
  <c r="V191" i="24"/>
  <c r="U190" i="24"/>
  <c r="J175" i="24"/>
  <c r="I174" i="24"/>
  <c r="Q173" i="24"/>
  <c r="R174" i="24"/>
  <c r="M172" i="24"/>
  <c r="N173" i="24"/>
  <c r="E177" i="24" l="1"/>
  <c r="F178" i="24"/>
  <c r="A174" i="24"/>
  <c r="B175" i="24"/>
  <c r="Z200" i="24"/>
  <c r="Y199" i="24"/>
  <c r="V192" i="24"/>
  <c r="U191" i="24"/>
  <c r="I175" i="24"/>
  <c r="J176" i="24"/>
  <c r="R175" i="24"/>
  <c r="Q174" i="24"/>
  <c r="N174" i="24"/>
  <c r="M173" i="24"/>
  <c r="A175" i="24" l="1"/>
  <c r="B176" i="24"/>
  <c r="E178" i="24"/>
  <c r="F179" i="24"/>
  <c r="Z201" i="24"/>
  <c r="Y200" i="24"/>
  <c r="V193" i="24"/>
  <c r="U192" i="24"/>
  <c r="J177" i="24"/>
  <c r="I176" i="24"/>
  <c r="Q175" i="24"/>
  <c r="R176" i="24"/>
  <c r="M174" i="24"/>
  <c r="N175" i="24"/>
  <c r="E179" i="24" l="1"/>
  <c r="F180" i="24"/>
  <c r="A176" i="24"/>
  <c r="B177" i="24"/>
  <c r="Y201" i="24"/>
  <c r="Z202" i="24"/>
  <c r="V194" i="24"/>
  <c r="U193" i="24"/>
  <c r="I177" i="24"/>
  <c r="J178" i="24"/>
  <c r="R177" i="24"/>
  <c r="Q176" i="24"/>
  <c r="N176" i="24"/>
  <c r="M175" i="24"/>
  <c r="A177" i="24" l="1"/>
  <c r="B178" i="24"/>
  <c r="E180" i="24"/>
  <c r="F181" i="24"/>
  <c r="Z203" i="24"/>
  <c r="Y202" i="24"/>
  <c r="V195" i="24"/>
  <c r="U194" i="24"/>
  <c r="J179" i="24"/>
  <c r="I178" i="24"/>
  <c r="Q177" i="24"/>
  <c r="R178" i="24"/>
  <c r="M176" i="24"/>
  <c r="N177" i="24"/>
  <c r="E181" i="24" l="1"/>
  <c r="F182" i="24"/>
  <c r="A178" i="24"/>
  <c r="B179" i="24"/>
  <c r="Z204" i="24"/>
  <c r="Y203" i="24"/>
  <c r="U195" i="24"/>
  <c r="V196" i="24"/>
  <c r="I179" i="24"/>
  <c r="J180" i="24"/>
  <c r="R179" i="24"/>
  <c r="Q178" i="24"/>
  <c r="N178" i="24"/>
  <c r="M177" i="24"/>
  <c r="A179" i="24" l="1"/>
  <c r="B180" i="24"/>
  <c r="E182" i="24"/>
  <c r="F183" i="24"/>
  <c r="Z205" i="24"/>
  <c r="Y204" i="24"/>
  <c r="V197" i="24"/>
  <c r="U196" i="24"/>
  <c r="J181" i="24"/>
  <c r="I180" i="24"/>
  <c r="Q179" i="24"/>
  <c r="R180" i="24"/>
  <c r="M178" i="24"/>
  <c r="N179" i="24"/>
  <c r="E183" i="24" l="1"/>
  <c r="F184" i="24"/>
  <c r="A180" i="24"/>
  <c r="B181" i="24"/>
  <c r="Z206" i="24"/>
  <c r="Y205" i="24"/>
  <c r="U197" i="24"/>
  <c r="V198" i="24"/>
  <c r="I181" i="24"/>
  <c r="J182" i="24"/>
  <c r="R181" i="24"/>
  <c r="Q180" i="24"/>
  <c r="N180" i="24"/>
  <c r="M179" i="24"/>
  <c r="A181" i="24" l="1"/>
  <c r="B182" i="24"/>
  <c r="E184" i="24"/>
  <c r="F185" i="24"/>
  <c r="Z207" i="24"/>
  <c r="Y206" i="24"/>
  <c r="V199" i="24"/>
  <c r="U198" i="24"/>
  <c r="J183" i="24"/>
  <c r="I182" i="24"/>
  <c r="Q181" i="24"/>
  <c r="R182" i="24"/>
  <c r="M180" i="24"/>
  <c r="N181" i="24"/>
  <c r="E185" i="24" l="1"/>
  <c r="F186" i="24"/>
  <c r="A182" i="24"/>
  <c r="B183" i="24"/>
  <c r="Z208" i="24"/>
  <c r="Y207" i="24"/>
  <c r="V200" i="24"/>
  <c r="U199" i="24"/>
  <c r="I183" i="24"/>
  <c r="J184" i="24"/>
  <c r="R183" i="24"/>
  <c r="Q182" i="24"/>
  <c r="N182" i="24"/>
  <c r="M181" i="24"/>
  <c r="A183" i="24" l="1"/>
  <c r="B184" i="24"/>
  <c r="E186" i="24"/>
  <c r="F187" i="24"/>
  <c r="Z209" i="24"/>
  <c r="Y208" i="24"/>
  <c r="V201" i="24"/>
  <c r="U200" i="24"/>
  <c r="I184" i="24"/>
  <c r="J185" i="24"/>
  <c r="Q183" i="24"/>
  <c r="R184" i="24"/>
  <c r="M182" i="24"/>
  <c r="N183" i="24"/>
  <c r="E187" i="24" l="1"/>
  <c r="F188" i="24"/>
  <c r="A184" i="24"/>
  <c r="B185" i="24"/>
  <c r="Y209" i="24"/>
  <c r="Z210" i="24"/>
  <c r="V202" i="24"/>
  <c r="U201" i="24"/>
  <c r="I185" i="24"/>
  <c r="J186" i="24"/>
  <c r="R185" i="24"/>
  <c r="Q184" i="24"/>
  <c r="N184" i="24"/>
  <c r="M183" i="24"/>
  <c r="A185" i="24" l="1"/>
  <c r="B186" i="24"/>
  <c r="E188" i="24"/>
  <c r="F189" i="24"/>
  <c r="Z211" i="24"/>
  <c r="Y210" i="24"/>
  <c r="V203" i="24"/>
  <c r="U202" i="24"/>
  <c r="I186" i="24"/>
  <c r="J187" i="24"/>
  <c r="Q185" i="24"/>
  <c r="R186" i="24"/>
  <c r="M184" i="24"/>
  <c r="N185" i="24"/>
  <c r="E189" i="24" l="1"/>
  <c r="F190" i="24"/>
  <c r="A186" i="24"/>
  <c r="B187" i="24"/>
  <c r="Z212" i="24"/>
  <c r="Y211" i="24"/>
  <c r="U203" i="24"/>
  <c r="V204" i="24"/>
  <c r="I187" i="24"/>
  <c r="J188" i="24"/>
  <c r="R187" i="24"/>
  <c r="Q186" i="24"/>
  <c r="N186" i="24"/>
  <c r="M185" i="24"/>
  <c r="E190" i="24" l="1"/>
  <c r="F191" i="24"/>
  <c r="A187" i="24"/>
  <c r="B188" i="24"/>
  <c r="Z213" i="24"/>
  <c r="Y212" i="24"/>
  <c r="V205" i="24"/>
  <c r="U204" i="24"/>
  <c r="I188" i="24"/>
  <c r="J189" i="24"/>
  <c r="R188" i="24"/>
  <c r="Q187" i="24"/>
  <c r="M186" i="24"/>
  <c r="N187" i="24"/>
  <c r="A188" i="24" l="1"/>
  <c r="B189" i="24"/>
  <c r="E191" i="24"/>
  <c r="F192" i="24"/>
  <c r="Z214" i="24"/>
  <c r="Y213" i="24"/>
  <c r="V206" i="24"/>
  <c r="U205" i="24"/>
  <c r="I189" i="24"/>
  <c r="J190" i="24"/>
  <c r="R189" i="24"/>
  <c r="Q188" i="24"/>
  <c r="N188" i="24"/>
  <c r="M187" i="24"/>
  <c r="F193" i="24" l="1"/>
  <c r="E192" i="24"/>
  <c r="A189" i="24"/>
  <c r="B190" i="24"/>
  <c r="Z215" i="24"/>
  <c r="Y214" i="24"/>
  <c r="V207" i="24"/>
  <c r="U206" i="24"/>
  <c r="I190" i="24"/>
  <c r="J191" i="24"/>
  <c r="R190" i="24"/>
  <c r="Q189" i="24"/>
  <c r="M188" i="24"/>
  <c r="N189" i="24"/>
  <c r="A190" i="24" l="1"/>
  <c r="B191" i="24"/>
  <c r="E193" i="24"/>
  <c r="F194" i="24"/>
  <c r="Y215" i="24"/>
  <c r="Z216" i="24"/>
  <c r="U207" i="24"/>
  <c r="V208" i="24"/>
  <c r="I191" i="24"/>
  <c r="J192" i="24"/>
  <c r="R191" i="24"/>
  <c r="Q190" i="24"/>
  <c r="N190" i="24"/>
  <c r="M189" i="24"/>
  <c r="E194" i="24" l="1"/>
  <c r="F195" i="24"/>
  <c r="A191" i="24"/>
  <c r="B192" i="24"/>
  <c r="Z217" i="24"/>
  <c r="Y216" i="24"/>
  <c r="V209" i="24"/>
  <c r="U208" i="24"/>
  <c r="I192" i="24"/>
  <c r="J193" i="24"/>
  <c r="R192" i="24"/>
  <c r="Q191" i="24"/>
  <c r="M190" i="24"/>
  <c r="N191" i="24"/>
  <c r="A192" i="24" l="1"/>
  <c r="B193" i="24"/>
  <c r="E195" i="24"/>
  <c r="F196" i="24"/>
  <c r="Y217" i="24"/>
  <c r="Z218" i="24"/>
  <c r="U209" i="24"/>
  <c r="V210" i="24"/>
  <c r="I193" i="24"/>
  <c r="J194" i="24"/>
  <c r="R193" i="24"/>
  <c r="Q192" i="24"/>
  <c r="N192" i="24"/>
  <c r="M191" i="24"/>
  <c r="E196" i="24" l="1"/>
  <c r="F197" i="24"/>
  <c r="A193" i="24"/>
  <c r="B194" i="24"/>
  <c r="Z219" i="24"/>
  <c r="Y218" i="24"/>
  <c r="V211" i="24"/>
  <c r="U210" i="24"/>
  <c r="I194" i="24"/>
  <c r="J195" i="24"/>
  <c r="R194" i="24"/>
  <c r="Q193" i="24"/>
  <c r="M192" i="24"/>
  <c r="N193" i="24"/>
  <c r="A194" i="24" l="1"/>
  <c r="B195" i="24"/>
  <c r="E197" i="24"/>
  <c r="F198" i="24"/>
  <c r="Y219" i="24"/>
  <c r="Z220" i="24"/>
  <c r="U211" i="24"/>
  <c r="V212" i="24"/>
  <c r="I195" i="24"/>
  <c r="J196" i="24"/>
  <c r="R195" i="24"/>
  <c r="Q194" i="24"/>
  <c r="N194" i="24"/>
  <c r="M193" i="24"/>
  <c r="E198" i="24" l="1"/>
  <c r="F199" i="24"/>
  <c r="A195" i="24"/>
  <c r="B196" i="24"/>
  <c r="Z221" i="24"/>
  <c r="Y220" i="24"/>
  <c r="V213" i="24"/>
  <c r="U212" i="24"/>
  <c r="I196" i="24"/>
  <c r="J197" i="24"/>
  <c r="R196" i="24"/>
  <c r="Q195" i="24"/>
  <c r="M194" i="24"/>
  <c r="N195" i="24"/>
  <c r="A196" i="24" l="1"/>
  <c r="B197" i="24"/>
  <c r="E199" i="24"/>
  <c r="F200" i="24"/>
  <c r="Z222" i="24"/>
  <c r="Y221" i="24"/>
  <c r="V214" i="24"/>
  <c r="U213" i="24"/>
  <c r="I197" i="24"/>
  <c r="J198" i="24"/>
  <c r="R197" i="24"/>
  <c r="Q196" i="24"/>
  <c r="N196" i="24"/>
  <c r="M195" i="24"/>
  <c r="E200" i="24" l="1"/>
  <c r="F201" i="24"/>
  <c r="A197" i="24"/>
  <c r="B198" i="24"/>
  <c r="Z223" i="24"/>
  <c r="Y222" i="24"/>
  <c r="V215" i="24"/>
  <c r="U214" i="24"/>
  <c r="I198" i="24"/>
  <c r="J199" i="24"/>
  <c r="R198" i="24"/>
  <c r="Q197" i="24"/>
  <c r="M196" i="24"/>
  <c r="N197" i="24"/>
  <c r="A198" i="24" l="1"/>
  <c r="B199" i="24"/>
  <c r="E201" i="24"/>
  <c r="F202" i="24"/>
  <c r="Y223" i="24"/>
  <c r="Z224" i="24"/>
  <c r="V216" i="24"/>
  <c r="U215" i="24"/>
  <c r="I199" i="24"/>
  <c r="J200" i="24"/>
  <c r="R199" i="24"/>
  <c r="Q198" i="24"/>
  <c r="N198" i="24"/>
  <c r="M197" i="24"/>
  <c r="E202" i="24" l="1"/>
  <c r="F203" i="24"/>
  <c r="A199" i="24"/>
  <c r="B200" i="24"/>
  <c r="Z225" i="24"/>
  <c r="Y224" i="24"/>
  <c r="V217" i="24"/>
  <c r="U216" i="24"/>
  <c r="I200" i="24"/>
  <c r="J201" i="24"/>
  <c r="R200" i="24"/>
  <c r="Q199" i="24"/>
  <c r="M198" i="24"/>
  <c r="N199" i="24"/>
  <c r="A200" i="24" l="1"/>
  <c r="B201" i="24"/>
  <c r="E203" i="24"/>
  <c r="F204" i="24"/>
  <c r="Y225" i="24"/>
  <c r="Z226" i="24"/>
  <c r="U217" i="24"/>
  <c r="V218" i="24"/>
  <c r="I201" i="24"/>
  <c r="J202" i="24"/>
  <c r="R201" i="24"/>
  <c r="Q200" i="24"/>
  <c r="N200" i="24"/>
  <c r="M199" i="24"/>
  <c r="E204" i="24" l="1"/>
  <c r="F205" i="24"/>
  <c r="A201" i="24"/>
  <c r="B202" i="24"/>
  <c r="Z227" i="24"/>
  <c r="Y226" i="24"/>
  <c r="V219" i="24"/>
  <c r="U218" i="24"/>
  <c r="I202" i="24"/>
  <c r="J203" i="24"/>
  <c r="R202" i="24"/>
  <c r="Q201" i="24"/>
  <c r="M200" i="24"/>
  <c r="N201" i="24"/>
  <c r="A202" i="24" l="1"/>
  <c r="B203" i="24"/>
  <c r="E205" i="24"/>
  <c r="F206" i="24"/>
  <c r="Z228" i="24"/>
  <c r="Y227" i="24"/>
  <c r="V220" i="24"/>
  <c r="U219" i="24"/>
  <c r="I203" i="24"/>
  <c r="J204" i="24"/>
  <c r="R203" i="24"/>
  <c r="Q202" i="24"/>
  <c r="N202" i="24"/>
  <c r="M201" i="24"/>
  <c r="E206" i="24" l="1"/>
  <c r="F207" i="24"/>
  <c r="A203" i="24"/>
  <c r="B204" i="24"/>
  <c r="Z229" i="24"/>
  <c r="Y228" i="24"/>
  <c r="V221" i="24"/>
  <c r="U220" i="24"/>
  <c r="I204" i="24"/>
  <c r="J205" i="24"/>
  <c r="R204" i="24"/>
  <c r="Q203" i="24"/>
  <c r="M202" i="24"/>
  <c r="N203" i="24"/>
  <c r="A204" i="24" l="1"/>
  <c r="B205" i="24"/>
  <c r="E207" i="24"/>
  <c r="F208" i="24"/>
  <c r="Z230" i="24"/>
  <c r="Y229" i="24"/>
  <c r="V222" i="24"/>
  <c r="U221" i="24"/>
  <c r="I205" i="24"/>
  <c r="J206" i="24"/>
  <c r="R205" i="24"/>
  <c r="Q204" i="24"/>
  <c r="N204" i="24"/>
  <c r="M203" i="24"/>
  <c r="E208" i="24" l="1"/>
  <c r="F209" i="24"/>
  <c r="A205" i="24"/>
  <c r="B206" i="24"/>
  <c r="Z231" i="24"/>
  <c r="Y230" i="24"/>
  <c r="V223" i="24"/>
  <c r="U222" i="24"/>
  <c r="I206" i="24"/>
  <c r="J207" i="24"/>
  <c r="R206" i="24"/>
  <c r="Q205" i="24"/>
  <c r="M204" i="24"/>
  <c r="N205" i="24"/>
  <c r="A206" i="24" l="1"/>
  <c r="B207" i="24"/>
  <c r="E209" i="24"/>
  <c r="F210" i="24"/>
  <c r="Z232" i="24"/>
  <c r="Y231" i="24"/>
  <c r="V224" i="24"/>
  <c r="U223" i="24"/>
  <c r="I207" i="24"/>
  <c r="J208" i="24"/>
  <c r="R207" i="24"/>
  <c r="Q206" i="24"/>
  <c r="N206" i="24"/>
  <c r="M205" i="24"/>
  <c r="E210" i="24" l="1"/>
  <c r="F211" i="24"/>
  <c r="A207" i="24"/>
  <c r="B208" i="24"/>
  <c r="Z233" i="24"/>
  <c r="Y232" i="24"/>
  <c r="V225" i="24"/>
  <c r="U224" i="24"/>
  <c r="I208" i="24"/>
  <c r="J209" i="24"/>
  <c r="R208" i="24"/>
  <c r="Q207" i="24"/>
  <c r="M206" i="24"/>
  <c r="N207" i="24"/>
  <c r="A208" i="24" l="1"/>
  <c r="B209" i="24"/>
  <c r="E211" i="24"/>
  <c r="F212" i="24"/>
  <c r="Y233" i="24"/>
  <c r="Z234" i="24"/>
  <c r="U225" i="24"/>
  <c r="V226" i="24"/>
  <c r="J210" i="24"/>
  <c r="I209" i="24"/>
  <c r="R209" i="24"/>
  <c r="Q208" i="24"/>
  <c r="N208" i="24"/>
  <c r="M207" i="24"/>
  <c r="E212" i="24" l="1"/>
  <c r="F213" i="24"/>
  <c r="A209" i="24"/>
  <c r="B210" i="24"/>
  <c r="Z235" i="24"/>
  <c r="Y234" i="24"/>
  <c r="V227" i="24"/>
  <c r="U226" i="24"/>
  <c r="I210" i="24"/>
  <c r="J211" i="24"/>
  <c r="R210" i="24"/>
  <c r="Q209" i="24"/>
  <c r="M208" i="24"/>
  <c r="N209" i="24"/>
  <c r="A210" i="24" l="1"/>
  <c r="B211" i="24"/>
  <c r="F214" i="24"/>
  <c r="E213" i="24"/>
  <c r="Z236" i="24"/>
  <c r="Y235" i="24"/>
  <c r="V228" i="24"/>
  <c r="U227" i="24"/>
  <c r="J212" i="24"/>
  <c r="I211" i="24"/>
  <c r="R211" i="24"/>
  <c r="Q210" i="24"/>
  <c r="N210" i="24"/>
  <c r="M209" i="24"/>
  <c r="E214" i="24" l="1"/>
  <c r="F215" i="24"/>
  <c r="A211" i="24"/>
  <c r="B212" i="24"/>
  <c r="Z237" i="24"/>
  <c r="Y236" i="24"/>
  <c r="V229" i="24"/>
  <c r="U228" i="24"/>
  <c r="I212" i="24"/>
  <c r="J213" i="24"/>
  <c r="R212" i="24"/>
  <c r="Q211" i="24"/>
  <c r="M210" i="24"/>
  <c r="N211" i="24"/>
  <c r="E215" i="24" l="1"/>
  <c r="F216" i="24"/>
  <c r="A212" i="24"/>
  <c r="B213" i="24"/>
  <c r="Z238" i="24"/>
  <c r="Y237" i="24"/>
  <c r="V230" i="24"/>
  <c r="U229" i="24"/>
  <c r="J214" i="24"/>
  <c r="I213" i="24"/>
  <c r="R213" i="24"/>
  <c r="Q212" i="24"/>
  <c r="N212" i="24"/>
  <c r="M211" i="24"/>
  <c r="A213" i="24" l="1"/>
  <c r="B214" i="24"/>
  <c r="F217" i="24"/>
  <c r="E216" i="24"/>
  <c r="Z239" i="24"/>
  <c r="Y238" i="24"/>
  <c r="V231" i="24"/>
  <c r="U230" i="24"/>
  <c r="I214" i="24"/>
  <c r="J215" i="24"/>
  <c r="R214" i="24"/>
  <c r="Q213" i="24"/>
  <c r="M212" i="24"/>
  <c r="N213" i="24"/>
  <c r="E217" i="24" l="1"/>
  <c r="F218" i="24"/>
  <c r="A214" i="24"/>
  <c r="B215" i="24"/>
  <c r="Z240" i="24"/>
  <c r="Y239" i="24"/>
  <c r="U231" i="24"/>
  <c r="V232" i="24"/>
  <c r="J216" i="24"/>
  <c r="I215" i="24"/>
  <c r="R215" i="24"/>
  <c r="Q214" i="24"/>
  <c r="N214" i="24"/>
  <c r="M213" i="24"/>
  <c r="A215" i="24" l="1"/>
  <c r="B216" i="24"/>
  <c r="E218" i="24"/>
  <c r="F219" i="24"/>
  <c r="Z241" i="24"/>
  <c r="Y240" i="24"/>
  <c r="V233" i="24"/>
  <c r="U232" i="24"/>
  <c r="I216" i="24"/>
  <c r="J217" i="24"/>
  <c r="R216" i="24"/>
  <c r="Q215" i="24"/>
  <c r="M214" i="24"/>
  <c r="N215" i="24"/>
  <c r="F220" i="24" l="1"/>
  <c r="E219" i="24"/>
  <c r="A216" i="24"/>
  <c r="B217" i="24"/>
  <c r="Y241" i="24"/>
  <c r="Z242" i="24"/>
  <c r="U233" i="24"/>
  <c r="V234" i="24"/>
  <c r="J218" i="24"/>
  <c r="I217" i="24"/>
  <c r="R217" i="24"/>
  <c r="Q216" i="24"/>
  <c r="N216" i="24"/>
  <c r="M215" i="24"/>
  <c r="A217" i="24" l="1"/>
  <c r="B218" i="24"/>
  <c r="E220" i="24"/>
  <c r="F221" i="24"/>
  <c r="Z243" i="24"/>
  <c r="Y242" i="24"/>
  <c r="V235" i="24"/>
  <c r="U234" i="24"/>
  <c r="I218" i="24"/>
  <c r="J219" i="24"/>
  <c r="R218" i="24"/>
  <c r="Q217" i="24"/>
  <c r="M216" i="24"/>
  <c r="N217" i="24"/>
  <c r="A218" i="24" l="1"/>
  <c r="B219" i="24"/>
  <c r="E221" i="24"/>
  <c r="F222" i="24"/>
  <c r="Z244" i="24"/>
  <c r="Y243" i="24"/>
  <c r="U235" i="24"/>
  <c r="V236" i="24"/>
  <c r="J220" i="24"/>
  <c r="I219" i="24"/>
  <c r="R219" i="24"/>
  <c r="Q218" i="24"/>
  <c r="N218" i="24"/>
  <c r="M217" i="24"/>
  <c r="E222" i="24" l="1"/>
  <c r="F223" i="24"/>
  <c r="A219" i="24"/>
  <c r="B220" i="24"/>
  <c r="Z245" i="24"/>
  <c r="Y244" i="24"/>
  <c r="V237" i="24"/>
  <c r="U236" i="24"/>
  <c r="I220" i="24"/>
  <c r="J221" i="24"/>
  <c r="R220" i="24"/>
  <c r="Q219" i="24"/>
  <c r="M218" i="24"/>
  <c r="N219" i="24"/>
  <c r="A220" i="24" l="1"/>
  <c r="B221" i="24"/>
  <c r="E223" i="24"/>
  <c r="F224" i="24"/>
  <c r="Z246" i="24"/>
  <c r="Y245" i="24"/>
  <c r="V238" i="24"/>
  <c r="U237" i="24"/>
  <c r="J222" i="24"/>
  <c r="I221" i="24"/>
  <c r="R221" i="24"/>
  <c r="Q220" i="24"/>
  <c r="N220" i="24"/>
  <c r="M219" i="24"/>
  <c r="E224" i="24" l="1"/>
  <c r="F225" i="24"/>
  <c r="A221" i="24"/>
  <c r="B222" i="24"/>
  <c r="Z247" i="24"/>
  <c r="Y246" i="24"/>
  <c r="V239" i="24"/>
  <c r="U238" i="24"/>
  <c r="I222" i="24"/>
  <c r="J223" i="24"/>
  <c r="R222" i="24"/>
  <c r="Q221" i="24"/>
  <c r="M220" i="24"/>
  <c r="N221" i="24"/>
  <c r="B223" i="24" l="1"/>
  <c r="A222" i="24"/>
  <c r="E225" i="24"/>
  <c r="F226" i="24"/>
  <c r="Z248" i="24"/>
  <c r="Y247" i="24"/>
  <c r="U239" i="24"/>
  <c r="V240" i="24"/>
  <c r="J224" i="24"/>
  <c r="I223" i="24"/>
  <c r="R223" i="24"/>
  <c r="Q222" i="24"/>
  <c r="N222" i="24"/>
  <c r="M221" i="24"/>
  <c r="A223" i="24" l="1"/>
  <c r="B224" i="24"/>
  <c r="E226" i="24"/>
  <c r="F227" i="24"/>
  <c r="Z249" i="24"/>
  <c r="Y248" i="24"/>
  <c r="V241" i="24"/>
  <c r="U240" i="24"/>
  <c r="I224" i="24"/>
  <c r="J225" i="24"/>
  <c r="R224" i="24"/>
  <c r="Q223" i="24"/>
  <c r="M222" i="24"/>
  <c r="N223" i="24"/>
  <c r="E227" i="24" l="1"/>
  <c r="F228" i="24"/>
  <c r="A224" i="24"/>
  <c r="B225" i="24"/>
  <c r="Y249" i="24"/>
  <c r="Z250" i="24"/>
  <c r="U241" i="24"/>
  <c r="V242" i="24"/>
  <c r="J226" i="24"/>
  <c r="I225" i="24"/>
  <c r="R225" i="24"/>
  <c r="Q224" i="24"/>
  <c r="N224" i="24"/>
  <c r="M223" i="24"/>
  <c r="B226" i="24" l="1"/>
  <c r="A225" i="24"/>
  <c r="E228" i="24"/>
  <c r="F229" i="24"/>
  <c r="Z251" i="24"/>
  <c r="Y250" i="24"/>
  <c r="V243" i="24"/>
  <c r="U242" i="24"/>
  <c r="I226" i="24"/>
  <c r="J227" i="24"/>
  <c r="R226" i="24"/>
  <c r="Q225" i="24"/>
  <c r="M224" i="24"/>
  <c r="N225" i="24"/>
  <c r="E229" i="24" l="1"/>
  <c r="F230" i="24"/>
  <c r="B227" i="24"/>
  <c r="A226" i="24"/>
  <c r="Y251" i="24"/>
  <c r="Z252" i="24"/>
  <c r="V244" i="24"/>
  <c r="U243" i="24"/>
  <c r="J228" i="24"/>
  <c r="I227" i="24"/>
  <c r="R227" i="24"/>
  <c r="Q226" i="24"/>
  <c r="N226" i="24"/>
  <c r="M225" i="24"/>
  <c r="B228" i="24" l="1"/>
  <c r="A227" i="24"/>
  <c r="E230" i="24"/>
  <c r="F231" i="24"/>
  <c r="Z253" i="24"/>
  <c r="Y252" i="24"/>
  <c r="V245" i="24"/>
  <c r="U244" i="24"/>
  <c r="I228" i="24"/>
  <c r="J229" i="24"/>
  <c r="R228" i="24"/>
  <c r="Q227" i="24"/>
  <c r="M226" i="24"/>
  <c r="N227" i="24"/>
  <c r="E231" i="24" l="1"/>
  <c r="F232" i="24"/>
  <c r="A228" i="24"/>
  <c r="B229" i="24"/>
  <c r="Y253" i="24"/>
  <c r="Z254" i="24"/>
  <c r="V246" i="24"/>
  <c r="U245" i="24"/>
  <c r="J230" i="24"/>
  <c r="I229" i="24"/>
  <c r="R229" i="24"/>
  <c r="Q228" i="24"/>
  <c r="N228" i="24"/>
  <c r="M227" i="24"/>
  <c r="A229" i="24" l="1"/>
  <c r="B230" i="24"/>
  <c r="E232" i="24"/>
  <c r="F233" i="24"/>
  <c r="Y254" i="24"/>
  <c r="Z255" i="24"/>
  <c r="V247" i="24"/>
  <c r="U246" i="24"/>
  <c r="I230" i="24"/>
  <c r="J231" i="24"/>
  <c r="R230" i="24"/>
  <c r="Q229" i="24"/>
  <c r="M228" i="24"/>
  <c r="N229" i="24"/>
  <c r="E233" i="24" l="1"/>
  <c r="F234" i="24"/>
  <c r="B231" i="24"/>
  <c r="A230" i="24"/>
  <c r="Y255" i="24"/>
  <c r="Z256" i="24"/>
  <c r="V248" i="24"/>
  <c r="U247" i="24"/>
  <c r="J232" i="24"/>
  <c r="I231" i="24"/>
  <c r="R231" i="24"/>
  <c r="Q230" i="24"/>
  <c r="N230" i="24"/>
  <c r="M229" i="24"/>
  <c r="E234" i="24" l="1"/>
  <c r="F235" i="24"/>
  <c r="A231" i="24"/>
  <c r="B232" i="24"/>
  <c r="Y256" i="24"/>
  <c r="Z257" i="24"/>
  <c r="V249" i="24"/>
  <c r="U248" i="24"/>
  <c r="J233" i="24"/>
  <c r="I232" i="24"/>
  <c r="R232" i="24"/>
  <c r="Q231" i="24"/>
  <c r="M230" i="24"/>
  <c r="N231" i="24"/>
  <c r="B233" i="24" l="1"/>
  <c r="A232" i="24"/>
  <c r="E235" i="24"/>
  <c r="F236" i="24"/>
  <c r="Y257" i="24"/>
  <c r="Z258" i="24"/>
  <c r="U249" i="24"/>
  <c r="V250" i="24"/>
  <c r="J234" i="24"/>
  <c r="I233" i="24"/>
  <c r="R233" i="24"/>
  <c r="Q232" i="24"/>
  <c r="N232" i="24"/>
  <c r="M231" i="24"/>
  <c r="F237" i="24" l="1"/>
  <c r="E236" i="24"/>
  <c r="B234" i="24"/>
  <c r="A233" i="24"/>
  <c r="Z259" i="24"/>
  <c r="Y258" i="24"/>
  <c r="V251" i="24"/>
  <c r="U250" i="24"/>
  <c r="I234" i="24"/>
  <c r="J235" i="24"/>
  <c r="R234" i="24"/>
  <c r="Q233" i="24"/>
  <c r="M232" i="24"/>
  <c r="N233" i="24"/>
  <c r="B235" i="24" l="1"/>
  <c r="A234" i="24"/>
  <c r="E237" i="24"/>
  <c r="F238" i="24"/>
  <c r="Y259" i="24"/>
  <c r="Z260" i="24"/>
  <c r="V252" i="24"/>
  <c r="U251" i="24"/>
  <c r="J236" i="24"/>
  <c r="I235" i="24"/>
  <c r="R235" i="24"/>
  <c r="Q234" i="24"/>
  <c r="N234" i="24"/>
  <c r="M233" i="24"/>
  <c r="E238" i="24" l="1"/>
  <c r="F239" i="24"/>
  <c r="A235" i="24"/>
  <c r="B236" i="24"/>
  <c r="Y260" i="24"/>
  <c r="Z261" i="24"/>
  <c r="V253" i="24"/>
  <c r="U252" i="24"/>
  <c r="I236" i="24"/>
  <c r="J237" i="24"/>
  <c r="R236" i="24"/>
  <c r="Q235" i="24"/>
  <c r="M234" i="24"/>
  <c r="N235" i="24"/>
  <c r="A236" i="24" l="1"/>
  <c r="B237" i="24"/>
  <c r="E239" i="24"/>
  <c r="F240" i="24"/>
  <c r="Y261" i="24"/>
  <c r="Z262" i="24"/>
  <c r="V254" i="24"/>
  <c r="U253" i="24"/>
  <c r="J238" i="24"/>
  <c r="I237" i="24"/>
  <c r="R237" i="24"/>
  <c r="Q236" i="24"/>
  <c r="N236" i="24"/>
  <c r="M235" i="24"/>
  <c r="E240" i="24" l="1"/>
  <c r="F241" i="24"/>
  <c r="A237" i="24"/>
  <c r="B238" i="24"/>
  <c r="Y262" i="24"/>
  <c r="Z263" i="24"/>
  <c r="V255" i="24"/>
  <c r="U254" i="24"/>
  <c r="I238" i="24"/>
  <c r="J239" i="24"/>
  <c r="R238" i="24"/>
  <c r="Q237" i="24"/>
  <c r="M236" i="24"/>
  <c r="N237" i="24"/>
  <c r="B239" i="24" l="1"/>
  <c r="A238" i="24"/>
  <c r="E241" i="24"/>
  <c r="F242" i="24"/>
  <c r="Y263" i="24"/>
  <c r="Z264" i="24"/>
  <c r="V256" i="24"/>
  <c r="U255" i="24"/>
  <c r="J240" i="24"/>
  <c r="I239" i="24"/>
  <c r="R239" i="24"/>
  <c r="Q238" i="24"/>
  <c r="N238" i="24"/>
  <c r="M237" i="24"/>
  <c r="E242" i="24" l="1"/>
  <c r="F243" i="24"/>
  <c r="A239" i="24"/>
  <c r="B240" i="24"/>
  <c r="Z265" i="24"/>
  <c r="Y264" i="24"/>
  <c r="V257" i="24"/>
  <c r="U256" i="24"/>
  <c r="I240" i="24"/>
  <c r="J241" i="24"/>
  <c r="R240" i="24"/>
  <c r="Q239" i="24"/>
  <c r="M238" i="24"/>
  <c r="N239" i="24"/>
  <c r="B241" i="24" l="1"/>
  <c r="A240" i="24"/>
  <c r="E243" i="24"/>
  <c r="F244" i="24"/>
  <c r="Y265" i="24"/>
  <c r="Z266" i="24"/>
  <c r="V258" i="24"/>
  <c r="U257" i="24"/>
  <c r="J242" i="24"/>
  <c r="I241" i="24"/>
  <c r="R241" i="24"/>
  <c r="Q240" i="24"/>
  <c r="N240" i="24"/>
  <c r="M239" i="24"/>
  <c r="E244" i="24" l="1"/>
  <c r="F245" i="24"/>
  <c r="A241" i="24"/>
  <c r="B242" i="24"/>
  <c r="Z267" i="24"/>
  <c r="Y266" i="24"/>
  <c r="V259" i="24"/>
  <c r="U258" i="24"/>
  <c r="I242" i="24"/>
  <c r="J243" i="24"/>
  <c r="R242" i="24"/>
  <c r="Q241" i="24"/>
  <c r="M240" i="24"/>
  <c r="N241" i="24"/>
  <c r="B243" i="24" l="1"/>
  <c r="A242" i="24"/>
  <c r="E245" i="24"/>
  <c r="F246" i="24"/>
  <c r="Y267" i="24"/>
  <c r="Z268" i="24"/>
  <c r="V260" i="24"/>
  <c r="U259" i="24"/>
  <c r="J244" i="24"/>
  <c r="I243" i="24"/>
  <c r="R243" i="24"/>
  <c r="Q242" i="24"/>
  <c r="N242" i="24"/>
  <c r="M241" i="24"/>
  <c r="E246" i="24" l="1"/>
  <c r="F247" i="24"/>
  <c r="A243" i="24"/>
  <c r="B244" i="24"/>
  <c r="Y268" i="24"/>
  <c r="Z269" i="24"/>
  <c r="V261" i="24"/>
  <c r="U260" i="24"/>
  <c r="I244" i="24"/>
  <c r="J245" i="24"/>
  <c r="R244" i="24"/>
  <c r="Q243" i="24"/>
  <c r="M242" i="24"/>
  <c r="N243" i="24"/>
  <c r="B245" i="24" l="1"/>
  <c r="A244" i="24"/>
  <c r="E247" i="24"/>
  <c r="F248" i="24"/>
  <c r="Y269" i="24"/>
  <c r="Z270" i="24"/>
  <c r="V262" i="24"/>
  <c r="U261" i="24"/>
  <c r="J246" i="24"/>
  <c r="I245" i="24"/>
  <c r="R245" i="24"/>
  <c r="Q244" i="24"/>
  <c r="N244" i="24"/>
  <c r="M243" i="24"/>
  <c r="E248" i="24" l="1"/>
  <c r="F249" i="24"/>
  <c r="A245" i="24"/>
  <c r="B246" i="24"/>
  <c r="Y270" i="24"/>
  <c r="Z271" i="24"/>
  <c r="V263" i="24"/>
  <c r="U262" i="24"/>
  <c r="I246" i="24"/>
  <c r="J247" i="24"/>
  <c r="R246" i="24"/>
  <c r="Q245" i="24"/>
  <c r="M244" i="24"/>
  <c r="N245" i="24"/>
  <c r="B247" i="24" l="1"/>
  <c r="A246" i="24"/>
  <c r="E249" i="24"/>
  <c r="F250" i="24"/>
  <c r="Y271" i="24"/>
  <c r="Z272" i="24"/>
  <c r="V264" i="24"/>
  <c r="U263" i="24"/>
  <c r="J248" i="24"/>
  <c r="I247" i="24"/>
  <c r="R247" i="24"/>
  <c r="Q246" i="24"/>
  <c r="N246" i="24"/>
  <c r="M245" i="24"/>
  <c r="E250" i="24" l="1"/>
  <c r="F251" i="24"/>
  <c r="A247" i="24"/>
  <c r="B248" i="24"/>
  <c r="Y272" i="24"/>
  <c r="Z273" i="24"/>
  <c r="V265" i="24"/>
  <c r="U264" i="24"/>
  <c r="I248" i="24"/>
  <c r="J249" i="24"/>
  <c r="R248" i="24"/>
  <c r="Q247" i="24"/>
  <c r="M246" i="24"/>
  <c r="N247" i="24"/>
  <c r="B249" i="24" l="1"/>
  <c r="A248" i="24"/>
  <c r="E251" i="24"/>
  <c r="F252" i="24"/>
  <c r="Y273" i="24"/>
  <c r="Z274" i="24"/>
  <c r="V266" i="24"/>
  <c r="U265" i="24"/>
  <c r="J250" i="24"/>
  <c r="I249" i="24"/>
  <c r="R249" i="24"/>
  <c r="Q248" i="24"/>
  <c r="N248" i="24"/>
  <c r="M247" i="24"/>
  <c r="A249" i="24" l="1"/>
  <c r="B250" i="24"/>
  <c r="E252" i="24"/>
  <c r="F253" i="24"/>
  <c r="Z275" i="24"/>
  <c r="Y274" i="24"/>
  <c r="V267" i="24"/>
  <c r="U266" i="24"/>
  <c r="I250" i="24"/>
  <c r="J251" i="24"/>
  <c r="R250" i="24"/>
  <c r="Q249" i="24"/>
  <c r="M248" i="24"/>
  <c r="N249" i="24"/>
  <c r="E253" i="24" l="1"/>
  <c r="F254" i="24"/>
  <c r="B251" i="24"/>
  <c r="A250" i="24"/>
  <c r="Y275" i="24"/>
  <c r="Z276" i="24"/>
  <c r="V268" i="24"/>
  <c r="U267" i="24"/>
  <c r="J252" i="24"/>
  <c r="I251" i="24"/>
  <c r="R251" i="24"/>
  <c r="Q250" i="24"/>
  <c r="N250" i="24"/>
  <c r="M249" i="24"/>
  <c r="A251" i="24" l="1"/>
  <c r="B252" i="24"/>
  <c r="E254" i="24"/>
  <c r="F255" i="24"/>
  <c r="Z277" i="24"/>
  <c r="Y276" i="24"/>
  <c r="V269" i="24"/>
  <c r="U268" i="24"/>
  <c r="I252" i="24"/>
  <c r="J253" i="24"/>
  <c r="R252" i="24"/>
  <c r="Q251" i="24"/>
  <c r="M250" i="24"/>
  <c r="N251" i="24"/>
  <c r="E255" i="24" l="1"/>
  <c r="F256" i="24"/>
  <c r="B253" i="24"/>
  <c r="A252" i="24"/>
  <c r="Y277" i="24"/>
  <c r="Z278" i="24"/>
  <c r="V270" i="24"/>
  <c r="U269" i="24"/>
  <c r="J254" i="24"/>
  <c r="I253" i="24"/>
  <c r="R253" i="24"/>
  <c r="Q252" i="24"/>
  <c r="N252" i="24"/>
  <c r="M251" i="24"/>
  <c r="B254" i="24" l="1"/>
  <c r="A253" i="24"/>
  <c r="E256" i="24"/>
  <c r="F257" i="24"/>
  <c r="Y278" i="24"/>
  <c r="Z279" i="24"/>
  <c r="V271" i="24"/>
  <c r="U270" i="24"/>
  <c r="I254" i="24"/>
  <c r="J255" i="24"/>
  <c r="R254" i="24"/>
  <c r="Q253" i="24"/>
  <c r="M252" i="24"/>
  <c r="N253" i="24"/>
  <c r="E257" i="24" l="1"/>
  <c r="F258" i="24"/>
  <c r="B255" i="24"/>
  <c r="A254" i="24"/>
  <c r="Y279" i="24"/>
  <c r="Z280" i="24"/>
  <c r="V272" i="24"/>
  <c r="U271" i="24"/>
  <c r="J256" i="24"/>
  <c r="I255" i="24"/>
  <c r="R255" i="24"/>
  <c r="Q254" i="24"/>
  <c r="N254" i="24"/>
  <c r="M253" i="24"/>
  <c r="B256" i="24" l="1"/>
  <c r="A255" i="24"/>
  <c r="E258" i="24"/>
  <c r="F259" i="24"/>
  <c r="Z281" i="24"/>
  <c r="Y280" i="24"/>
  <c r="V273" i="24"/>
  <c r="U272" i="24"/>
  <c r="I256" i="24"/>
  <c r="J257" i="24"/>
  <c r="R256" i="24"/>
  <c r="Q255" i="24"/>
  <c r="M254" i="24"/>
  <c r="N255" i="24"/>
  <c r="E259" i="24" l="1"/>
  <c r="F260" i="24"/>
  <c r="B257" i="24"/>
  <c r="A256" i="24"/>
  <c r="Y281" i="24"/>
  <c r="Z282" i="24"/>
  <c r="V274" i="24"/>
  <c r="U273" i="24"/>
  <c r="J258" i="24"/>
  <c r="I257" i="24"/>
  <c r="R257" i="24"/>
  <c r="Q256" i="24"/>
  <c r="N256" i="24"/>
  <c r="M255" i="24"/>
  <c r="B258" i="24" l="1"/>
  <c r="A257" i="24"/>
  <c r="E260" i="24"/>
  <c r="F261" i="24"/>
  <c r="Z283" i="24"/>
  <c r="Y282" i="24"/>
  <c r="V275" i="24"/>
  <c r="U274" i="24"/>
  <c r="I258" i="24"/>
  <c r="J259" i="24"/>
  <c r="R258" i="24"/>
  <c r="Q257" i="24"/>
  <c r="M256" i="24"/>
  <c r="N257" i="24"/>
  <c r="E261" i="24" l="1"/>
  <c r="F262" i="24"/>
  <c r="B259" i="24"/>
  <c r="A258" i="24"/>
  <c r="Y283" i="24"/>
  <c r="Z284" i="24"/>
  <c r="V276" i="24"/>
  <c r="U275" i="24"/>
  <c r="J260" i="24"/>
  <c r="I259" i="24"/>
  <c r="R259" i="24"/>
  <c r="Q258" i="24"/>
  <c r="N258" i="24"/>
  <c r="M257" i="24"/>
  <c r="B260" i="24" l="1"/>
  <c r="A259" i="24"/>
  <c r="E262" i="24"/>
  <c r="F263" i="24"/>
  <c r="Z285" i="24"/>
  <c r="Y284" i="24"/>
  <c r="V277" i="24"/>
  <c r="U276" i="24"/>
  <c r="I260" i="24"/>
  <c r="J261" i="24"/>
  <c r="R260" i="24"/>
  <c r="Q259" i="24"/>
  <c r="M258" i="24"/>
  <c r="N259" i="24"/>
  <c r="E263" i="24" l="1"/>
  <c r="F264" i="24"/>
  <c r="B261" i="24"/>
  <c r="A260" i="24"/>
  <c r="Z286" i="24"/>
  <c r="Y285" i="24"/>
  <c r="V278" i="24"/>
  <c r="U277" i="24"/>
  <c r="J262" i="24"/>
  <c r="I261" i="24"/>
  <c r="R261" i="24"/>
  <c r="Q260" i="24"/>
  <c r="N260" i="24"/>
  <c r="M259" i="24"/>
  <c r="B262" i="24" l="1"/>
  <c r="A261" i="24"/>
  <c r="E264" i="24"/>
  <c r="F265" i="24"/>
  <c r="Z287" i="24"/>
  <c r="Y286" i="24"/>
  <c r="V279" i="24"/>
  <c r="U278" i="24"/>
  <c r="I262" i="24"/>
  <c r="J263" i="24"/>
  <c r="R262" i="24"/>
  <c r="Q261" i="24"/>
  <c r="M260" i="24"/>
  <c r="N261" i="24"/>
  <c r="E265" i="24" l="1"/>
  <c r="F266" i="24"/>
  <c r="B263" i="24"/>
  <c r="A262" i="24"/>
  <c r="Z288" i="24"/>
  <c r="Y287" i="24"/>
  <c r="V280" i="24"/>
  <c r="U279" i="24"/>
  <c r="J264" i="24"/>
  <c r="I263" i="24"/>
  <c r="R263" i="24"/>
  <c r="Q262" i="24"/>
  <c r="N262" i="24"/>
  <c r="M261" i="24"/>
  <c r="B264" i="24" l="1"/>
  <c r="A263" i="24"/>
  <c r="E266" i="24"/>
  <c r="F267" i="24"/>
  <c r="Y288" i="24"/>
  <c r="Z289" i="24"/>
  <c r="V281" i="24"/>
  <c r="U280" i="24"/>
  <c r="I264" i="24"/>
  <c r="J265" i="24"/>
  <c r="R264" i="24"/>
  <c r="Q263" i="24"/>
  <c r="M262" i="24"/>
  <c r="N263" i="24"/>
  <c r="E267" i="24" l="1"/>
  <c r="F268" i="24"/>
  <c r="B265" i="24"/>
  <c r="A264" i="24"/>
  <c r="Z290" i="24"/>
  <c r="Y289" i="24"/>
  <c r="V282" i="24"/>
  <c r="U281" i="24"/>
  <c r="J266" i="24"/>
  <c r="I265" i="24"/>
  <c r="R265" i="24"/>
  <c r="Q264" i="24"/>
  <c r="N264" i="24"/>
  <c r="M263" i="24"/>
  <c r="B266" i="24" l="1"/>
  <c r="A265" i="24"/>
  <c r="E268" i="24"/>
  <c r="F269" i="24"/>
  <c r="Y290" i="24"/>
  <c r="Z291" i="24"/>
  <c r="V283" i="24"/>
  <c r="U282" i="24"/>
  <c r="I266" i="24"/>
  <c r="J267" i="24"/>
  <c r="R266" i="24"/>
  <c r="Q265" i="24"/>
  <c r="M264" i="24"/>
  <c r="N265" i="24"/>
  <c r="E269" i="24" l="1"/>
  <c r="F270" i="24"/>
  <c r="B267" i="24"/>
  <c r="A266" i="24"/>
  <c r="Z292" i="24"/>
  <c r="Y291" i="24"/>
  <c r="V284" i="24"/>
  <c r="U283" i="24"/>
  <c r="J268" i="24"/>
  <c r="I267" i="24"/>
  <c r="R267" i="24"/>
  <c r="Q266" i="24"/>
  <c r="N266" i="24"/>
  <c r="M265" i="24"/>
  <c r="B268" i="24" l="1"/>
  <c r="A267" i="24"/>
  <c r="E270" i="24"/>
  <c r="F271" i="24"/>
  <c r="Y292" i="24"/>
  <c r="Z293" i="24"/>
  <c r="V285" i="24"/>
  <c r="U284" i="24"/>
  <c r="I268" i="24"/>
  <c r="J269" i="24"/>
  <c r="R268" i="24"/>
  <c r="Q267" i="24"/>
  <c r="M266" i="24"/>
  <c r="N267" i="24"/>
  <c r="F272" i="24" l="1"/>
  <c r="E271" i="24"/>
  <c r="B269" i="24"/>
  <c r="A268" i="24"/>
  <c r="Z294" i="24"/>
  <c r="Y293" i="24"/>
  <c r="V286" i="24"/>
  <c r="U285" i="24"/>
  <c r="J270" i="24"/>
  <c r="I269" i="24"/>
  <c r="R269" i="24"/>
  <c r="Q268" i="24"/>
  <c r="N268" i="24"/>
  <c r="M267" i="24"/>
  <c r="B270" i="24" l="1"/>
  <c r="A269" i="24"/>
  <c r="E272" i="24"/>
  <c r="F273" i="24"/>
  <c r="Z295" i="24"/>
  <c r="Y294" i="24"/>
  <c r="V287" i="24"/>
  <c r="U286" i="24"/>
  <c r="I270" i="24"/>
  <c r="J271" i="24"/>
  <c r="R270" i="24"/>
  <c r="Q269" i="24"/>
  <c r="M268" i="24"/>
  <c r="N269" i="24"/>
  <c r="F274" i="24" l="1"/>
  <c r="E273" i="24"/>
  <c r="B271" i="24"/>
  <c r="A270" i="24"/>
  <c r="Z296" i="24"/>
  <c r="Y295" i="24"/>
  <c r="V288" i="24"/>
  <c r="U287" i="24"/>
  <c r="J272" i="24"/>
  <c r="I271" i="24"/>
  <c r="R271" i="24"/>
  <c r="Q270" i="24"/>
  <c r="N270" i="24"/>
  <c r="M269" i="24"/>
  <c r="E274" i="24" l="1"/>
  <c r="F275" i="24"/>
  <c r="B272" i="24"/>
  <c r="A271" i="24"/>
  <c r="Z297" i="24"/>
  <c r="Y296" i="24"/>
  <c r="V289" i="24"/>
  <c r="U288" i="24"/>
  <c r="I272" i="24"/>
  <c r="J273" i="24"/>
  <c r="R272" i="24"/>
  <c r="Q271" i="24"/>
  <c r="M270" i="24"/>
  <c r="N271" i="24"/>
  <c r="B273" i="24" l="1"/>
  <c r="A272" i="24"/>
  <c r="E275" i="24"/>
  <c r="F276" i="24"/>
  <c r="Z298" i="24"/>
  <c r="Y297" i="24"/>
  <c r="V290" i="24"/>
  <c r="U289" i="24"/>
  <c r="J274" i="24"/>
  <c r="I273" i="24"/>
  <c r="R273" i="24"/>
  <c r="Q272" i="24"/>
  <c r="N272" i="24"/>
  <c r="M271" i="24"/>
  <c r="E276" i="24" l="1"/>
  <c r="F277" i="24"/>
  <c r="B274" i="24"/>
  <c r="A273" i="24"/>
  <c r="Y298" i="24"/>
  <c r="Z299" i="24"/>
  <c r="V291" i="24"/>
  <c r="U290" i="24"/>
  <c r="I274" i="24"/>
  <c r="J275" i="24"/>
  <c r="R274" i="24"/>
  <c r="Q273" i="24"/>
  <c r="M272" i="24"/>
  <c r="N273" i="24"/>
  <c r="B275" i="24" l="1"/>
  <c r="A274" i="24"/>
  <c r="E277" i="24"/>
  <c r="F278" i="24"/>
  <c r="Z300" i="24"/>
  <c r="Y299" i="24"/>
  <c r="V292" i="24"/>
  <c r="U291" i="24"/>
  <c r="J276" i="24"/>
  <c r="I275" i="24"/>
  <c r="R275" i="24"/>
  <c r="Q274" i="24"/>
  <c r="N274" i="24"/>
  <c r="M273" i="24"/>
  <c r="E278" i="24" l="1"/>
  <c r="F279" i="24"/>
  <c r="B276" i="24"/>
  <c r="A275" i="24"/>
  <c r="Z301" i="24"/>
  <c r="Y300" i="24"/>
  <c r="V293" i="24"/>
  <c r="U292" i="24"/>
  <c r="I276" i="24"/>
  <c r="J277" i="24"/>
  <c r="R276" i="24"/>
  <c r="Q275" i="24"/>
  <c r="M274" i="24"/>
  <c r="N275" i="24"/>
  <c r="B277" i="24" l="1"/>
  <c r="A276" i="24"/>
  <c r="E279" i="24"/>
  <c r="F280" i="24"/>
  <c r="Z302" i="24"/>
  <c r="Y301" i="24"/>
  <c r="V294" i="24"/>
  <c r="U293" i="24"/>
  <c r="J278" i="24"/>
  <c r="I277" i="24"/>
  <c r="R277" i="24"/>
  <c r="Q276" i="24"/>
  <c r="N276" i="24"/>
  <c r="M275" i="24"/>
  <c r="E280" i="24" l="1"/>
  <c r="F281" i="24"/>
  <c r="B278" i="24"/>
  <c r="A277" i="24"/>
  <c r="Z303" i="24"/>
  <c r="Y302" i="24"/>
  <c r="V295" i="24"/>
  <c r="U294" i="24"/>
  <c r="I278" i="24"/>
  <c r="J279" i="24"/>
  <c r="R278" i="24"/>
  <c r="Q277" i="24"/>
  <c r="M276" i="24"/>
  <c r="N277" i="24"/>
  <c r="B279" i="24" l="1"/>
  <c r="A278" i="24"/>
  <c r="E281" i="24"/>
  <c r="F282" i="24"/>
  <c r="Z304" i="24"/>
  <c r="Y303" i="24"/>
  <c r="V296" i="24"/>
  <c r="U295" i="24"/>
  <c r="J280" i="24"/>
  <c r="I279" i="24"/>
  <c r="R279" i="24"/>
  <c r="Q278" i="24"/>
  <c r="N278" i="24"/>
  <c r="M277" i="24"/>
  <c r="E282" i="24" l="1"/>
  <c r="F283" i="24"/>
  <c r="B280" i="24"/>
  <c r="A279" i="24"/>
  <c r="Z305" i="24"/>
  <c r="Y304" i="24"/>
  <c r="V297" i="24"/>
  <c r="U296" i="24"/>
  <c r="I280" i="24"/>
  <c r="J281" i="24"/>
  <c r="R280" i="24"/>
  <c r="Q279" i="24"/>
  <c r="M278" i="24"/>
  <c r="N279" i="24"/>
  <c r="B281" i="24" l="1"/>
  <c r="A280" i="24"/>
  <c r="E283" i="24"/>
  <c r="F284" i="24"/>
  <c r="Z306" i="24"/>
  <c r="Y305" i="24"/>
  <c r="V298" i="24"/>
  <c r="U297" i="24"/>
  <c r="J282" i="24"/>
  <c r="I281" i="24"/>
  <c r="R281" i="24"/>
  <c r="Q280" i="24"/>
  <c r="N280" i="24"/>
  <c r="M279" i="24"/>
  <c r="E284" i="24" l="1"/>
  <c r="F285" i="24"/>
  <c r="B282" i="24"/>
  <c r="A281" i="24"/>
  <c r="Y306" i="24"/>
  <c r="Z307" i="24"/>
  <c r="V299" i="24"/>
  <c r="U298" i="24"/>
  <c r="I282" i="24"/>
  <c r="J283" i="24"/>
  <c r="R282" i="24"/>
  <c r="Q281" i="24"/>
  <c r="M280" i="24"/>
  <c r="N281" i="24"/>
  <c r="B283" i="24" l="1"/>
  <c r="A282" i="24"/>
  <c r="E285" i="24"/>
  <c r="F286" i="24"/>
  <c r="Z308" i="24"/>
  <c r="Y307" i="24"/>
  <c r="V300" i="24"/>
  <c r="U299" i="24"/>
  <c r="J284" i="24"/>
  <c r="I283" i="24"/>
  <c r="R283" i="24"/>
  <c r="Q282" i="24"/>
  <c r="N282" i="24"/>
  <c r="M281" i="24"/>
  <c r="E286" i="24" l="1"/>
  <c r="F287" i="24"/>
  <c r="B284" i="24"/>
  <c r="A283" i="24"/>
  <c r="Y308" i="24"/>
  <c r="Z309" i="24"/>
  <c r="V301" i="24"/>
  <c r="U300" i="24"/>
  <c r="I284" i="24"/>
  <c r="J285" i="24"/>
  <c r="R284" i="24"/>
  <c r="Q283" i="24"/>
  <c r="M282" i="24"/>
  <c r="N283" i="24"/>
  <c r="B285" i="24" l="1"/>
  <c r="A284" i="24"/>
  <c r="E287" i="24"/>
  <c r="F288" i="24"/>
  <c r="Z310" i="24"/>
  <c r="Y309" i="24"/>
  <c r="V302" i="24"/>
  <c r="U301" i="24"/>
  <c r="J286" i="24"/>
  <c r="I285" i="24"/>
  <c r="R285" i="24"/>
  <c r="Q284" i="24"/>
  <c r="N284" i="24"/>
  <c r="M283" i="24"/>
  <c r="E288" i="24" l="1"/>
  <c r="F289" i="24"/>
  <c r="B286" i="24"/>
  <c r="A285" i="24"/>
  <c r="Z311" i="24"/>
  <c r="Y310" i="24"/>
  <c r="V303" i="24"/>
  <c r="U302" i="24"/>
  <c r="I286" i="24"/>
  <c r="J287" i="24"/>
  <c r="R286" i="24"/>
  <c r="Q285" i="24"/>
  <c r="M284" i="24"/>
  <c r="N285" i="24"/>
  <c r="B287" i="24" l="1"/>
  <c r="A286" i="24"/>
  <c r="E289" i="24"/>
  <c r="F290" i="24"/>
  <c r="Z312" i="24"/>
  <c r="Y311" i="24"/>
  <c r="V304" i="24"/>
  <c r="U303" i="24"/>
  <c r="J288" i="24"/>
  <c r="I287" i="24"/>
  <c r="R287" i="24"/>
  <c r="Q286" i="24"/>
  <c r="N286" i="24"/>
  <c r="M285" i="24"/>
  <c r="E290" i="24" l="1"/>
  <c r="F291" i="24"/>
  <c r="B288" i="24"/>
  <c r="A287" i="24"/>
  <c r="Y312" i="24"/>
  <c r="Z313" i="24"/>
  <c r="V305" i="24"/>
  <c r="U304" i="24"/>
  <c r="I288" i="24"/>
  <c r="J289" i="24"/>
  <c r="R288" i="24"/>
  <c r="Q287" i="24"/>
  <c r="M286" i="24"/>
  <c r="N287" i="24"/>
  <c r="B289" i="24" l="1"/>
  <c r="A288" i="24"/>
  <c r="E291" i="24"/>
  <c r="F292" i="24"/>
  <c r="Z314" i="24"/>
  <c r="Y313" i="24"/>
  <c r="V306" i="24"/>
  <c r="U305" i="24"/>
  <c r="J290" i="24"/>
  <c r="I289" i="24"/>
  <c r="R289" i="24"/>
  <c r="Q288" i="24"/>
  <c r="N288" i="24"/>
  <c r="M287" i="24"/>
  <c r="F293" i="24" l="1"/>
  <c r="E292" i="24"/>
  <c r="B290" i="24"/>
  <c r="A289" i="24"/>
  <c r="Y314" i="24"/>
  <c r="Z315" i="24"/>
  <c r="V307" i="24"/>
  <c r="U306" i="24"/>
  <c r="I290" i="24"/>
  <c r="J291" i="24"/>
  <c r="R290" i="24"/>
  <c r="Q289" i="24"/>
  <c r="M288" i="24"/>
  <c r="N289" i="24"/>
  <c r="B291" i="24" l="1"/>
  <c r="A290" i="24"/>
  <c r="E293" i="24"/>
  <c r="F294" i="24"/>
  <c r="Z316" i="24"/>
  <c r="Y315" i="24"/>
  <c r="V308" i="24"/>
  <c r="U307" i="24"/>
  <c r="J292" i="24"/>
  <c r="I291" i="24"/>
  <c r="R291" i="24"/>
  <c r="Q290" i="24"/>
  <c r="N290" i="24"/>
  <c r="M289" i="24"/>
  <c r="E294" i="24" l="1"/>
  <c r="F295" i="24"/>
  <c r="B292" i="24"/>
  <c r="A291" i="24"/>
  <c r="Z317" i="24"/>
  <c r="Y316" i="24"/>
  <c r="V309" i="24"/>
  <c r="U308" i="24"/>
  <c r="I292" i="24"/>
  <c r="J293" i="24"/>
  <c r="R292" i="24"/>
  <c r="Q291" i="24"/>
  <c r="M290" i="24"/>
  <c r="N291" i="24"/>
  <c r="B293" i="24" l="1"/>
  <c r="A292" i="24"/>
  <c r="E295" i="24"/>
  <c r="F296" i="24"/>
  <c r="Y317" i="24"/>
  <c r="Z318" i="24"/>
  <c r="V310" i="24"/>
  <c r="U309" i="24"/>
  <c r="J294" i="24"/>
  <c r="I293" i="24"/>
  <c r="R293" i="24"/>
  <c r="Q292" i="24"/>
  <c r="N292" i="24"/>
  <c r="M291" i="24"/>
  <c r="E296" i="24" l="1"/>
  <c r="F297" i="24"/>
  <c r="B294" i="24"/>
  <c r="A293" i="24"/>
  <c r="Y318" i="24"/>
  <c r="Z319" i="24"/>
  <c r="V311" i="24"/>
  <c r="U310" i="24"/>
  <c r="I294" i="24"/>
  <c r="J295" i="24"/>
  <c r="R294" i="24"/>
  <c r="Q293" i="24"/>
  <c r="M292" i="24"/>
  <c r="N293" i="24"/>
  <c r="B295" i="24" l="1"/>
  <c r="A294" i="24"/>
  <c r="E297" i="24"/>
  <c r="F298" i="24"/>
  <c r="Y319" i="24"/>
  <c r="Z320" i="24"/>
  <c r="V312" i="24"/>
  <c r="U311" i="24"/>
  <c r="J296" i="24"/>
  <c r="I295" i="24"/>
  <c r="R295" i="24"/>
  <c r="Q294" i="24"/>
  <c r="N294" i="24"/>
  <c r="M293" i="24"/>
  <c r="E298" i="24" l="1"/>
  <c r="F299" i="24"/>
  <c r="B296" i="24"/>
  <c r="A295" i="24"/>
  <c r="Y320" i="24"/>
  <c r="Z321" i="24"/>
  <c r="V313" i="24"/>
  <c r="U312" i="24"/>
  <c r="I296" i="24"/>
  <c r="J297" i="24"/>
  <c r="R296" i="24"/>
  <c r="Q295" i="24"/>
  <c r="M294" i="24"/>
  <c r="N295" i="24"/>
  <c r="B297" i="24" l="1"/>
  <c r="A296" i="24"/>
  <c r="E299" i="24"/>
  <c r="F300" i="24"/>
  <c r="Z322" i="24"/>
  <c r="Y321" i="24"/>
  <c r="V314" i="24"/>
  <c r="U313" i="24"/>
  <c r="J298" i="24"/>
  <c r="I297" i="24"/>
  <c r="R297" i="24"/>
  <c r="Q296" i="24"/>
  <c r="N296" i="24"/>
  <c r="M295" i="24"/>
  <c r="E300" i="24" l="1"/>
  <c r="F301" i="24"/>
  <c r="B298" i="24"/>
  <c r="A297" i="24"/>
  <c r="Y322" i="24"/>
  <c r="Z323" i="24"/>
  <c r="V315" i="24"/>
  <c r="U314" i="24"/>
  <c r="I298" i="24"/>
  <c r="J299" i="24"/>
  <c r="R298" i="24"/>
  <c r="Q297" i="24"/>
  <c r="M296" i="24"/>
  <c r="N297" i="24"/>
  <c r="B299" i="24" l="1"/>
  <c r="A298" i="24"/>
  <c r="E301" i="24"/>
  <c r="F302" i="24"/>
  <c r="Z324" i="24"/>
  <c r="Y323" i="24"/>
  <c r="V316" i="24"/>
  <c r="U315" i="24"/>
  <c r="J300" i="24"/>
  <c r="I299" i="24"/>
  <c r="R299" i="24"/>
  <c r="Q298" i="24"/>
  <c r="N298" i="24"/>
  <c r="M297" i="24"/>
  <c r="E302" i="24" l="1"/>
  <c r="F303" i="24"/>
  <c r="B300" i="24"/>
  <c r="A299" i="24"/>
  <c r="Y324" i="24"/>
  <c r="Z325" i="24"/>
  <c r="V317" i="24"/>
  <c r="U316" i="24"/>
  <c r="I300" i="24"/>
  <c r="J301" i="24"/>
  <c r="R300" i="24"/>
  <c r="Q299" i="24"/>
  <c r="M298" i="24"/>
  <c r="N299" i="24"/>
  <c r="B301" i="24" l="1"/>
  <c r="A300" i="24"/>
  <c r="E303" i="24"/>
  <c r="F304" i="24"/>
  <c r="Z326" i="24"/>
  <c r="Y325" i="24"/>
  <c r="V318" i="24"/>
  <c r="U317" i="24"/>
  <c r="J302" i="24"/>
  <c r="I301" i="24"/>
  <c r="R301" i="24"/>
  <c r="Q300" i="24"/>
  <c r="N300" i="24"/>
  <c r="M299" i="24"/>
  <c r="E304" i="24" l="1"/>
  <c r="F305" i="24"/>
  <c r="B302" i="24"/>
  <c r="A301" i="24"/>
  <c r="Y326" i="24"/>
  <c r="Z327" i="24"/>
  <c r="V319" i="24"/>
  <c r="U318" i="24"/>
  <c r="I302" i="24"/>
  <c r="J303" i="24"/>
  <c r="R302" i="24"/>
  <c r="Q301" i="24"/>
  <c r="M300" i="24"/>
  <c r="N301" i="24"/>
  <c r="B303" i="24" l="1"/>
  <c r="A302" i="24"/>
  <c r="F306" i="24"/>
  <c r="E305" i="24"/>
  <c r="Y327" i="24"/>
  <c r="Z328" i="24"/>
  <c r="U319" i="24"/>
  <c r="V320" i="24"/>
  <c r="J304" i="24"/>
  <c r="I303" i="24"/>
  <c r="R303" i="24"/>
  <c r="Q302" i="24"/>
  <c r="N302" i="24"/>
  <c r="M301" i="24"/>
  <c r="E306" i="24" l="1"/>
  <c r="F307" i="24"/>
  <c r="B304" i="24"/>
  <c r="A303" i="24"/>
  <c r="Y328" i="24"/>
  <c r="Z329" i="24"/>
  <c r="U320" i="24"/>
  <c r="V321" i="24"/>
  <c r="I304" i="24"/>
  <c r="J305" i="24"/>
  <c r="R304" i="24"/>
  <c r="Q303" i="24"/>
  <c r="M302" i="24"/>
  <c r="N303" i="24"/>
  <c r="B305" i="24" l="1"/>
  <c r="A304" i="24"/>
  <c r="F308" i="24"/>
  <c r="E307" i="24"/>
  <c r="Y329" i="24"/>
  <c r="Z330" i="24"/>
  <c r="U321" i="24"/>
  <c r="V322" i="24"/>
  <c r="J306" i="24"/>
  <c r="I305" i="24"/>
  <c r="R305" i="24"/>
  <c r="Q304" i="24"/>
  <c r="N304" i="24"/>
  <c r="M303" i="24"/>
  <c r="E308" i="24" l="1"/>
  <c r="F309" i="24"/>
  <c r="B306" i="24"/>
  <c r="A305" i="24"/>
  <c r="Z331" i="24"/>
  <c r="Y330" i="24"/>
  <c r="U322" i="24"/>
  <c r="V323" i="24"/>
  <c r="I306" i="24"/>
  <c r="J307" i="24"/>
  <c r="R306" i="24"/>
  <c r="Q305" i="24"/>
  <c r="M304" i="24"/>
  <c r="N305" i="24"/>
  <c r="B307" i="24" l="1"/>
  <c r="A306" i="24"/>
  <c r="E309" i="24"/>
  <c r="F310" i="24"/>
  <c r="Y331" i="24"/>
  <c r="Z332" i="24"/>
  <c r="U323" i="24"/>
  <c r="V324" i="24"/>
  <c r="J308" i="24"/>
  <c r="I307" i="24"/>
  <c r="R307" i="24"/>
  <c r="Q306" i="24"/>
  <c r="N306" i="24"/>
  <c r="M305" i="24"/>
  <c r="E310" i="24" l="1"/>
  <c r="F311" i="24"/>
  <c r="B308" i="24"/>
  <c r="A307" i="24"/>
  <c r="Z333" i="24"/>
  <c r="Y332" i="24"/>
  <c r="U324" i="24"/>
  <c r="V325" i="24"/>
  <c r="I308" i="24"/>
  <c r="J309" i="24"/>
  <c r="R308" i="24"/>
  <c r="Q307" i="24"/>
  <c r="M306" i="24"/>
  <c r="N307" i="24"/>
  <c r="E311" i="24" l="1"/>
  <c r="F312" i="24"/>
  <c r="B309" i="24"/>
  <c r="A308" i="24"/>
  <c r="Y333" i="24"/>
  <c r="Z334" i="24"/>
  <c r="U325" i="24"/>
  <c r="V326" i="24"/>
  <c r="J310" i="24"/>
  <c r="I309" i="24"/>
  <c r="R309" i="24"/>
  <c r="Q308" i="24"/>
  <c r="N308" i="24"/>
  <c r="M307" i="24"/>
  <c r="B310" i="24" l="1"/>
  <c r="A309" i="24"/>
  <c r="E312" i="24"/>
  <c r="F313" i="24"/>
  <c r="Z335" i="24"/>
  <c r="Y334" i="24"/>
  <c r="U326" i="24"/>
  <c r="V327" i="24"/>
  <c r="I310" i="24"/>
  <c r="J311" i="24"/>
  <c r="R310" i="24"/>
  <c r="Q309" i="24"/>
  <c r="M308" i="24"/>
  <c r="N309" i="24"/>
  <c r="E313" i="24" l="1"/>
  <c r="F314" i="24"/>
  <c r="A310" i="24"/>
  <c r="B311" i="24"/>
  <c r="Z336" i="24"/>
  <c r="Y335" i="24"/>
  <c r="U327" i="24"/>
  <c r="V328" i="24"/>
  <c r="J312" i="24"/>
  <c r="I311" i="24"/>
  <c r="R311" i="24"/>
  <c r="Q310" i="24"/>
  <c r="N310" i="24"/>
  <c r="M309" i="24"/>
  <c r="B312" i="24" l="1"/>
  <c r="A311" i="24"/>
  <c r="E314" i="24"/>
  <c r="F315" i="24"/>
  <c r="Z337" i="24"/>
  <c r="Y336" i="24"/>
  <c r="U328" i="24"/>
  <c r="V329" i="24"/>
  <c r="I312" i="24"/>
  <c r="J313" i="24"/>
  <c r="R312" i="24"/>
  <c r="Q311" i="24"/>
  <c r="M310" i="24"/>
  <c r="N311" i="24"/>
  <c r="E315" i="24" l="1"/>
  <c r="F316" i="24"/>
  <c r="B313" i="24"/>
  <c r="A312" i="24"/>
  <c r="Z338" i="24"/>
  <c r="Y337" i="24"/>
  <c r="U329" i="24"/>
  <c r="V330" i="24"/>
  <c r="J314" i="24"/>
  <c r="I313" i="24"/>
  <c r="R313" i="24"/>
  <c r="Q312" i="24"/>
  <c r="N312" i="24"/>
  <c r="M311" i="24"/>
  <c r="B314" i="24" l="1"/>
  <c r="A313" i="24"/>
  <c r="E316" i="24"/>
  <c r="F317" i="24"/>
  <c r="Z339" i="24"/>
  <c r="Y338" i="24"/>
  <c r="U330" i="24"/>
  <c r="V331" i="24"/>
  <c r="I314" i="24"/>
  <c r="J315" i="24"/>
  <c r="R314" i="24"/>
  <c r="Q313" i="24"/>
  <c r="M312" i="24"/>
  <c r="N313" i="24"/>
  <c r="E317" i="24" l="1"/>
  <c r="F318" i="24"/>
  <c r="B315" i="24"/>
  <c r="A314" i="24"/>
  <c r="Y339" i="24"/>
  <c r="Z340" i="24"/>
  <c r="U331" i="24"/>
  <c r="V332" i="24"/>
  <c r="J316" i="24"/>
  <c r="I315" i="24"/>
  <c r="R315" i="24"/>
  <c r="Q314" i="24"/>
  <c r="N314" i="24"/>
  <c r="M313" i="24"/>
  <c r="B316" i="24" l="1"/>
  <c r="A315" i="24"/>
  <c r="E318" i="24"/>
  <c r="F319" i="24"/>
  <c r="Z341" i="24"/>
  <c r="Y340" i="24"/>
  <c r="U332" i="24"/>
  <c r="V333" i="24"/>
  <c r="I316" i="24"/>
  <c r="J317" i="24"/>
  <c r="R316" i="24"/>
  <c r="Q315" i="24"/>
  <c r="M314" i="24"/>
  <c r="N315" i="24"/>
  <c r="E319" i="24" l="1"/>
  <c r="F320" i="24"/>
  <c r="B317" i="24"/>
  <c r="A316" i="24"/>
  <c r="Z342" i="24"/>
  <c r="Y341" i="24"/>
  <c r="U333" i="24"/>
  <c r="V334" i="24"/>
  <c r="J318" i="24"/>
  <c r="I317" i="24"/>
  <c r="R317" i="24"/>
  <c r="Q316" i="24"/>
  <c r="N316" i="24"/>
  <c r="M315" i="24"/>
  <c r="B318" i="24" l="1"/>
  <c r="A317" i="24"/>
  <c r="E320" i="24"/>
  <c r="F321" i="24"/>
  <c r="Z343" i="24"/>
  <c r="Y342" i="24"/>
  <c r="U334" i="24"/>
  <c r="V335" i="24"/>
  <c r="I318" i="24"/>
  <c r="J319" i="24"/>
  <c r="R318" i="24"/>
  <c r="Q317" i="24"/>
  <c r="M316" i="24"/>
  <c r="N317" i="24"/>
  <c r="E321" i="24" l="1"/>
  <c r="F322" i="24"/>
  <c r="B319" i="24"/>
  <c r="A318" i="24"/>
  <c r="Z344" i="24"/>
  <c r="Y343" i="24"/>
  <c r="U335" i="24"/>
  <c r="V336" i="24"/>
  <c r="J320" i="24"/>
  <c r="I319" i="24"/>
  <c r="R319" i="24"/>
  <c r="Q318" i="24"/>
  <c r="N318" i="24"/>
  <c r="M317" i="24"/>
  <c r="B320" i="24" l="1"/>
  <c r="A319" i="24"/>
  <c r="E322" i="24"/>
  <c r="F323" i="24"/>
  <c r="Z345" i="24"/>
  <c r="Y344" i="24"/>
  <c r="U336" i="24"/>
  <c r="V337" i="24"/>
  <c r="I320" i="24"/>
  <c r="J321" i="24"/>
  <c r="Q319" i="24"/>
  <c r="R320" i="24"/>
  <c r="M318" i="24"/>
  <c r="N319" i="24"/>
  <c r="E323" i="24" l="1"/>
  <c r="F324" i="24"/>
  <c r="B321" i="24"/>
  <c r="A320" i="24"/>
  <c r="Z346" i="24"/>
  <c r="Y345" i="24"/>
  <c r="U337" i="24"/>
  <c r="V338" i="24"/>
  <c r="J322" i="24"/>
  <c r="I321" i="24"/>
  <c r="Q320" i="24"/>
  <c r="R321" i="24"/>
  <c r="N320" i="24"/>
  <c r="M319" i="24"/>
  <c r="E324" i="24" l="1"/>
  <c r="F325" i="24"/>
  <c r="B322" i="24"/>
  <c r="A321" i="24"/>
  <c r="Z347" i="24"/>
  <c r="Y346" i="24"/>
  <c r="U338" i="24"/>
  <c r="V339" i="24"/>
  <c r="I322" i="24"/>
  <c r="J323" i="24"/>
  <c r="Q321" i="24"/>
  <c r="R322" i="24"/>
  <c r="M320" i="24"/>
  <c r="N321" i="24"/>
  <c r="B323" i="24" l="1"/>
  <c r="A322" i="24"/>
  <c r="F326" i="24"/>
  <c r="E325" i="24"/>
  <c r="Y347" i="24"/>
  <c r="Z348" i="24"/>
  <c r="U339" i="24"/>
  <c r="V340" i="24"/>
  <c r="J324" i="24"/>
  <c r="I323" i="24"/>
  <c r="R323" i="24"/>
  <c r="Q322" i="24"/>
  <c r="N322" i="24"/>
  <c r="M321" i="24"/>
  <c r="E326" i="24" l="1"/>
  <c r="F327" i="24"/>
  <c r="B324" i="24"/>
  <c r="A323" i="24"/>
  <c r="Z349" i="24"/>
  <c r="Y348" i="24"/>
  <c r="U340" i="24"/>
  <c r="V341" i="24"/>
  <c r="I324" i="24"/>
  <c r="J325" i="24"/>
  <c r="Q323" i="24"/>
  <c r="R324" i="24"/>
  <c r="M322" i="24"/>
  <c r="N323" i="24"/>
  <c r="B325" i="24" l="1"/>
  <c r="A324" i="24"/>
  <c r="E327" i="24"/>
  <c r="F328" i="24"/>
  <c r="Y349" i="24"/>
  <c r="Z350" i="24"/>
  <c r="U341" i="24"/>
  <c r="V342" i="24"/>
  <c r="J326" i="24"/>
  <c r="I325" i="24"/>
  <c r="Q324" i="24"/>
  <c r="R325" i="24"/>
  <c r="N324" i="24"/>
  <c r="M323" i="24"/>
  <c r="E328" i="24" l="1"/>
  <c r="F329" i="24"/>
  <c r="B326" i="24"/>
  <c r="A325" i="24"/>
  <c r="Z351" i="24"/>
  <c r="Y350" i="24"/>
  <c r="U342" i="24"/>
  <c r="V343" i="24"/>
  <c r="I326" i="24"/>
  <c r="J327" i="24"/>
  <c r="Q325" i="24"/>
  <c r="R326" i="24"/>
  <c r="M324" i="24"/>
  <c r="N325" i="24"/>
  <c r="B327" i="24" l="1"/>
  <c r="A326" i="24"/>
  <c r="E329" i="24"/>
  <c r="F330" i="24"/>
  <c r="Z352" i="24"/>
  <c r="Y351" i="24"/>
  <c r="U343" i="24"/>
  <c r="V344" i="24"/>
  <c r="J328" i="24"/>
  <c r="I327" i="24"/>
  <c r="R327" i="24"/>
  <c r="Q326" i="24"/>
  <c r="N326" i="24"/>
  <c r="M325" i="24"/>
  <c r="E330" i="24" l="1"/>
  <c r="F331" i="24"/>
  <c r="B328" i="24"/>
  <c r="A327" i="24"/>
  <c r="Z353" i="24"/>
  <c r="Y352" i="24"/>
  <c r="U344" i="24"/>
  <c r="V345" i="24"/>
  <c r="I328" i="24"/>
  <c r="J329" i="24"/>
  <c r="Q327" i="24"/>
  <c r="R328" i="24"/>
  <c r="M326" i="24"/>
  <c r="N327" i="24"/>
  <c r="B329" i="24" l="1"/>
  <c r="A328" i="24"/>
  <c r="E331" i="24"/>
  <c r="F332" i="24"/>
  <c r="Y353" i="24"/>
  <c r="Z354" i="24"/>
  <c r="U345" i="24"/>
  <c r="V346" i="24"/>
  <c r="J330" i="24"/>
  <c r="I329" i="24"/>
  <c r="Q328" i="24"/>
  <c r="R329" i="24"/>
  <c r="N328" i="24"/>
  <c r="M327" i="24"/>
  <c r="E332" i="24" l="1"/>
  <c r="F333" i="24"/>
  <c r="B330" i="24"/>
  <c r="A329" i="24"/>
  <c r="Z355" i="24"/>
  <c r="Y354" i="24"/>
  <c r="U346" i="24"/>
  <c r="V347" i="24"/>
  <c r="I330" i="24"/>
  <c r="J331" i="24"/>
  <c r="Q329" i="24"/>
  <c r="R330" i="24"/>
  <c r="M328" i="24"/>
  <c r="N329" i="24"/>
  <c r="B331" i="24" l="1"/>
  <c r="A330" i="24"/>
  <c r="F334" i="24"/>
  <c r="E333" i="24"/>
  <c r="Y355" i="24"/>
  <c r="Z356" i="24"/>
  <c r="U347" i="24"/>
  <c r="V348" i="24"/>
  <c r="J332" i="24"/>
  <c r="I331" i="24"/>
  <c r="R331" i="24"/>
  <c r="Q330" i="24"/>
  <c r="N330" i="24"/>
  <c r="M329" i="24"/>
  <c r="E334" i="24" l="1"/>
  <c r="F335" i="24"/>
  <c r="B332" i="24"/>
  <c r="A331" i="24"/>
  <c r="Z357" i="24"/>
  <c r="Y356" i="24"/>
  <c r="U348" i="24"/>
  <c r="V349" i="24"/>
  <c r="I332" i="24"/>
  <c r="J333" i="24"/>
  <c r="Q331" i="24"/>
  <c r="R332" i="24"/>
  <c r="M330" i="24"/>
  <c r="N331" i="24"/>
  <c r="B333" i="24" l="1"/>
  <c r="A332" i="24"/>
  <c r="F336" i="24"/>
  <c r="E335" i="24"/>
  <c r="Z358" i="24"/>
  <c r="Y357" i="24"/>
  <c r="U349" i="24"/>
  <c r="V350" i="24"/>
  <c r="J334" i="24"/>
  <c r="I333" i="24"/>
  <c r="Q332" i="24"/>
  <c r="R333" i="24"/>
  <c r="N332" i="24"/>
  <c r="M331" i="24"/>
  <c r="E336" i="24" l="1"/>
  <c r="F337" i="24"/>
  <c r="B334" i="24"/>
  <c r="A333" i="24"/>
  <c r="Z359" i="24"/>
  <c r="Y358" i="24"/>
  <c r="U350" i="24"/>
  <c r="V351" i="24"/>
  <c r="I334" i="24"/>
  <c r="J335" i="24"/>
  <c r="R334" i="24"/>
  <c r="Q333" i="24"/>
  <c r="M332" i="24"/>
  <c r="N333" i="24"/>
  <c r="E337" i="24" l="1"/>
  <c r="F338" i="24"/>
  <c r="B335" i="24"/>
  <c r="A334" i="24"/>
  <c r="Z360" i="24"/>
  <c r="Y359" i="24"/>
  <c r="U351" i="24"/>
  <c r="V352" i="24"/>
  <c r="J336" i="24"/>
  <c r="I335" i="24"/>
  <c r="Q334" i="24"/>
  <c r="R335" i="24"/>
  <c r="N334" i="24"/>
  <c r="M333" i="24"/>
  <c r="B336" i="24" l="1"/>
  <c r="A335" i="24"/>
  <c r="E338" i="24"/>
  <c r="F339" i="24"/>
  <c r="Z361" i="24"/>
  <c r="Y360" i="24"/>
  <c r="U352" i="24"/>
  <c r="V353" i="24"/>
  <c r="I336" i="24"/>
  <c r="J337" i="24"/>
  <c r="R336" i="24"/>
  <c r="Q335" i="24"/>
  <c r="M334" i="24"/>
  <c r="N335" i="24"/>
  <c r="E339" i="24" l="1"/>
  <c r="F340" i="24"/>
  <c r="B337" i="24"/>
  <c r="A336" i="24"/>
  <c r="Z362" i="24"/>
  <c r="Y361" i="24"/>
  <c r="U353" i="24"/>
  <c r="V354" i="24"/>
  <c r="J338" i="24"/>
  <c r="I337" i="24"/>
  <c r="Q336" i="24"/>
  <c r="R337" i="24"/>
  <c r="N336" i="24"/>
  <c r="M335" i="24"/>
  <c r="B338" i="24" l="1"/>
  <c r="A337" i="24"/>
  <c r="F341" i="24"/>
  <c r="E340" i="24"/>
  <c r="Z363" i="24"/>
  <c r="Y362" i="24"/>
  <c r="U354" i="24"/>
  <c r="V355" i="24"/>
  <c r="I338" i="24"/>
  <c r="J339" i="24"/>
  <c r="Q337" i="24"/>
  <c r="R338" i="24"/>
  <c r="M336" i="24"/>
  <c r="N337" i="24"/>
  <c r="F342" i="24" l="1"/>
  <c r="E341" i="24"/>
  <c r="B339" i="24"/>
  <c r="A338" i="24"/>
  <c r="Y363" i="24"/>
  <c r="Z364" i="24"/>
  <c r="U355" i="24"/>
  <c r="V356" i="24"/>
  <c r="J340" i="24"/>
  <c r="I339" i="24"/>
  <c r="Q338" i="24"/>
  <c r="R339" i="24"/>
  <c r="N338" i="24"/>
  <c r="M337" i="24"/>
  <c r="B340" i="24" l="1"/>
  <c r="A339" i="24"/>
  <c r="E342" i="24"/>
  <c r="F343" i="24"/>
  <c r="Z365" i="24"/>
  <c r="Y364" i="24"/>
  <c r="U356" i="24"/>
  <c r="V357" i="24"/>
  <c r="I340" i="24"/>
  <c r="J341" i="24"/>
  <c r="R340" i="24"/>
  <c r="Q339" i="24"/>
  <c r="M338" i="24"/>
  <c r="N339" i="24"/>
  <c r="E343" i="24" l="1"/>
  <c r="F344" i="24"/>
  <c r="B341" i="24"/>
  <c r="A340" i="24"/>
  <c r="Y365" i="24"/>
  <c r="Z366" i="24"/>
  <c r="U357" i="24"/>
  <c r="V358" i="24"/>
  <c r="J342" i="24"/>
  <c r="I341" i="24"/>
  <c r="Q340" i="24"/>
  <c r="R341" i="24"/>
  <c r="N340" i="24"/>
  <c r="M339" i="24"/>
  <c r="E344" i="24" l="1"/>
  <c r="F345" i="24"/>
  <c r="B342" i="24"/>
  <c r="A341" i="24"/>
  <c r="Z367" i="24"/>
  <c r="Y367" i="24" s="1"/>
  <c r="Y366" i="24"/>
  <c r="U358" i="24"/>
  <c r="V359" i="24"/>
  <c r="I342" i="24"/>
  <c r="J343" i="24"/>
  <c r="Q341" i="24"/>
  <c r="R342" i="24"/>
  <c r="M340" i="24"/>
  <c r="N341" i="24"/>
  <c r="E345" i="24" l="1"/>
  <c r="F346" i="24"/>
  <c r="B343" i="24"/>
  <c r="A342" i="24"/>
  <c r="U359" i="24"/>
  <c r="V360" i="24"/>
  <c r="J344" i="24"/>
  <c r="I343" i="24"/>
  <c r="Q342" i="24"/>
  <c r="R343" i="24"/>
  <c r="N342" i="24"/>
  <c r="M341" i="24"/>
  <c r="B344" i="24" l="1"/>
  <c r="A343" i="24"/>
  <c r="F347" i="24"/>
  <c r="E346" i="24"/>
  <c r="U360" i="24"/>
  <c r="V361" i="24"/>
  <c r="I344" i="24"/>
  <c r="J345" i="24"/>
  <c r="R344" i="24"/>
  <c r="Q343" i="24"/>
  <c r="M342" i="24"/>
  <c r="N343" i="24"/>
  <c r="E347" i="24" l="1"/>
  <c r="F348" i="24"/>
  <c r="B345" i="24"/>
  <c r="A344" i="24"/>
  <c r="U361" i="24"/>
  <c r="V362" i="24"/>
  <c r="J346" i="24"/>
  <c r="I345" i="24"/>
  <c r="Q344" i="24"/>
  <c r="R345" i="24"/>
  <c r="N344" i="24"/>
  <c r="M343" i="24"/>
  <c r="B346" i="24" l="1"/>
  <c r="A345" i="24"/>
  <c r="E348" i="24"/>
  <c r="F349" i="24"/>
  <c r="V363" i="24"/>
  <c r="U362" i="24"/>
  <c r="I346" i="24"/>
  <c r="J347" i="24"/>
  <c r="Q345" i="24"/>
  <c r="R346" i="24"/>
  <c r="M344" i="24"/>
  <c r="N345" i="24"/>
  <c r="E349" i="24" l="1"/>
  <c r="F350" i="24"/>
  <c r="B347" i="24"/>
  <c r="A346" i="24"/>
  <c r="V364" i="24"/>
  <c r="U363" i="24"/>
  <c r="J348" i="24"/>
  <c r="I347" i="24"/>
  <c r="Q346" i="24"/>
  <c r="R347" i="24"/>
  <c r="N346" i="24"/>
  <c r="M345" i="24"/>
  <c r="E350" i="24" l="1"/>
  <c r="F351" i="24"/>
  <c r="B348" i="24"/>
  <c r="A347" i="24"/>
  <c r="V365" i="24"/>
  <c r="U364" i="24"/>
  <c r="I348" i="24"/>
  <c r="J349" i="24"/>
  <c r="R348" i="24"/>
  <c r="Q347" i="24"/>
  <c r="M346" i="24"/>
  <c r="N347" i="24"/>
  <c r="B349" i="24" l="1"/>
  <c r="A348" i="24"/>
  <c r="E351" i="24"/>
  <c r="F352" i="24"/>
  <c r="V366" i="24"/>
  <c r="U365" i="24"/>
  <c r="J350" i="24"/>
  <c r="I349" i="24"/>
  <c r="Q348" i="24"/>
  <c r="R349" i="24"/>
  <c r="N348" i="24"/>
  <c r="M347" i="24"/>
  <c r="E352" i="24" l="1"/>
  <c r="F353" i="24"/>
  <c r="B350" i="24"/>
  <c r="A349" i="24"/>
  <c r="V367" i="24"/>
  <c r="U366" i="24"/>
  <c r="I350" i="24"/>
  <c r="J351" i="24"/>
  <c r="Q349" i="24"/>
  <c r="R350" i="24"/>
  <c r="M348" i="24"/>
  <c r="N349" i="24"/>
  <c r="B351" i="24" l="1"/>
  <c r="A350" i="24"/>
  <c r="E353" i="24"/>
  <c r="F354" i="24"/>
  <c r="U367" i="24"/>
  <c r="J352" i="24"/>
  <c r="I351" i="24"/>
  <c r="Q350" i="24"/>
  <c r="R351" i="24"/>
  <c r="N350" i="24"/>
  <c r="M349" i="24"/>
  <c r="E354" i="24" l="1"/>
  <c r="F355" i="24"/>
  <c r="B352" i="24"/>
  <c r="A351" i="24"/>
  <c r="I352" i="24"/>
  <c r="J353" i="24"/>
  <c r="R352" i="24"/>
  <c r="Q351" i="24"/>
  <c r="M350" i="24"/>
  <c r="N351" i="24"/>
  <c r="B353" i="24" l="1"/>
  <c r="A352" i="24"/>
  <c r="E355" i="24"/>
  <c r="F356" i="24"/>
  <c r="J354" i="24"/>
  <c r="I353" i="24"/>
  <c r="Q352" i="24"/>
  <c r="R353" i="24"/>
  <c r="N352" i="24"/>
  <c r="M351" i="24"/>
  <c r="E356" i="24" l="1"/>
  <c r="F357" i="24"/>
  <c r="B354" i="24"/>
  <c r="A353" i="24"/>
  <c r="I354" i="24"/>
  <c r="J355" i="24"/>
  <c r="Q353" i="24"/>
  <c r="R354" i="24"/>
  <c r="M352" i="24"/>
  <c r="N353" i="24"/>
  <c r="B355" i="24" l="1"/>
  <c r="A354" i="24"/>
  <c r="E357" i="24"/>
  <c r="F358" i="24"/>
  <c r="J356" i="24"/>
  <c r="I355" i="24"/>
  <c r="Q354" i="24"/>
  <c r="R355" i="24"/>
  <c r="N354" i="24"/>
  <c r="M353" i="24"/>
  <c r="E358" i="24" l="1"/>
  <c r="F359" i="24"/>
  <c r="B356" i="24"/>
  <c r="A355" i="24"/>
  <c r="I356" i="24"/>
  <c r="J357" i="24"/>
  <c r="R356" i="24"/>
  <c r="Q355" i="24"/>
  <c r="M354" i="24"/>
  <c r="N355" i="24"/>
  <c r="B357" i="24" l="1"/>
  <c r="A356" i="24"/>
  <c r="F360" i="24"/>
  <c r="E359" i="24"/>
  <c r="J358" i="24"/>
  <c r="I357" i="24"/>
  <c r="Q356" i="24"/>
  <c r="R357" i="24"/>
  <c r="N356" i="24"/>
  <c r="M355" i="24"/>
  <c r="E360" i="24" l="1"/>
  <c r="F361" i="24"/>
  <c r="B358" i="24"/>
  <c r="A357" i="24"/>
  <c r="I358" i="24"/>
  <c r="J359" i="24"/>
  <c r="R358" i="24"/>
  <c r="Q357" i="24"/>
  <c r="M356" i="24"/>
  <c r="N357" i="24"/>
  <c r="B359" i="24" l="1"/>
  <c r="A358" i="24"/>
  <c r="E361" i="24"/>
  <c r="F362" i="24"/>
  <c r="J360" i="24"/>
  <c r="I359" i="24"/>
  <c r="Q358" i="24"/>
  <c r="R359" i="24"/>
  <c r="N358" i="24"/>
  <c r="M357" i="24"/>
  <c r="E362" i="24" l="1"/>
  <c r="F363" i="24"/>
  <c r="B360" i="24"/>
  <c r="A359" i="24"/>
  <c r="I360" i="24"/>
  <c r="J361" i="24"/>
  <c r="R360" i="24"/>
  <c r="Q359" i="24"/>
  <c r="M358" i="24"/>
  <c r="N359" i="24"/>
  <c r="B361" i="24" l="1"/>
  <c r="A360" i="24"/>
  <c r="E363" i="24"/>
  <c r="F364" i="24"/>
  <c r="J362" i="24"/>
  <c r="I361" i="24"/>
  <c r="Q360" i="24"/>
  <c r="R361" i="24"/>
  <c r="N360" i="24"/>
  <c r="M359" i="24"/>
  <c r="B362" i="24" l="1"/>
  <c r="A361" i="24"/>
  <c r="E364" i="24"/>
  <c r="F365" i="24"/>
  <c r="I362" i="24"/>
  <c r="J363" i="24"/>
  <c r="R362" i="24"/>
  <c r="Q361" i="24"/>
  <c r="M360" i="24"/>
  <c r="N361" i="24"/>
  <c r="E365" i="24" l="1"/>
  <c r="F366" i="24"/>
  <c r="B363" i="24"/>
  <c r="A362" i="24"/>
  <c r="J364" i="24"/>
  <c r="I363" i="24"/>
  <c r="Q362" i="24"/>
  <c r="R363" i="24"/>
  <c r="N362" i="24"/>
  <c r="M361" i="24"/>
  <c r="B364" i="24" l="1"/>
  <c r="A363" i="24"/>
  <c r="E366" i="24"/>
  <c r="F367" i="24"/>
  <c r="E367" i="24" s="1"/>
  <c r="I364" i="24"/>
  <c r="J365" i="24"/>
  <c r="R364" i="24"/>
  <c r="Q363" i="24"/>
  <c r="M362" i="24"/>
  <c r="N363" i="24"/>
  <c r="B365" i="24" l="1"/>
  <c r="A364" i="24"/>
  <c r="J366" i="24"/>
  <c r="I365" i="24"/>
  <c r="Q364" i="24"/>
  <c r="R365" i="24"/>
  <c r="N364" i="24"/>
  <c r="M363" i="24"/>
  <c r="B366" i="24" l="1"/>
  <c r="A365" i="24"/>
  <c r="I366" i="24"/>
  <c r="J367" i="24"/>
  <c r="I367" i="24" s="1"/>
  <c r="R366" i="24"/>
  <c r="Q365" i="24"/>
  <c r="M364" i="24"/>
  <c r="N365" i="24"/>
  <c r="B367" i="24" l="1"/>
  <c r="A366" i="24"/>
  <c r="Q366" i="24"/>
  <c r="R367" i="24"/>
  <c r="N366" i="24"/>
  <c r="M365" i="24"/>
  <c r="B368" i="24" l="1"/>
  <c r="A368" i="24" s="1"/>
  <c r="A367" i="24"/>
  <c r="Q367" i="24"/>
  <c r="R368" i="24"/>
  <c r="Q368" i="24" s="1"/>
  <c r="M366" i="24"/>
  <c r="N367" i="24"/>
  <c r="M367" i="24" s="1"/>
</calcChain>
</file>

<file path=xl/sharedStrings.xml><?xml version="1.0" encoding="utf-8"?>
<sst xmlns="http://schemas.openxmlformats.org/spreadsheetml/2006/main" count="5861" uniqueCount="270">
  <si>
    <t>Deadline for Submission of Application</t>
  </si>
  <si>
    <t>Deadline for Submission of Any Additional</t>
  </si>
  <si>
    <t xml:space="preserve">   Information Required to Complete Application</t>
  </si>
  <si>
    <t>First Day of Review Cycle</t>
  </si>
  <si>
    <t>Deadline for Completion of RHPA Review</t>
  </si>
  <si>
    <t>Deadline for Completion of DCOPN Review</t>
  </si>
  <si>
    <t>Deadline for Commissioner’s Decision (assuming</t>
  </si>
  <si>
    <t xml:space="preserve">   there is no need for an Informal Fact-Finding Conference)</t>
  </si>
  <si>
    <t>Virginia Department of Health</t>
  </si>
  <si>
    <t>Center for Quality Health Care Services and Consumer Protection</t>
  </si>
  <si>
    <t>Division of Certificate of Public Need</t>
  </si>
  <si>
    <t>Batching Schedule / Project Submission Deadlines</t>
  </si>
  <si>
    <t>Cycle start</t>
  </si>
  <si>
    <t>LOI</t>
  </si>
  <si>
    <t>Application</t>
  </si>
  <si>
    <t>IFFC</t>
  </si>
  <si>
    <t>Record Closes</t>
  </si>
  <si>
    <t>+ 7</t>
  </si>
  <si>
    <t>+10</t>
  </si>
  <si>
    <t>+ 60</t>
  </si>
  <si>
    <t>+ 70</t>
  </si>
  <si>
    <t>+ 75</t>
  </si>
  <si>
    <t>+ 80</t>
  </si>
  <si>
    <t>+ 80 - 90</t>
  </si>
  <si>
    <t>+ 30</t>
  </si>
  <si>
    <t>+ 45</t>
  </si>
  <si>
    <t>+ 190</t>
  </si>
  <si>
    <t>Batch</t>
  </si>
  <si>
    <t>Letter of Intent (LOI)</t>
  </si>
  <si>
    <t>Respond to</t>
  </si>
  <si>
    <t>Application Rec'd by DCOPN &amp;</t>
  </si>
  <si>
    <t>DCOPN Issues Completeness</t>
  </si>
  <si>
    <t>Responses Due for Completeness</t>
  </si>
  <si>
    <t>Accept for</t>
  </si>
  <si>
    <t>Review Cycle</t>
  </si>
  <si>
    <t>RHPA Review</t>
  </si>
  <si>
    <t>RHPA</t>
  </si>
  <si>
    <t>DCOPN Review</t>
  </si>
  <si>
    <t>Determination of need for</t>
  </si>
  <si>
    <t>Petitions for</t>
  </si>
  <si>
    <t>IFFC Scheduled</t>
  </si>
  <si>
    <t>Date IFFC Deemed Not</t>
  </si>
  <si>
    <t>Date set for</t>
  </si>
  <si>
    <t>IFFC Plus</t>
  </si>
  <si>
    <t xml:space="preserve">Commissioner's </t>
  </si>
  <si>
    <t>Deemed</t>
  </si>
  <si>
    <t>End of  Review</t>
  </si>
  <si>
    <t>Group</t>
  </si>
  <si>
    <t>Rec'd by:</t>
  </si>
  <si>
    <t>RHPA:</t>
  </si>
  <si>
    <t>Questions</t>
  </si>
  <si>
    <t>Review</t>
  </si>
  <si>
    <t>Start:</t>
  </si>
  <si>
    <t>Complete:</t>
  </si>
  <si>
    <t>Report Due</t>
  </si>
  <si>
    <t>Good Cause</t>
  </si>
  <si>
    <t>Between:</t>
  </si>
  <si>
    <t>Necessary</t>
  </si>
  <si>
    <t>30 Days</t>
  </si>
  <si>
    <t>Decision Due: *</t>
  </si>
  <si>
    <t>Approval</t>
  </si>
  <si>
    <t>Cycle</t>
  </si>
  <si>
    <t>F/G</t>
  </si>
  <si>
    <t>varies</t>
  </si>
  <si>
    <t>depending</t>
  </si>
  <si>
    <t>A</t>
  </si>
  <si>
    <t>on record</t>
  </si>
  <si>
    <t>close date</t>
  </si>
  <si>
    <t>B/G</t>
  </si>
  <si>
    <t>C</t>
  </si>
  <si>
    <t>D/G</t>
  </si>
  <si>
    <t>E</t>
  </si>
  <si>
    <t>Code</t>
  </si>
  <si>
    <t>§ 32.1-102.6 A</t>
  </si>
  <si>
    <t>§ 32.1-102.6 D</t>
  </si>
  <si>
    <t>§ 32.1-102.6 B</t>
  </si>
  <si>
    <t>§ 32.1-102.6 E.2</t>
  </si>
  <si>
    <t>§ 32.1-102.6 E.3</t>
  </si>
  <si>
    <t>§ 32.1-102.6 E.1</t>
  </si>
  <si>
    <t>§ 32.1-102.6 E.5</t>
  </si>
  <si>
    <t>§ 32.1-102.6 E.4</t>
  </si>
  <si>
    <t>§ 32.1-102.6 E.6</t>
  </si>
  <si>
    <t>§ 32.1-102.6 E.7</t>
  </si>
  <si>
    <t>Regs</t>
  </si>
  <si>
    <t>12VAC</t>
  </si>
  <si>
    <t>**</t>
  </si>
  <si>
    <t>5-220-180 A</t>
  </si>
  <si>
    <t>5-220-180 C</t>
  </si>
  <si>
    <t>5-220-190</t>
  </si>
  <si>
    <t>5-220-230 A</t>
  </si>
  <si>
    <t>5-220-200</t>
  </si>
  <si>
    <t>5-220-230 B</t>
  </si>
  <si>
    <t>* Assuming no need for an IFFC and record closed on the 75th day of the review cycle.</t>
  </si>
  <si>
    <t>** Addressed in the emergency regulations which expired January 2001.  These items are specifically addressed in the Code.</t>
  </si>
  <si>
    <t>KEY to batch groups</t>
  </si>
  <si>
    <t xml:space="preserve">A  </t>
  </si>
  <si>
    <t>General Hospitals, obstetrical services, neonatal special care services, general capital expenditures</t>
  </si>
  <si>
    <t xml:space="preserve">B  </t>
  </si>
  <si>
    <t>Open heart surgery, cardiac catheterization, ambulatory surgery centers, operating room additions, transplant services</t>
  </si>
  <si>
    <t xml:space="preserve">C  </t>
  </si>
  <si>
    <t>Psychiatric facilities, substance abuse treatment, mental retardation facilities</t>
  </si>
  <si>
    <t xml:space="preserve">D  </t>
  </si>
  <si>
    <t>Diagnostic imaging facilities and services</t>
  </si>
  <si>
    <t xml:space="preserve">E  </t>
  </si>
  <si>
    <t>Medical rehabilitation beds and services</t>
  </si>
  <si>
    <t xml:space="preserve">F  </t>
  </si>
  <si>
    <t xml:space="preserve">G  </t>
  </si>
  <si>
    <t>Nursing home facilities and  bed additions, nursing home capital expenditures</t>
  </si>
  <si>
    <t>Current Year</t>
  </si>
  <si>
    <t>Is current year a leap year?</t>
  </si>
  <si>
    <t>No</t>
  </si>
  <si>
    <t>Radiation therapy, gamma knife surgery, lithotripsy, diagnostic imaging equipment</t>
  </si>
  <si>
    <t>Year</t>
  </si>
  <si>
    <t>Leap Year?</t>
  </si>
  <si>
    <t>Yes</t>
  </si>
  <si>
    <t>BATCH GROUP G</t>
  </si>
  <si>
    <t>BATCH GROUP D</t>
  </si>
  <si>
    <t>2003 State Holidays</t>
  </si>
  <si>
    <t>January 1- New Year’s Day</t>
  </si>
  <si>
    <t>January 17 - Lee-Jackson Day</t>
  </si>
  <si>
    <t>January 20 - Martin Luther King, Jr. Day</t>
  </si>
  <si>
    <t>February 17 - George Washington’s Day</t>
  </si>
  <si>
    <t>May 26 - Memorial Day</t>
  </si>
  <si>
    <t>July 4 - Independence Day</t>
  </si>
  <si>
    <t>September 1 - Labor Day</t>
  </si>
  <si>
    <t>October 13 - Columbus Day and Yorktown Victory Day</t>
  </si>
  <si>
    <t>November 11 - Veterans’ Day</t>
  </si>
  <si>
    <t>November 27 - Thanksgiving Day</t>
  </si>
  <si>
    <t>November 28 - Day After Thanksgiving</t>
  </si>
  <si>
    <t>December 25 - Christmas Day</t>
  </si>
  <si>
    <t>2004 State Holidays</t>
  </si>
  <si>
    <t>January 1 - New Year’s Day</t>
  </si>
  <si>
    <t>January 16 - Lee-Jackson Day</t>
  </si>
  <si>
    <t>January 19 - Martin Luther King, Jr., Day</t>
  </si>
  <si>
    <t>February 16 - George Washington Day</t>
  </si>
  <si>
    <t>May 31 - Memorial Day</t>
  </si>
  <si>
    <t>July 5 - Independence Day (observed)</t>
  </si>
  <si>
    <t>September 6 - Labor Day</t>
  </si>
  <si>
    <t>October 11- Columbus Day and Yorktown Victory Day</t>
  </si>
  <si>
    <t>November 11 - Veterans Day</t>
  </si>
  <si>
    <t>November 25 - Thanksgiving Day</t>
  </si>
  <si>
    <t>November 26 - Day After Thanksgiving</t>
  </si>
  <si>
    <t>December 24 - Christmas (observed)</t>
  </si>
  <si>
    <t>December 31 - New Year’s Day (observed)</t>
  </si>
  <si>
    <t xml:space="preserve">    Wednesday, November 26, State offices will close at noon </t>
  </si>
  <si>
    <t xml:space="preserve">        4 additional hrs. </t>
  </si>
  <si>
    <t xml:space="preserve">    Thanksgiving Day and the day following (November 27 and 28) </t>
  </si>
  <si>
    <t xml:space="preserve">    Christmas Eve early closure at noon, Christmas Day, and the day following (December 24, 25 and 26) </t>
  </si>
  <si>
    <t xml:space="preserve">        12 additional hrs. </t>
  </si>
  <si>
    <t xml:space="preserve">    New Years Day and the day following (January 1 and 2) </t>
  </si>
  <si>
    <t xml:space="preserve">        8 additional hours </t>
  </si>
  <si>
    <t>BATCH GROUP A</t>
  </si>
  <si>
    <t>BATCH GROUP B</t>
  </si>
  <si>
    <t>December 24 - Christmas Eve (close at noon)</t>
  </si>
  <si>
    <t>December 26 - Day after Christmas</t>
  </si>
  <si>
    <t>January 2 - Day after New Year’s</t>
  </si>
  <si>
    <t>BATCH GROUP C</t>
  </si>
  <si>
    <t>BATCH GROUP F</t>
  </si>
  <si>
    <t>BATCH GROUP E</t>
  </si>
  <si>
    <t>Holidays and Observances</t>
  </si>
  <si>
    <t>Martin Luther King Day</t>
  </si>
  <si>
    <t>Memorial Day</t>
  </si>
  <si>
    <t>Independence Day</t>
  </si>
  <si>
    <t>Labor Day</t>
  </si>
  <si>
    <t>Columbus Day</t>
  </si>
  <si>
    <t>Veterans Day</t>
  </si>
  <si>
    <t>Thanksgiving Day</t>
  </si>
  <si>
    <t>'Christmas Day' observed</t>
  </si>
  <si>
    <t xml:space="preserve"> Day After Thanksgiving Day</t>
  </si>
  <si>
    <t>George Washington</t>
  </si>
  <si>
    <t>Lee-Jackson</t>
  </si>
  <si>
    <t>Radiation therapy, gamma knife surgery, lithotripsy, diagnostic imaging equipment may be included in an application with radiation therapy</t>
  </si>
  <si>
    <t>BATCH GROUPS B and D</t>
  </si>
  <si>
    <t>Monday</t>
  </si>
  <si>
    <t>New Year</t>
  </si>
  <si>
    <t>Christmas Day</t>
  </si>
  <si>
    <t>Day Before Thanksgiving Day - close at noon</t>
  </si>
  <si>
    <t>Friday Before Christmas Day</t>
  </si>
  <si>
    <t>Day Before Thanksgiving Day Close at Noon</t>
  </si>
  <si>
    <t>Friday Before Christmas Close at Noon</t>
  </si>
  <si>
    <t>Day After Christmas Day</t>
  </si>
  <si>
    <t>Day Before Christmas Day</t>
  </si>
  <si>
    <t>New Year's Eve</t>
  </si>
  <si>
    <t>HB 1992 COPN Review</t>
  </si>
  <si>
    <t>On or after July 1, 2007</t>
  </si>
  <si>
    <t>Deadline for Submission of Any Additional Information Required to Complete Application</t>
  </si>
  <si>
    <t>Deadline for Commissioner’s Decision (assuming there is no need for an Informal Fact-Finding Conference)</t>
  </si>
  <si>
    <t xml:space="preserve">50 days after Completion of DCOPN Review </t>
  </si>
  <si>
    <t>35 days after Application is Submitted</t>
  </si>
  <si>
    <t>5 days after Receiving Additional Information</t>
  </si>
  <si>
    <t>25 days after Receiving Additional Information</t>
  </si>
  <si>
    <t>35 days after Receiving Additional Information</t>
  </si>
  <si>
    <t xml:space="preserve">Office of Licensure and Certification </t>
  </si>
  <si>
    <t xml:space="preserve">Attn: DCOPN </t>
  </si>
  <si>
    <t xml:space="preserve">9960 Mayland Drive, Suite 401 </t>
  </si>
  <si>
    <t xml:space="preserve">Richmond, Virginia  23233-1463 </t>
  </si>
  <si>
    <t>Day After Christmas</t>
  </si>
  <si>
    <t>Christmas Eve Close at Noon</t>
  </si>
  <si>
    <t>New Year’s Day</t>
  </si>
  <si>
    <t>State Offices Closed</t>
  </si>
  <si>
    <t>Lee-Jackson Day</t>
  </si>
  <si>
    <t>Martin Luther King, Jr. Day</t>
  </si>
  <si>
    <t>George Washington Day</t>
  </si>
  <si>
    <t>Close At Noon</t>
  </si>
  <si>
    <t>Thanksgiving</t>
  </si>
  <si>
    <t>Day After Thanksgiving</t>
  </si>
  <si>
    <t>Christmas</t>
  </si>
  <si>
    <t>January 15 - Lee-Jackson Day</t>
  </si>
  <si>
    <t>January 18 - Martin Luther King, Jr. Day</t>
  </si>
  <si>
    <t>February 15 - George Washington Day</t>
  </si>
  <si>
    <t>July 5 - Independence Day</t>
  </si>
  <si>
    <t>October 11 - Columbus Day</t>
  </si>
  <si>
    <t>November 24 - Close At Noon</t>
  </si>
  <si>
    <t>November 25 - Thanksgiving</t>
  </si>
  <si>
    <t>December 24 - Christmas (Observed)</t>
  </si>
  <si>
    <t>Christmas observed</t>
  </si>
  <si>
    <t>New Year’s Day observed</t>
  </si>
  <si>
    <t>Friday</t>
  </si>
  <si>
    <t>Furlough Day</t>
  </si>
  <si>
    <t>Leap Years</t>
  </si>
  <si>
    <t>Additional Day</t>
  </si>
  <si>
    <t>Office of Licensure and Certification</t>
  </si>
  <si>
    <t>3rd Monday in January</t>
  </si>
  <si>
    <t>Friday before MLK Day</t>
  </si>
  <si>
    <t>3rd Monday in February</t>
  </si>
  <si>
    <t>Last Monday in May</t>
  </si>
  <si>
    <t>1st Monday in September</t>
  </si>
  <si>
    <t>2nd Monday in October</t>
  </si>
  <si>
    <t>4th Thursday in November</t>
  </si>
  <si>
    <t>Veterans Day observed</t>
  </si>
  <si>
    <t>Offices Closed</t>
  </si>
  <si>
    <t>Deadline for Submission of Letter-of-Intent</t>
  </si>
  <si>
    <t>Likely Extra Day Off</t>
  </si>
  <si>
    <t>4 hours additional holiday time</t>
  </si>
  <si>
    <t>8 hours additional holiday time</t>
  </si>
  <si>
    <t>Christmas (observed)</t>
  </si>
  <si>
    <t>Probable</t>
  </si>
  <si>
    <t>Possible</t>
  </si>
  <si>
    <t>New Year’s Day (observed)</t>
  </si>
  <si>
    <t>Veterans Day (observed)</t>
  </si>
  <si>
    <t>Rule</t>
  </si>
  <si>
    <t>Holiday</t>
  </si>
  <si>
    <t>Probable half day</t>
  </si>
  <si>
    <t>Determination</t>
  </si>
  <si>
    <t>Public Comment</t>
  </si>
  <si>
    <t>Solicitation</t>
  </si>
  <si>
    <t>Complete</t>
  </si>
  <si>
    <t>+ 0 - 10</t>
  </si>
  <si>
    <t>+ 45 - 55</t>
  </si>
  <si>
    <r>
      <t xml:space="preserve">+ </t>
    </r>
    <r>
      <rPr>
        <sz val="10"/>
        <color rgb="FFFF0000"/>
        <rFont val="Times New Roman"/>
        <family val="1"/>
      </rPr>
      <t>79</t>
    </r>
  </si>
  <si>
    <r>
      <t>* Assuming no need for an IFFC and record closed on the 7</t>
    </r>
    <r>
      <rPr>
        <sz val="10"/>
        <color rgb="FFFF0000"/>
        <rFont val="Times New Roman"/>
        <family val="1"/>
      </rPr>
      <t>4</t>
    </r>
    <r>
      <rPr>
        <sz val="10"/>
        <rFont val="Times New Roman"/>
        <family val="1"/>
      </rPr>
      <t>th day of the review cycle.</t>
    </r>
  </si>
  <si>
    <r>
      <t xml:space="preserve">Decision Due: </t>
    </r>
    <r>
      <rPr>
        <b/>
        <sz val="10"/>
        <color rgb="FFFF0000"/>
        <rFont val="Times New Roman"/>
        <family val="1"/>
      </rPr>
      <t>*</t>
    </r>
  </si>
  <si>
    <r>
      <t xml:space="preserve">General Hospitals, </t>
    </r>
    <r>
      <rPr>
        <sz val="10"/>
        <color theme="0" tint="-0.34998626667073579"/>
        <rFont val="Times New Roman"/>
        <family val="1"/>
      </rPr>
      <t>obstetrical services,</t>
    </r>
    <r>
      <rPr>
        <sz val="10"/>
        <rFont val="Times New Roman"/>
        <family val="1"/>
      </rPr>
      <t xml:space="preserve"> neonatal special care services, general capital expenditures</t>
    </r>
  </si>
  <si>
    <r>
      <t xml:space="preserve">Radiation therapy, gamma knife surgery, </t>
    </r>
    <r>
      <rPr>
        <sz val="10"/>
        <color theme="0" tint="-0.34998626667073579"/>
        <rFont val="Times New Roman"/>
        <family val="1"/>
      </rPr>
      <t>lithotripsy,</t>
    </r>
    <r>
      <rPr>
        <sz val="10"/>
        <rFont val="Times New Roman"/>
        <family val="1"/>
      </rPr>
      <t xml:space="preserve"> diagnostic imaging equipment may be included in an application with radiation therapy</t>
    </r>
  </si>
  <si>
    <r>
      <t xml:space="preserve">Decision Due: </t>
    </r>
    <r>
      <rPr>
        <b/>
        <sz val="10"/>
        <rFont val="Times New Roman"/>
        <family val="1"/>
      </rPr>
      <t>*</t>
    </r>
  </si>
  <si>
    <r>
      <t xml:space="preserve">General Hospitals, </t>
    </r>
    <r>
      <rPr>
        <sz val="10"/>
        <rFont val="Times New Roman"/>
        <family val="1"/>
      </rPr>
      <t>neonatal special care services, general capital expenditures</t>
    </r>
  </si>
  <si>
    <r>
      <t xml:space="preserve">Radiation therapy, gamma knife surgery, </t>
    </r>
    <r>
      <rPr>
        <sz val="10"/>
        <rFont val="Times New Roman"/>
        <family val="1"/>
      </rPr>
      <t>diagnostic imaging equipment may be included in an application with radiation therapy</t>
    </r>
  </si>
  <si>
    <t>* Assuming no need for an IFFC and record closed on the 74th day of the review cycle.</t>
  </si>
  <si>
    <t>+ 79</t>
  </si>
  <si>
    <t>Revised to reflect changes in Chapter 1271 (SB 764) 2020 Session of the Virginia General Assembly</t>
  </si>
  <si>
    <t>Dates in italics are adjusted for weekends and holidays</t>
  </si>
  <si>
    <t>Review Comp</t>
  </si>
  <si>
    <t>+4</t>
  </si>
  <si>
    <t>Tuesday</t>
  </si>
  <si>
    <t>2024 is a Leap Year</t>
  </si>
  <si>
    <t>Complete Application Rec'd by DCOPN</t>
  </si>
  <si>
    <t>&amp; RHPA:</t>
  </si>
  <si>
    <t>Updated</t>
  </si>
  <si>
    <t>+74</t>
  </si>
  <si>
    <t>2028 is a Leap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</si>
</sst>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dd"/>
    <numFmt numFmtId="165" formatCode="mmmm\ d\,\ yyyy"/>
    <numFmt numFmtId="166" formatCode="m/d"/>
    <numFmt numFmtId="167" formatCode="yyyy"/>
    <numFmt numFmtId="168" formatCode="mm/dd/yy"/>
    <numFmt numFmtId="169" formatCode="mm/dd/yy;@"/>
  </numFmts>
  <fonts count="51">
    <font>
      <sz val="12"/>
      <name val="Times New Roman"/>
    </font>
    <font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"/>
      <color indexed="22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indexed="8"/>
      <name val="Arial,Bold"/>
    </font>
    <font>
      <b/>
      <sz val="7.5"/>
      <name val="Arial,Bold"/>
    </font>
    <font>
      <b/>
      <sz val="8"/>
      <name val="Times New Roman"/>
      <family val="1"/>
    </font>
    <font>
      <b/>
      <u/>
      <sz val="7.5"/>
      <name val="Arial,Bold"/>
    </font>
    <font>
      <b/>
      <u/>
      <sz val="8"/>
      <color indexed="8"/>
      <name val="Arial,Bold"/>
    </font>
    <font>
      <b/>
      <sz val="12"/>
      <name val="Arial"/>
      <family val="2"/>
    </font>
    <font>
      <sz val="9.6"/>
      <name val="Arial"/>
      <family val="2"/>
    </font>
    <font>
      <sz val="9.6"/>
      <color indexed="10"/>
      <name val="Arial"/>
      <family val="2"/>
    </font>
    <font>
      <b/>
      <sz val="1"/>
      <color indexed="2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trike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12"/>
      <name val="Arial"/>
      <family val="2"/>
    </font>
    <font>
      <sz val="12"/>
      <name val="Times New Roman"/>
      <family val="1"/>
    </font>
    <font>
      <sz val="12"/>
      <color indexed="10"/>
      <name val="Times New Roman"/>
      <family val="1"/>
    </font>
    <font>
      <sz val="9"/>
      <name val="Times New Roman"/>
      <family val="1"/>
    </font>
    <font>
      <sz val="12"/>
      <color rgb="FFFF0000"/>
      <name val="Times New Roman"/>
      <family val="1"/>
    </font>
    <font>
      <sz val="9.6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0" tint="-0.34998626667073579"/>
      <name val="Times New Roman"/>
      <family val="1"/>
    </font>
    <font>
      <sz val="10"/>
      <color theme="0" tint="-0.34998626667073579"/>
      <name val="Times New Roman"/>
      <family val="1"/>
    </font>
    <font>
      <sz val="1"/>
      <name val="Times New Roman"/>
      <family val="1"/>
    </font>
    <font>
      <b/>
      <sz val="1"/>
      <color rgb="FFFF0000"/>
      <name val="Times New Roman"/>
      <family val="1"/>
    </font>
    <font>
      <sz val="1"/>
      <color rgb="FFFF0000"/>
      <name val="Times New Roman"/>
      <family val="1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"/>
      <color theme="0" tint="-0.34998626667073579"/>
      <name val="Times New Roman"/>
      <family val="1"/>
    </font>
    <font>
      <b/>
      <sz val="10"/>
      <color rgb="FF0070C0"/>
      <name val="Times New Roman"/>
      <family val="1"/>
    </font>
    <font>
      <i/>
      <sz val="10"/>
      <name val="Times New Roman"/>
      <family val="1"/>
    </font>
    <font>
      <sz val="2"/>
      <name val="Times New Roman"/>
      <family val="1"/>
    </font>
    <font>
      <sz val="2"/>
      <color rgb="FFFF0000"/>
      <name val="Times New Roman"/>
      <family val="1"/>
    </font>
    <font>
      <sz val="5"/>
      <name val="Times New Roman"/>
      <family val="1"/>
    </font>
    <font>
      <b/>
      <sz val="5"/>
      <color indexed="22"/>
      <name val="Times New Roman"/>
      <family val="1"/>
    </font>
    <font>
      <b/>
      <sz val="5"/>
      <color rgb="FFFF0000"/>
      <name val="Times New Roman"/>
      <family val="1"/>
    </font>
    <font>
      <sz val="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5" fillId="0" borderId="0"/>
    <xf numFmtId="0" fontId="2" fillId="0" borderId="0"/>
  </cellStyleXfs>
  <cellXfs count="314">
    <xf numFmtId="0" fontId="0" fillId="0" borderId="0" xfId="0"/>
    <xf numFmtId="0" fontId="3" fillId="0" borderId="0" xfId="2" applyFont="1" applyAlignment="1">
      <alignment horizontal="center"/>
    </xf>
    <xf numFmtId="0" fontId="1" fillId="0" borderId="0" xfId="2" applyFont="1"/>
    <xf numFmtId="0" fontId="4" fillId="0" borderId="0" xfId="2" applyFont="1" applyAlignment="1">
      <alignment horizontal="left"/>
    </xf>
    <xf numFmtId="0" fontId="1" fillId="0" borderId="0" xfId="2" applyFont="1" applyAlignment="1">
      <alignment horizontal="center"/>
    </xf>
    <xf numFmtId="0" fontId="1" fillId="0" borderId="1" xfId="2" applyFont="1" applyBorder="1" applyAlignment="1">
      <alignment horizontal="center" wrapText="1"/>
    </xf>
    <xf numFmtId="0" fontId="1" fillId="0" borderId="2" xfId="2" applyFont="1" applyBorder="1" applyAlignment="1">
      <alignment horizontal="center" wrapText="1"/>
    </xf>
    <xf numFmtId="0" fontId="1" fillId="0" borderId="3" xfId="2" applyFont="1" applyBorder="1" applyAlignment="1">
      <alignment horizontal="center" wrapText="1"/>
    </xf>
    <xf numFmtId="0" fontId="1" fillId="0" borderId="4" xfId="2" applyFont="1" applyBorder="1" applyAlignment="1">
      <alignment horizontal="center" wrapText="1"/>
    </xf>
    <xf numFmtId="0" fontId="1" fillId="2" borderId="4" xfId="2" applyFont="1" applyFill="1" applyBorder="1" applyAlignment="1">
      <alignment horizontal="center" wrapText="1"/>
    </xf>
    <xf numFmtId="0" fontId="1" fillId="0" borderId="5" xfId="2" applyFont="1" applyBorder="1" applyAlignment="1">
      <alignment horizontal="center" wrapText="1"/>
    </xf>
    <xf numFmtId="0" fontId="1" fillId="0" borderId="0" xfId="2" applyFont="1" applyAlignment="1">
      <alignment wrapText="1"/>
    </xf>
    <xf numFmtId="0" fontId="1" fillId="0" borderId="6" xfId="2" applyFont="1" applyBorder="1" applyAlignment="1">
      <alignment horizontal="center" wrapText="1"/>
    </xf>
    <xf numFmtId="0" fontId="1" fillId="0" borderId="7" xfId="2" applyFont="1" applyBorder="1" applyAlignment="1">
      <alignment horizontal="center" wrapText="1"/>
    </xf>
    <xf numFmtId="0" fontId="1" fillId="0" borderId="8" xfId="2" quotePrefix="1" applyFont="1" applyBorder="1" applyAlignment="1">
      <alignment horizontal="center" wrapText="1"/>
    </xf>
    <xf numFmtId="0" fontId="1" fillId="0" borderId="9" xfId="2" applyFont="1" applyBorder="1" applyAlignment="1">
      <alignment horizontal="center" wrapText="1"/>
    </xf>
    <xf numFmtId="0" fontId="1" fillId="0" borderId="10" xfId="2" quotePrefix="1" applyFont="1" applyBorder="1" applyAlignment="1">
      <alignment horizontal="center" wrapText="1"/>
    </xf>
    <xf numFmtId="0" fontId="1" fillId="0" borderId="8" xfId="2" applyFont="1" applyBorder="1" applyAlignment="1">
      <alignment horizontal="center" wrapText="1"/>
    </xf>
    <xf numFmtId="0" fontId="1" fillId="2" borderId="9" xfId="2" applyFont="1" applyFill="1" applyBorder="1" applyAlignment="1">
      <alignment horizontal="center" wrapText="1"/>
    </xf>
    <xf numFmtId="0" fontId="1" fillId="0" borderId="9" xfId="2" quotePrefix="1" applyFont="1" applyBorder="1" applyAlignment="1">
      <alignment horizontal="center" wrapText="1"/>
    </xf>
    <xf numFmtId="0" fontId="1" fillId="0" borderId="11" xfId="2" quotePrefix="1" applyFont="1" applyBorder="1" applyAlignment="1">
      <alignment horizontal="center" wrapText="1"/>
    </xf>
    <xf numFmtId="0" fontId="1" fillId="0" borderId="12" xfId="2" applyFont="1" applyBorder="1" applyAlignment="1">
      <alignment horizontal="center" wrapText="1"/>
    </xf>
    <xf numFmtId="0" fontId="1" fillId="0" borderId="0" xfId="2" applyFont="1" applyAlignment="1">
      <alignment horizontal="center" wrapText="1"/>
    </xf>
    <xf numFmtId="0" fontId="1" fillId="0" borderId="13" xfId="2" applyFont="1" applyBorder="1" applyAlignment="1">
      <alignment horizontal="center" wrapText="1"/>
    </xf>
    <xf numFmtId="0" fontId="1" fillId="2" borderId="13" xfId="2" applyFont="1" applyFill="1" applyBorder="1" applyAlignment="1">
      <alignment horizontal="center" wrapText="1"/>
    </xf>
    <xf numFmtId="0" fontId="1" fillId="0" borderId="14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1" fillId="0" borderId="15" xfId="2" applyFont="1" applyBorder="1" applyAlignment="1">
      <alignment horizontal="center" wrapText="1"/>
    </xf>
    <xf numFmtId="0" fontId="1" fillId="0" borderId="16" xfId="2" applyFont="1" applyBorder="1" applyAlignment="1">
      <alignment horizontal="center" wrapText="1"/>
    </xf>
    <xf numFmtId="0" fontId="1" fillId="0" borderId="17" xfId="2" applyFont="1" applyBorder="1" applyAlignment="1">
      <alignment horizontal="center" wrapText="1"/>
    </xf>
    <xf numFmtId="0" fontId="1" fillId="0" borderId="18" xfId="2" applyFont="1" applyBorder="1" applyAlignment="1">
      <alignment horizontal="center" wrapText="1"/>
    </xf>
    <xf numFmtId="0" fontId="1" fillId="2" borderId="18" xfId="2" applyFont="1" applyFill="1" applyBorder="1" applyAlignment="1">
      <alignment horizontal="center" wrapText="1"/>
    </xf>
    <xf numFmtId="0" fontId="1" fillId="0" borderId="19" xfId="2" applyFont="1" applyBorder="1" applyAlignment="1">
      <alignment horizontal="center" wrapText="1"/>
    </xf>
    <xf numFmtId="0" fontId="1" fillId="0" borderId="6" xfId="2" applyFont="1" applyBorder="1" applyAlignment="1">
      <alignment horizontal="center"/>
    </xf>
    <xf numFmtId="0" fontId="1" fillId="0" borderId="12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1" fillId="2" borderId="13" xfId="2" applyFont="1" applyFill="1" applyBorder="1" applyAlignment="1">
      <alignment horizontal="center"/>
    </xf>
    <xf numFmtId="0" fontId="1" fillId="0" borderId="14" xfId="2" applyFont="1" applyBorder="1" applyAlignment="1">
      <alignment horizontal="center"/>
    </xf>
    <xf numFmtId="166" fontId="1" fillId="0" borderId="12" xfId="2" applyNumberFormat="1" applyFont="1" applyBorder="1" applyAlignment="1">
      <alignment horizontal="center"/>
    </xf>
    <xf numFmtId="166" fontId="1" fillId="0" borderId="0" xfId="2" applyNumberFormat="1" applyFont="1" applyAlignment="1">
      <alignment horizontal="center"/>
    </xf>
    <xf numFmtId="166" fontId="1" fillId="0" borderId="13" xfId="2" applyNumberFormat="1" applyFont="1" applyBorder="1" applyAlignment="1">
      <alignment horizontal="center"/>
    </xf>
    <xf numFmtId="166" fontId="1" fillId="2" borderId="13" xfId="2" quotePrefix="1" applyNumberFormat="1" applyFont="1" applyFill="1" applyBorder="1" applyAlignment="1">
      <alignment horizontal="center"/>
    </xf>
    <xf numFmtId="166" fontId="1" fillId="0" borderId="14" xfId="2" applyNumberFormat="1" applyFont="1" applyBorder="1" applyAlignment="1">
      <alignment horizontal="center"/>
    </xf>
    <xf numFmtId="166" fontId="1" fillId="0" borderId="9" xfId="2" applyNumberFormat="1" applyFont="1" applyBorder="1" applyAlignment="1">
      <alignment horizontal="center"/>
    </xf>
    <xf numFmtId="0" fontId="1" fillId="0" borderId="20" xfId="2" applyFont="1" applyBorder="1" applyAlignment="1">
      <alignment horizontal="center"/>
    </xf>
    <xf numFmtId="166" fontId="1" fillId="0" borderId="21" xfId="2" applyNumberFormat="1" applyFont="1" applyBorder="1" applyAlignment="1">
      <alignment horizontal="center"/>
    </xf>
    <xf numFmtId="166" fontId="1" fillId="0" borderId="22" xfId="2" applyNumberFormat="1" applyFont="1" applyBorder="1" applyAlignment="1">
      <alignment horizontal="center"/>
    </xf>
    <xf numFmtId="166" fontId="1" fillId="0" borderId="23" xfId="2" applyNumberFormat="1" applyFont="1" applyBorder="1" applyAlignment="1">
      <alignment horizontal="center"/>
    </xf>
    <xf numFmtId="166" fontId="1" fillId="0" borderId="24" xfId="2" applyNumberFormat="1" applyFont="1" applyBorder="1" applyAlignment="1">
      <alignment horizontal="center"/>
    </xf>
    <xf numFmtId="0" fontId="1" fillId="0" borderId="25" xfId="2" applyFont="1" applyBorder="1" applyAlignment="1">
      <alignment horizontal="center"/>
    </xf>
    <xf numFmtId="166" fontId="1" fillId="0" borderId="10" xfId="2" applyNumberFormat="1" applyFont="1" applyBorder="1" applyAlignment="1">
      <alignment horizontal="center"/>
    </xf>
    <xf numFmtId="166" fontId="1" fillId="0" borderId="8" xfId="2" applyNumberFormat="1" applyFont="1" applyBorder="1" applyAlignment="1">
      <alignment horizontal="center"/>
    </xf>
    <xf numFmtId="166" fontId="1" fillId="0" borderId="11" xfId="2" applyNumberFormat="1" applyFont="1" applyBorder="1" applyAlignment="1">
      <alignment horizontal="center"/>
    </xf>
    <xf numFmtId="0" fontId="1" fillId="0" borderId="26" xfId="2" applyFont="1" applyBorder="1" applyAlignment="1">
      <alignment horizontal="center"/>
    </xf>
    <xf numFmtId="166" fontId="1" fillId="0" borderId="27" xfId="2" applyNumberFormat="1" applyFont="1" applyBorder="1" applyAlignment="1">
      <alignment horizontal="center"/>
    </xf>
    <xf numFmtId="166" fontId="1" fillId="0" borderId="28" xfId="2" applyNumberFormat="1" applyFont="1" applyBorder="1" applyAlignment="1">
      <alignment horizontal="center"/>
    </xf>
    <xf numFmtId="0" fontId="5" fillId="0" borderId="29" xfId="2" applyFont="1" applyBorder="1" applyAlignment="1">
      <alignment horizontal="center"/>
    </xf>
    <xf numFmtId="166" fontId="1" fillId="0" borderId="29" xfId="2" applyNumberFormat="1" applyFont="1" applyBorder="1" applyAlignment="1">
      <alignment horizontal="center"/>
    </xf>
    <xf numFmtId="0" fontId="5" fillId="2" borderId="29" xfId="2" applyFont="1" applyFill="1" applyBorder="1" applyAlignment="1">
      <alignment horizontal="center"/>
    </xf>
    <xf numFmtId="0" fontId="5" fillId="0" borderId="30" xfId="2" applyFont="1" applyBorder="1" applyAlignment="1">
      <alignment horizontal="center"/>
    </xf>
    <xf numFmtId="166" fontId="5" fillId="0" borderId="12" xfId="2" applyNumberFormat="1" applyFont="1" applyBorder="1" applyAlignment="1">
      <alignment horizontal="center"/>
    </xf>
    <xf numFmtId="166" fontId="5" fillId="0" borderId="13" xfId="2" applyNumberFormat="1" applyFont="1" applyBorder="1" applyAlignment="1">
      <alignment horizontal="center"/>
    </xf>
    <xf numFmtId="166" fontId="5" fillId="2" borderId="13" xfId="2" applyNumberFormat="1" applyFont="1" applyFill="1" applyBorder="1" applyAlignment="1">
      <alignment horizontal="center"/>
    </xf>
    <xf numFmtId="166" fontId="5" fillId="0" borderId="0" xfId="2" applyNumberFormat="1" applyFont="1" applyAlignment="1">
      <alignment horizontal="center"/>
    </xf>
    <xf numFmtId="166" fontId="5" fillId="0" borderId="14" xfId="2" applyNumberFormat="1" applyFont="1" applyBorder="1" applyAlignment="1">
      <alignment horizontal="center"/>
    </xf>
    <xf numFmtId="0" fontId="5" fillId="0" borderId="0" xfId="2" applyFont="1"/>
    <xf numFmtId="0" fontId="5" fillId="0" borderId="31" xfId="2" applyFont="1" applyBorder="1" applyAlignment="1">
      <alignment horizontal="center"/>
    </xf>
    <xf numFmtId="166" fontId="5" fillId="0" borderId="32" xfId="2" applyNumberFormat="1" applyFont="1" applyBorder="1" applyAlignment="1">
      <alignment horizontal="center"/>
    </xf>
    <xf numFmtId="166" fontId="5" fillId="0" borderId="33" xfId="2" applyNumberFormat="1" applyFont="1" applyBorder="1" applyAlignment="1">
      <alignment horizontal="center"/>
    </xf>
    <xf numFmtId="166" fontId="5" fillId="2" borderId="33" xfId="2" applyNumberFormat="1" applyFont="1" applyFill="1" applyBorder="1" applyAlignment="1">
      <alignment horizontal="center"/>
    </xf>
    <xf numFmtId="166" fontId="5" fillId="0" borderId="34" xfId="2" applyNumberFormat="1" applyFont="1" applyBorder="1" applyAlignment="1">
      <alignment horizontal="center"/>
    </xf>
    <xf numFmtId="166" fontId="5" fillId="0" borderId="35" xfId="2" applyNumberFormat="1" applyFont="1" applyBorder="1" applyAlignment="1">
      <alignment horizontal="center"/>
    </xf>
    <xf numFmtId="0" fontId="1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6" fillId="2" borderId="9" xfId="2" quotePrefix="1" applyNumberFormat="1" applyFont="1" applyFill="1" applyBorder="1" applyAlignment="1">
      <alignment horizontal="center"/>
    </xf>
    <xf numFmtId="1" fontId="6" fillId="2" borderId="13" xfId="2" quotePrefix="1" applyNumberFormat="1" applyFont="1" applyFill="1" applyBorder="1" applyAlignment="1">
      <alignment horizontal="center"/>
    </xf>
    <xf numFmtId="167" fontId="3" fillId="0" borderId="0" xfId="2" applyNumberFormat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164" fontId="1" fillId="0" borderId="9" xfId="2" applyNumberFormat="1" applyFont="1" applyBorder="1" applyAlignment="1">
      <alignment horizontal="center"/>
    </xf>
    <xf numFmtId="164" fontId="1" fillId="0" borderId="18" xfId="2" applyNumberFormat="1" applyFont="1" applyBorder="1" applyAlignment="1">
      <alignment horizontal="center"/>
    </xf>
    <xf numFmtId="1" fontId="6" fillId="2" borderId="18" xfId="2" quotePrefix="1" applyNumberFormat="1" applyFont="1" applyFill="1" applyBorder="1" applyAlignment="1">
      <alignment horizontal="center"/>
    </xf>
    <xf numFmtId="166" fontId="1" fillId="0" borderId="18" xfId="2" applyNumberFormat="1" applyFont="1" applyBorder="1" applyAlignment="1">
      <alignment horizontal="center"/>
    </xf>
    <xf numFmtId="0" fontId="1" fillId="0" borderId="36" xfId="2" applyFont="1" applyBorder="1" applyAlignment="1">
      <alignment horizontal="center"/>
    </xf>
    <xf numFmtId="164" fontId="1" fillId="0" borderId="11" xfId="2" applyNumberFormat="1" applyFont="1" applyBorder="1" applyAlignment="1">
      <alignment horizontal="center"/>
    </xf>
    <xf numFmtId="0" fontId="1" fillId="0" borderId="37" xfId="2" applyFont="1" applyBorder="1" applyAlignment="1">
      <alignment horizontal="center"/>
    </xf>
    <xf numFmtId="164" fontId="1" fillId="0" borderId="19" xfId="2" applyNumberFormat="1" applyFont="1" applyBorder="1" applyAlignment="1">
      <alignment horizontal="center"/>
    </xf>
    <xf numFmtId="14" fontId="1" fillId="0" borderId="38" xfId="2" applyNumberFormat="1" applyFont="1" applyBorder="1" applyAlignment="1">
      <alignment horizontal="center"/>
    </xf>
    <xf numFmtId="14" fontId="1" fillId="0" borderId="23" xfId="2" applyNumberFormat="1" applyFont="1" applyBorder="1" applyAlignment="1">
      <alignment horizontal="center"/>
    </xf>
    <xf numFmtId="14" fontId="1" fillId="2" borderId="23" xfId="2" quotePrefix="1" applyNumberFormat="1" applyFont="1" applyFill="1" applyBorder="1" applyAlignment="1">
      <alignment horizontal="center"/>
    </xf>
    <xf numFmtId="14" fontId="1" fillId="0" borderId="24" xfId="2" applyNumberFormat="1" applyFont="1" applyBorder="1" applyAlignment="1">
      <alignment horizontal="center"/>
    </xf>
    <xf numFmtId="14" fontId="1" fillId="0" borderId="0" xfId="2" applyNumberFormat="1" applyFont="1"/>
    <xf numFmtId="0" fontId="4" fillId="2" borderId="4" xfId="2" applyFont="1" applyFill="1" applyBorder="1" applyAlignment="1">
      <alignment horizontal="center" wrapText="1"/>
    </xf>
    <xf numFmtId="0" fontId="1" fillId="0" borderId="0" xfId="2" quotePrefix="1" applyFont="1" applyAlignment="1">
      <alignment horizontal="center" wrapText="1"/>
    </xf>
    <xf numFmtId="0" fontId="1" fillId="0" borderId="13" xfId="2" quotePrefix="1" applyFont="1" applyBorder="1" applyAlignment="1">
      <alignment horizontal="center" wrapText="1"/>
    </xf>
    <xf numFmtId="0" fontId="1" fillId="0" borderId="14" xfId="2" quotePrefix="1" applyFont="1" applyBorder="1" applyAlignment="1">
      <alignment horizontal="center" wrapText="1"/>
    </xf>
    <xf numFmtId="167" fontId="4" fillId="2" borderId="9" xfId="2" applyNumberFormat="1" applyFont="1" applyFill="1" applyBorder="1" applyAlignment="1">
      <alignment horizontal="center"/>
    </xf>
    <xf numFmtId="167" fontId="4" fillId="2" borderId="23" xfId="2" applyNumberFormat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9" fillId="0" borderId="0" xfId="0" applyNumberFormat="1" applyFont="1"/>
    <xf numFmtId="164" fontId="8" fillId="0" borderId="0" xfId="0" applyNumberFormat="1" applyFont="1"/>
    <xf numFmtId="165" fontId="8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16" fillId="3" borderId="0" xfId="0" applyFont="1" applyFill="1" applyAlignment="1">
      <alignment horizontal="left" vertical="top" wrapText="1"/>
    </xf>
    <xf numFmtId="164" fontId="17" fillId="3" borderId="0" xfId="0" applyNumberFormat="1" applyFont="1" applyFill="1" applyAlignment="1">
      <alignment horizontal="left" vertical="top" wrapText="1"/>
    </xf>
    <xf numFmtId="164" fontId="0" fillId="0" borderId="0" xfId="0" applyNumberForma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8" fontId="17" fillId="3" borderId="0" xfId="0" applyNumberFormat="1" applyFont="1" applyFill="1" applyAlignment="1">
      <alignment horizontal="center" vertical="top" wrapText="1"/>
    </xf>
    <xf numFmtId="168" fontId="0" fillId="0" borderId="0" xfId="0" applyNumberFormat="1" applyAlignment="1">
      <alignment horizontal="center"/>
    </xf>
    <xf numFmtId="167" fontId="18" fillId="2" borderId="23" xfId="2" applyNumberFormat="1" applyFont="1" applyFill="1" applyBorder="1" applyAlignment="1">
      <alignment horizontal="center"/>
    </xf>
    <xf numFmtId="0" fontId="18" fillId="2" borderId="13" xfId="2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164" fontId="21" fillId="3" borderId="0" xfId="0" applyNumberFormat="1" applyFont="1" applyFill="1" applyAlignment="1">
      <alignment horizontal="left" vertical="top" wrapText="1"/>
    </xf>
    <xf numFmtId="168" fontId="21" fillId="3" borderId="0" xfId="0" applyNumberFormat="1" applyFont="1" applyFill="1" applyAlignment="1">
      <alignment horizontal="center" vertical="top" wrapText="1"/>
    </xf>
    <xf numFmtId="0" fontId="20" fillId="3" borderId="0" xfId="0" applyFont="1" applyFill="1" applyAlignment="1">
      <alignment horizontal="left" vertical="top" wrapText="1"/>
    </xf>
    <xf numFmtId="164" fontId="20" fillId="0" borderId="0" xfId="0" applyNumberFormat="1" applyFont="1" applyAlignment="1">
      <alignment horizontal="left"/>
    </xf>
    <xf numFmtId="168" fontId="20" fillId="0" borderId="0" xfId="0" applyNumberFormat="1" applyFont="1" applyAlignment="1">
      <alignment horizontal="center"/>
    </xf>
    <xf numFmtId="14" fontId="1" fillId="0" borderId="39" xfId="2" applyNumberFormat="1" applyFont="1" applyBorder="1" applyAlignment="1">
      <alignment horizontal="center"/>
    </xf>
    <xf numFmtId="14" fontId="1" fillId="0" borderId="13" xfId="2" applyNumberFormat="1" applyFont="1" applyBorder="1" applyAlignment="1">
      <alignment horizontal="center"/>
    </xf>
    <xf numFmtId="14" fontId="1" fillId="2" borderId="13" xfId="2" quotePrefix="1" applyNumberFormat="1" applyFont="1" applyFill="1" applyBorder="1" applyAlignment="1">
      <alignment horizontal="center"/>
    </xf>
    <xf numFmtId="14" fontId="1" fillId="0" borderId="14" xfId="2" applyNumberFormat="1" applyFont="1" applyBorder="1" applyAlignment="1">
      <alignment horizontal="center"/>
    </xf>
    <xf numFmtId="49" fontId="4" fillId="2" borderId="23" xfId="2" applyNumberFormat="1" applyFont="1" applyFill="1" applyBorder="1" applyAlignment="1">
      <alignment horizontal="center"/>
    </xf>
    <xf numFmtId="0" fontId="18" fillId="0" borderId="34" xfId="2" applyFont="1" applyBorder="1" applyAlignment="1">
      <alignment horizontal="center"/>
    </xf>
    <xf numFmtId="0" fontId="4" fillId="2" borderId="13" xfId="2" applyFont="1" applyFill="1" applyBorder="1" applyAlignment="1">
      <alignment horizontal="center" wrapText="1"/>
    </xf>
    <xf numFmtId="165" fontId="22" fillId="0" borderId="0" xfId="0" applyNumberFormat="1" applyFont="1"/>
    <xf numFmtId="0" fontId="22" fillId="0" borderId="0" xfId="0" applyFont="1"/>
    <xf numFmtId="164" fontId="22" fillId="0" borderId="0" xfId="0" applyNumberFormat="1" applyFont="1"/>
    <xf numFmtId="165" fontId="23" fillId="0" borderId="0" xfId="0" applyNumberFormat="1" applyFont="1"/>
    <xf numFmtId="0" fontId="8" fillId="0" borderId="0" xfId="0" applyFont="1" applyAlignment="1">
      <alignment wrapText="1"/>
    </xf>
    <xf numFmtId="165" fontId="9" fillId="0" borderId="0" xfId="0" applyNumberFormat="1" applyFont="1" applyAlignment="1">
      <alignment horizontal="right" wrapText="1"/>
    </xf>
    <xf numFmtId="14" fontId="8" fillId="0" borderId="0" xfId="0" applyNumberFormat="1" applyFont="1"/>
    <xf numFmtId="1" fontId="9" fillId="0" borderId="0" xfId="0" applyNumberFormat="1" applyFont="1" applyAlignment="1">
      <alignment horizontal="left" wrapText="1"/>
    </xf>
    <xf numFmtId="165" fontId="9" fillId="0" borderId="0" xfId="0" applyNumberFormat="1" applyFont="1" applyAlignment="1">
      <alignment horizontal="left" wrapText="1"/>
    </xf>
    <xf numFmtId="1" fontId="8" fillId="0" borderId="0" xfId="0" applyNumberFormat="1" applyFont="1"/>
    <xf numFmtId="0" fontId="4" fillId="4" borderId="0" xfId="2" applyFont="1" applyFill="1" applyAlignment="1">
      <alignment horizontal="left"/>
    </xf>
    <xf numFmtId="0" fontId="1" fillId="4" borderId="0" xfId="2" applyFont="1" applyFill="1"/>
    <xf numFmtId="0" fontId="1" fillId="4" borderId="0" xfId="2" applyFont="1" applyFill="1" applyAlignment="1">
      <alignment horizontal="left"/>
    </xf>
    <xf numFmtId="14" fontId="1" fillId="4" borderId="23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69" fontId="0" fillId="0" borderId="0" xfId="0" applyNumberFormat="1" applyAlignment="1">
      <alignment horizontal="center"/>
    </xf>
    <xf numFmtId="14" fontId="0" fillId="0" borderId="0" xfId="0" applyNumberForma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 vertical="top" wrapText="1"/>
    </xf>
    <xf numFmtId="0" fontId="28" fillId="0" borderId="0" xfId="0" applyFont="1"/>
    <xf numFmtId="14" fontId="25" fillId="0" borderId="0" xfId="1" applyNumberFormat="1"/>
    <xf numFmtId="0" fontId="29" fillId="0" borderId="0" xfId="0" applyFont="1"/>
    <xf numFmtId="0" fontId="23" fillId="0" borderId="0" xfId="0" applyFont="1" applyAlignment="1">
      <alignment horizontal="left" vertical="center"/>
    </xf>
    <xf numFmtId="164" fontId="29" fillId="0" borderId="0" xfId="0" applyNumberFormat="1" applyFont="1" applyAlignment="1">
      <alignment horizontal="left"/>
    </xf>
    <xf numFmtId="169" fontId="29" fillId="0" borderId="0" xfId="0" applyNumberFormat="1" applyFont="1" applyAlignment="1">
      <alignment horizontal="center"/>
    </xf>
    <xf numFmtId="0" fontId="29" fillId="0" borderId="0" xfId="1" applyFont="1"/>
    <xf numFmtId="164" fontId="30" fillId="3" borderId="0" xfId="0" applyNumberFormat="1" applyFont="1" applyFill="1" applyAlignment="1">
      <alignment horizontal="left" vertical="top" wrapText="1"/>
    </xf>
    <xf numFmtId="169" fontId="29" fillId="0" borderId="0" xfId="1" applyNumberFormat="1" applyFont="1" applyAlignment="1">
      <alignment horizontal="center"/>
    </xf>
    <xf numFmtId="16" fontId="31" fillId="0" borderId="0" xfId="0" applyNumberFormat="1" applyFont="1"/>
    <xf numFmtId="0" fontId="31" fillId="0" borderId="0" xfId="0" applyFont="1"/>
    <xf numFmtId="0" fontId="4" fillId="0" borderId="4" xfId="2" applyFont="1" applyBorder="1" applyAlignment="1">
      <alignment horizontal="center" wrapText="1"/>
    </xf>
    <xf numFmtId="167" fontId="4" fillId="0" borderId="9" xfId="2" applyNumberFormat="1" applyFont="1" applyBorder="1" applyAlignment="1">
      <alignment horizontal="center"/>
    </xf>
    <xf numFmtId="167" fontId="18" fillId="0" borderId="23" xfId="2" applyNumberFormat="1" applyFont="1" applyBorder="1" applyAlignment="1">
      <alignment horizontal="center"/>
    </xf>
    <xf numFmtId="0" fontId="18" fillId="0" borderId="13" xfId="2" applyFont="1" applyBorder="1" applyAlignment="1">
      <alignment horizontal="center"/>
    </xf>
    <xf numFmtId="14" fontId="1" fillId="0" borderId="23" xfId="2" quotePrefix="1" applyNumberFormat="1" applyFont="1" applyBorder="1" applyAlignment="1">
      <alignment horizontal="center"/>
    </xf>
    <xf numFmtId="1" fontId="6" fillId="0" borderId="9" xfId="2" quotePrefix="1" applyNumberFormat="1" applyFont="1" applyBorder="1" applyAlignment="1">
      <alignment horizontal="center"/>
    </xf>
    <xf numFmtId="1" fontId="6" fillId="0" borderId="18" xfId="2" quotePrefix="1" applyNumberFormat="1" applyFont="1" applyBorder="1" applyAlignment="1">
      <alignment horizontal="center"/>
    </xf>
    <xf numFmtId="14" fontId="1" fillId="0" borderId="0" xfId="2" applyNumberFormat="1" applyFont="1" applyAlignment="1">
      <alignment horizontal="center"/>
    </xf>
    <xf numFmtId="14" fontId="1" fillId="0" borderId="12" xfId="2" applyNumberFormat="1" applyFont="1" applyBorder="1" applyAlignment="1">
      <alignment horizontal="center" wrapText="1"/>
    </xf>
    <xf numFmtId="0" fontId="32" fillId="0" borderId="0" xfId="1" applyFont="1"/>
    <xf numFmtId="164" fontId="32" fillId="0" borderId="0" xfId="1" applyNumberFormat="1" applyFont="1"/>
    <xf numFmtId="164" fontId="33" fillId="3" borderId="0" xfId="0" applyNumberFormat="1" applyFont="1" applyFill="1" applyAlignment="1">
      <alignment horizontal="left" vertical="top" wrapText="1"/>
    </xf>
    <xf numFmtId="16" fontId="0" fillId="0" borderId="0" xfId="0" applyNumberFormat="1"/>
    <xf numFmtId="0" fontId="32" fillId="0" borderId="0" xfId="0" applyFont="1" applyAlignment="1">
      <alignment horizontal="left"/>
    </xf>
    <xf numFmtId="169" fontId="32" fillId="0" borderId="0" xfId="0" applyNumberFormat="1" applyFont="1" applyAlignment="1">
      <alignment horizontal="left"/>
    </xf>
    <xf numFmtId="14" fontId="1" fillId="5" borderId="38" xfId="2" applyNumberFormat="1" applyFont="1" applyFill="1" applyBorder="1" applyAlignment="1">
      <alignment horizontal="center"/>
    </xf>
    <xf numFmtId="14" fontId="1" fillId="5" borderId="23" xfId="2" applyNumberFormat="1" applyFont="1" applyFill="1" applyBorder="1" applyAlignment="1">
      <alignment horizontal="center"/>
    </xf>
    <xf numFmtId="14" fontId="1" fillId="5" borderId="23" xfId="2" quotePrefix="1" applyNumberFormat="1" applyFont="1" applyFill="1" applyBorder="1" applyAlignment="1">
      <alignment horizontal="center"/>
    </xf>
    <xf numFmtId="14" fontId="1" fillId="5" borderId="24" xfId="2" applyNumberFormat="1" applyFont="1" applyFill="1" applyBorder="1" applyAlignment="1">
      <alignment horizontal="center"/>
    </xf>
    <xf numFmtId="14" fontId="1" fillId="5" borderId="0" xfId="2" applyNumberFormat="1" applyFont="1" applyFill="1"/>
    <xf numFmtId="0" fontId="1" fillId="5" borderId="36" xfId="2" applyFont="1" applyFill="1" applyBorder="1" applyAlignment="1">
      <alignment horizontal="center"/>
    </xf>
    <xf numFmtId="164" fontId="1" fillId="5" borderId="9" xfId="2" applyNumberFormat="1" applyFont="1" applyFill="1" applyBorder="1" applyAlignment="1">
      <alignment horizontal="center"/>
    </xf>
    <xf numFmtId="1" fontId="6" fillId="5" borderId="9" xfId="2" quotePrefix="1" applyNumberFormat="1" applyFont="1" applyFill="1" applyBorder="1" applyAlignment="1">
      <alignment horizontal="center"/>
    </xf>
    <xf numFmtId="166" fontId="1" fillId="5" borderId="9" xfId="2" applyNumberFormat="1" applyFont="1" applyFill="1" applyBorder="1" applyAlignment="1">
      <alignment horizontal="center"/>
    </xf>
    <xf numFmtId="164" fontId="1" fillId="5" borderId="11" xfId="2" applyNumberFormat="1" applyFont="1" applyFill="1" applyBorder="1" applyAlignment="1">
      <alignment horizontal="center"/>
    </xf>
    <xf numFmtId="0" fontId="1" fillId="5" borderId="0" xfId="2" applyFont="1" applyFill="1"/>
    <xf numFmtId="0" fontId="34" fillId="0" borderId="17" xfId="2" applyFont="1" applyBorder="1" applyAlignment="1">
      <alignment horizontal="center" wrapText="1"/>
    </xf>
    <xf numFmtId="166" fontId="35" fillId="0" borderId="13" xfId="2" applyNumberFormat="1" applyFont="1" applyBorder="1" applyAlignment="1">
      <alignment horizontal="center"/>
    </xf>
    <xf numFmtId="166" fontId="35" fillId="0" borderId="33" xfId="2" applyNumberFormat="1" applyFont="1" applyBorder="1" applyAlignment="1">
      <alignment horizontal="center"/>
    </xf>
    <xf numFmtId="0" fontId="36" fillId="0" borderId="4" xfId="2" applyFont="1" applyBorder="1" applyAlignment="1">
      <alignment horizontal="center" wrapText="1"/>
    </xf>
    <xf numFmtId="0" fontId="36" fillId="0" borderId="9" xfId="2" applyFont="1" applyBorder="1" applyAlignment="1">
      <alignment horizontal="center" wrapText="1"/>
    </xf>
    <xf numFmtId="0" fontId="36" fillId="0" borderId="13" xfId="2" applyFont="1" applyBorder="1" applyAlignment="1">
      <alignment horizontal="center" wrapText="1"/>
    </xf>
    <xf numFmtId="0" fontId="36" fillId="0" borderId="18" xfId="2" applyFont="1" applyBorder="1" applyAlignment="1">
      <alignment horizontal="center" wrapText="1"/>
    </xf>
    <xf numFmtId="0" fontId="36" fillId="0" borderId="13" xfId="2" applyFont="1" applyBorder="1" applyAlignment="1">
      <alignment horizontal="center"/>
    </xf>
    <xf numFmtId="14" fontId="36" fillId="0" borderId="23" xfId="2" applyNumberFormat="1" applyFont="1" applyBorder="1" applyAlignment="1">
      <alignment horizontal="center"/>
    </xf>
    <xf numFmtId="164" fontId="36" fillId="0" borderId="9" xfId="2" applyNumberFormat="1" applyFont="1" applyBorder="1" applyAlignment="1">
      <alignment horizontal="center"/>
    </xf>
    <xf numFmtId="164" fontId="36" fillId="0" borderId="18" xfId="2" applyNumberFormat="1" applyFont="1" applyBorder="1" applyAlignment="1">
      <alignment horizontal="center"/>
    </xf>
    <xf numFmtId="166" fontId="36" fillId="0" borderId="9" xfId="2" applyNumberFormat="1" applyFont="1" applyBorder="1" applyAlignment="1">
      <alignment horizontal="center"/>
    </xf>
    <xf numFmtId="1" fontId="37" fillId="0" borderId="9" xfId="2" quotePrefix="1" applyNumberFormat="1" applyFont="1" applyBorder="1" applyAlignment="1">
      <alignment horizontal="center"/>
    </xf>
    <xf numFmtId="0" fontId="34" fillId="0" borderId="4" xfId="2" applyFont="1" applyBorder="1" applyAlignment="1">
      <alignment horizontal="center" wrapText="1"/>
    </xf>
    <xf numFmtId="0" fontId="34" fillId="0" borderId="9" xfId="2" quotePrefix="1" applyFont="1" applyBorder="1" applyAlignment="1">
      <alignment horizontal="center" wrapText="1"/>
    </xf>
    <xf numFmtId="167" fontId="38" fillId="0" borderId="13" xfId="2" applyNumberFormat="1" applyFont="1" applyBorder="1" applyAlignment="1">
      <alignment horizontal="center"/>
    </xf>
    <xf numFmtId="0" fontId="38" fillId="0" borderId="13" xfId="2" applyFont="1" applyBorder="1" applyAlignment="1">
      <alignment horizontal="center"/>
    </xf>
    <xf numFmtId="0" fontId="34" fillId="0" borderId="13" xfId="2" applyFont="1" applyBorder="1" applyAlignment="1">
      <alignment horizontal="center" wrapText="1"/>
    </xf>
    <xf numFmtId="0" fontId="34" fillId="0" borderId="18" xfId="2" applyFont="1" applyBorder="1" applyAlignment="1">
      <alignment horizontal="center" wrapText="1"/>
    </xf>
    <xf numFmtId="0" fontId="34" fillId="0" borderId="9" xfId="2" applyFont="1" applyBorder="1" applyAlignment="1">
      <alignment horizontal="center"/>
    </xf>
    <xf numFmtId="14" fontId="34" fillId="0" borderId="23" xfId="2" quotePrefix="1" applyNumberFormat="1" applyFont="1" applyBorder="1" applyAlignment="1">
      <alignment horizontal="center"/>
    </xf>
    <xf numFmtId="1" fontId="39" fillId="0" borderId="9" xfId="2" quotePrefix="1" applyNumberFormat="1" applyFont="1" applyBorder="1" applyAlignment="1">
      <alignment horizontal="center"/>
    </xf>
    <xf numFmtId="1" fontId="39" fillId="0" borderId="18" xfId="2" quotePrefix="1" applyNumberFormat="1" applyFont="1" applyBorder="1" applyAlignment="1">
      <alignment horizontal="center"/>
    </xf>
    <xf numFmtId="0" fontId="40" fillId="0" borderId="9" xfId="2" applyFont="1" applyBorder="1" applyAlignment="1">
      <alignment horizontal="center"/>
    </xf>
    <xf numFmtId="0" fontId="34" fillId="0" borderId="0" xfId="2" applyFont="1" applyAlignment="1">
      <alignment horizontal="center"/>
    </xf>
    <xf numFmtId="0" fontId="5" fillId="0" borderId="43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1" fillId="0" borderId="45" xfId="2" applyFont="1" applyBorder="1" applyAlignment="1">
      <alignment horizontal="center"/>
    </xf>
    <xf numFmtId="14" fontId="36" fillId="0" borderId="23" xfId="2" quotePrefix="1" applyNumberFormat="1" applyFont="1" applyBorder="1" applyAlignment="1">
      <alignment horizontal="center"/>
    </xf>
    <xf numFmtId="14" fontId="36" fillId="0" borderId="13" xfId="2" quotePrefix="1" applyNumberFormat="1" applyFont="1" applyBorder="1" applyAlignment="1">
      <alignment horizontal="center"/>
    </xf>
    <xf numFmtId="14" fontId="36" fillId="0" borderId="24" xfId="2" applyNumberFormat="1" applyFont="1" applyBorder="1" applyAlignment="1">
      <alignment horizontal="center"/>
    </xf>
    <xf numFmtId="1" fontId="42" fillId="0" borderId="9" xfId="2" quotePrefix="1" applyNumberFormat="1" applyFont="1" applyBorder="1" applyAlignment="1">
      <alignment horizontal="center"/>
    </xf>
    <xf numFmtId="164" fontId="36" fillId="0" borderId="11" xfId="2" applyNumberFormat="1" applyFont="1" applyBorder="1" applyAlignment="1">
      <alignment horizontal="center"/>
    </xf>
    <xf numFmtId="14" fontId="1" fillId="0" borderId="9" xfId="2" quotePrefix="1" applyNumberFormat="1" applyFont="1" applyBorder="1" applyAlignment="1">
      <alignment horizontal="center"/>
    </xf>
    <xf numFmtId="14" fontId="1" fillId="0" borderId="18" xfId="2" quotePrefix="1" applyNumberFormat="1" applyFont="1" applyBorder="1" applyAlignment="1">
      <alignment horizontal="center"/>
    </xf>
    <xf numFmtId="0" fontId="43" fillId="0" borderId="0" xfId="2" applyFont="1" applyAlignment="1">
      <alignment horizontal="left"/>
    </xf>
    <xf numFmtId="14" fontId="44" fillId="0" borderId="23" xfId="2" applyNumberFormat="1" applyFont="1" applyBorder="1" applyAlignment="1">
      <alignment horizontal="center"/>
    </xf>
    <xf numFmtId="0" fontId="44" fillId="0" borderId="0" xfId="2" applyFont="1" applyAlignment="1">
      <alignment horizontal="left"/>
    </xf>
    <xf numFmtId="166" fontId="44" fillId="0" borderId="9" xfId="2" applyNumberFormat="1" applyFont="1" applyBorder="1" applyAlignment="1">
      <alignment horizontal="center"/>
    </xf>
    <xf numFmtId="0" fontId="5" fillId="0" borderId="0" xfId="2" applyFont="1" applyAlignment="1">
      <alignment horizontal="right"/>
    </xf>
    <xf numFmtId="14" fontId="5" fillId="0" borderId="0" xfId="2" applyNumberFormat="1" applyFont="1" applyAlignment="1">
      <alignment horizontal="left"/>
    </xf>
    <xf numFmtId="14" fontId="44" fillId="0" borderId="24" xfId="2" applyNumberFormat="1" applyFont="1" applyBorder="1" applyAlignment="1">
      <alignment horizontal="center"/>
    </xf>
    <xf numFmtId="0" fontId="1" fillId="0" borderId="46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0" borderId="27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1" fillId="0" borderId="48" xfId="2" applyFont="1" applyBorder="1" applyAlignment="1">
      <alignment horizontal="center"/>
    </xf>
    <xf numFmtId="166" fontId="5" fillId="0" borderId="49" xfId="2" applyNumberFormat="1" applyFont="1" applyBorder="1" applyAlignment="1">
      <alignment horizontal="center"/>
    </xf>
    <xf numFmtId="0" fontId="5" fillId="0" borderId="50" xfId="2" applyFont="1" applyBorder="1" applyAlignment="1">
      <alignment horizontal="center"/>
    </xf>
    <xf numFmtId="166" fontId="5" fillId="0" borderId="16" xfId="2" applyNumberFormat="1" applyFont="1" applyBorder="1" applyAlignment="1">
      <alignment horizontal="center"/>
    </xf>
    <xf numFmtId="166" fontId="5" fillId="0" borderId="18" xfId="2" applyNumberFormat="1" applyFont="1" applyBorder="1" applyAlignment="1">
      <alignment horizontal="center"/>
    </xf>
    <xf numFmtId="166" fontId="35" fillId="0" borderId="18" xfId="2" applyNumberFormat="1" applyFont="1" applyBorder="1" applyAlignment="1">
      <alignment horizontal="center"/>
    </xf>
    <xf numFmtId="166" fontId="5" fillId="0" borderId="17" xfId="2" applyNumberFormat="1" applyFont="1" applyBorder="1" applyAlignment="1">
      <alignment horizontal="center"/>
    </xf>
    <xf numFmtId="166" fontId="5" fillId="0" borderId="51" xfId="2" applyNumberFormat="1" applyFont="1" applyBorder="1" applyAlignment="1">
      <alignment horizontal="center"/>
    </xf>
    <xf numFmtId="0" fontId="45" fillId="0" borderId="6" xfId="2" applyFont="1" applyBorder="1" applyAlignment="1">
      <alignment horizontal="center"/>
    </xf>
    <xf numFmtId="0" fontId="45" fillId="0" borderId="12" xfId="2" applyFont="1" applyBorder="1" applyAlignment="1">
      <alignment horizontal="center"/>
    </xf>
    <xf numFmtId="0" fontId="45" fillId="0" borderId="13" xfId="2" applyFont="1" applyBorder="1" applyAlignment="1">
      <alignment horizontal="center"/>
    </xf>
    <xf numFmtId="0" fontId="45" fillId="0" borderId="45" xfId="2" applyFont="1" applyBorder="1" applyAlignment="1">
      <alignment horizontal="center"/>
    </xf>
    <xf numFmtId="0" fontId="45" fillId="0" borderId="14" xfId="2" applyFont="1" applyBorder="1" applyAlignment="1">
      <alignment horizontal="center"/>
    </xf>
    <xf numFmtId="0" fontId="45" fillId="0" borderId="0" xfId="0" applyFont="1"/>
    <xf numFmtId="0" fontId="45" fillId="0" borderId="0" xfId="2" applyFont="1" applyAlignment="1">
      <alignment horizontal="center"/>
    </xf>
    <xf numFmtId="0" fontId="46" fillId="0" borderId="0" xfId="2" applyFont="1" applyAlignment="1">
      <alignment horizontal="center"/>
    </xf>
    <xf numFmtId="0" fontId="1" fillId="0" borderId="45" xfId="2" applyFont="1" applyBorder="1" applyAlignment="1">
      <alignment horizontal="center" wrapText="1"/>
    </xf>
    <xf numFmtId="0" fontId="1" fillId="0" borderId="52" xfId="2" applyFont="1" applyBorder="1" applyAlignment="1">
      <alignment horizontal="center" wrapText="1"/>
    </xf>
    <xf numFmtId="14" fontId="1" fillId="0" borderId="53" xfId="2" applyNumberFormat="1" applyFont="1" applyBorder="1" applyAlignment="1">
      <alignment horizontal="center"/>
    </xf>
    <xf numFmtId="14" fontId="1" fillId="0" borderId="43" xfId="2" quotePrefix="1" applyNumberFormat="1" applyFont="1" applyBorder="1" applyAlignment="1">
      <alignment horizontal="center"/>
    </xf>
    <xf numFmtId="14" fontId="1" fillId="0" borderId="52" xfId="2" quotePrefix="1" applyNumberFormat="1" applyFont="1" applyBorder="1" applyAlignment="1">
      <alignment horizontal="center"/>
    </xf>
    <xf numFmtId="14" fontId="1" fillId="0" borderId="21" xfId="2" applyNumberFormat="1" applyFont="1" applyBorder="1" applyAlignment="1">
      <alignment horizontal="center"/>
    </xf>
    <xf numFmtId="164" fontId="1" fillId="0" borderId="10" xfId="2" applyNumberFormat="1" applyFont="1" applyBorder="1" applyAlignment="1">
      <alignment horizontal="center"/>
    </xf>
    <xf numFmtId="14" fontId="44" fillId="0" borderId="21" xfId="2" applyNumberFormat="1" applyFont="1" applyBorder="1" applyAlignment="1">
      <alignment horizontal="center"/>
    </xf>
    <xf numFmtId="164" fontId="1" fillId="0" borderId="16" xfId="2" applyNumberFormat="1" applyFont="1" applyBorder="1" applyAlignment="1">
      <alignment horizontal="center"/>
    </xf>
    <xf numFmtId="0" fontId="1" fillId="0" borderId="54" xfId="2" applyFont="1" applyBorder="1" applyAlignment="1">
      <alignment horizontal="center" wrapText="1"/>
    </xf>
    <xf numFmtId="0" fontId="1" fillId="0" borderId="55" xfId="2" applyFont="1" applyBorder="1" applyAlignment="1">
      <alignment horizontal="center" wrapText="1"/>
    </xf>
    <xf numFmtId="0" fontId="1" fillId="0" borderId="56" xfId="2" applyFont="1" applyBorder="1" applyAlignment="1">
      <alignment horizontal="center" wrapText="1"/>
    </xf>
    <xf numFmtId="0" fontId="1" fillId="0" borderId="57" xfId="2" applyFont="1" applyBorder="1" applyAlignment="1">
      <alignment horizontal="center" wrapText="1"/>
    </xf>
    <xf numFmtId="0" fontId="1" fillId="0" borderId="58" xfId="2" applyFont="1" applyBorder="1" applyAlignment="1">
      <alignment horizontal="center" wrapText="1"/>
    </xf>
    <xf numFmtId="0" fontId="45" fillId="0" borderId="59" xfId="2" applyFont="1" applyBorder="1" applyAlignment="1">
      <alignment horizontal="center"/>
    </xf>
    <xf numFmtId="0" fontId="45" fillId="0" borderId="60" xfId="2" applyFont="1" applyBorder="1" applyAlignment="1">
      <alignment horizontal="center"/>
    </xf>
    <xf numFmtId="14" fontId="1" fillId="0" borderId="61" xfId="2" applyNumberFormat="1" applyFont="1" applyBorder="1" applyAlignment="1">
      <alignment horizontal="center"/>
    </xf>
    <xf numFmtId="14" fontId="1" fillId="0" borderId="62" xfId="2" applyNumberFormat="1" applyFont="1" applyBorder="1" applyAlignment="1">
      <alignment horizontal="center"/>
    </xf>
    <xf numFmtId="164" fontId="1" fillId="0" borderId="7" xfId="2" applyNumberFormat="1" applyFont="1" applyBorder="1" applyAlignment="1">
      <alignment horizontal="center"/>
    </xf>
    <xf numFmtId="14" fontId="1" fillId="0" borderId="63" xfId="2" quotePrefix="1" applyNumberFormat="1" applyFont="1" applyBorder="1" applyAlignment="1">
      <alignment horizontal="center"/>
    </xf>
    <xf numFmtId="164" fontId="1" fillId="0" borderId="64" xfId="2" applyNumberFormat="1" applyFont="1" applyBorder="1" applyAlignment="1">
      <alignment horizontal="center"/>
    </xf>
    <xf numFmtId="14" fontId="1" fillId="0" borderId="51" xfId="2" quotePrefix="1" applyNumberFormat="1" applyFont="1" applyBorder="1" applyAlignment="1">
      <alignment horizontal="center"/>
    </xf>
    <xf numFmtId="0" fontId="47" fillId="0" borderId="6" xfId="2" applyFont="1" applyBorder="1" applyAlignment="1">
      <alignment horizontal="center" wrapText="1"/>
    </xf>
    <xf numFmtId="0" fontId="47" fillId="0" borderId="12" xfId="2" applyFont="1" applyBorder="1" applyAlignment="1">
      <alignment horizontal="center" wrapText="1"/>
    </xf>
    <xf numFmtId="0" fontId="47" fillId="0" borderId="0" xfId="2" quotePrefix="1" applyFont="1" applyAlignment="1">
      <alignment horizontal="center" wrapText="1"/>
    </xf>
    <xf numFmtId="0" fontId="47" fillId="0" borderId="13" xfId="2" applyFont="1" applyBorder="1" applyAlignment="1">
      <alignment horizontal="center" wrapText="1"/>
    </xf>
    <xf numFmtId="0" fontId="47" fillId="0" borderId="23" xfId="2" applyFont="1" applyBorder="1" applyAlignment="1">
      <alignment horizontal="center" wrapText="1"/>
    </xf>
    <xf numFmtId="167" fontId="48" fillId="0" borderId="23" xfId="2" applyNumberFormat="1" applyFont="1" applyBorder="1" applyAlignment="1">
      <alignment horizontal="center"/>
    </xf>
    <xf numFmtId="167" fontId="49" fillId="0" borderId="13" xfId="2" applyNumberFormat="1" applyFont="1" applyBorder="1" applyAlignment="1">
      <alignment horizontal="center"/>
    </xf>
    <xf numFmtId="0" fontId="47" fillId="0" borderId="13" xfId="2" quotePrefix="1" applyFont="1" applyBorder="1" applyAlignment="1">
      <alignment horizontal="center" wrapText="1"/>
    </xf>
    <xf numFmtId="0" fontId="47" fillId="0" borderId="0" xfId="2" applyFont="1" applyAlignment="1">
      <alignment horizontal="center" wrapText="1"/>
    </xf>
    <xf numFmtId="0" fontId="47" fillId="0" borderId="14" xfId="2" quotePrefix="1" applyFont="1" applyBorder="1" applyAlignment="1">
      <alignment horizontal="center" wrapText="1"/>
    </xf>
    <xf numFmtId="0" fontId="47" fillId="0" borderId="0" xfId="0" applyFont="1"/>
    <xf numFmtId="0" fontId="4" fillId="0" borderId="13" xfId="2" applyFont="1" applyBorder="1" applyAlignment="1">
      <alignment horizontal="center" wrapText="1"/>
    </xf>
    <xf numFmtId="0" fontId="4" fillId="0" borderId="18" xfId="2" applyFont="1" applyBorder="1" applyAlignment="1">
      <alignment horizontal="center" wrapText="1"/>
    </xf>
    <xf numFmtId="0" fontId="1" fillId="6" borderId="13" xfId="2" applyFont="1" applyFill="1" applyBorder="1" applyAlignment="1">
      <alignment horizontal="center" wrapText="1"/>
    </xf>
    <xf numFmtId="0" fontId="1" fillId="6" borderId="18" xfId="2" applyFont="1" applyFill="1" applyBorder="1" applyAlignment="1">
      <alignment horizontal="center" wrapText="1"/>
    </xf>
    <xf numFmtId="0" fontId="45" fillId="6" borderId="13" xfId="2" applyFont="1" applyFill="1" applyBorder="1" applyAlignment="1">
      <alignment horizontal="center"/>
    </xf>
    <xf numFmtId="14" fontId="1" fillId="6" borderId="23" xfId="2" applyNumberFormat="1" applyFont="1" applyFill="1" applyBorder="1" applyAlignment="1">
      <alignment horizontal="center"/>
    </xf>
    <xf numFmtId="164" fontId="1" fillId="6" borderId="9" xfId="2" applyNumberFormat="1" applyFont="1" applyFill="1" applyBorder="1" applyAlignment="1">
      <alignment horizontal="center"/>
    </xf>
    <xf numFmtId="14" fontId="44" fillId="6" borderId="23" xfId="2" applyNumberFormat="1" applyFont="1" applyFill="1" applyBorder="1" applyAlignment="1">
      <alignment horizontal="center"/>
    </xf>
    <xf numFmtId="164" fontId="1" fillId="6" borderId="18" xfId="2" applyNumberFormat="1" applyFont="1" applyFill="1" applyBorder="1" applyAlignment="1">
      <alignment horizontal="center"/>
    </xf>
    <xf numFmtId="0" fontId="50" fillId="0" borderId="0" xfId="2" applyFont="1" applyAlignment="1">
      <alignment horizontal="center"/>
    </xf>
    <xf numFmtId="0" fontId="50" fillId="0" borderId="0" xfId="0" applyFont="1"/>
    <xf numFmtId="0" fontId="50" fillId="0" borderId="0" xfId="2" applyFont="1" applyAlignment="1">
      <alignment horizontal="right"/>
    </xf>
    <xf numFmtId="14" fontId="50" fillId="0" borderId="0" xfId="2" applyNumberFormat="1" applyFont="1" applyAlignment="1">
      <alignment horizontal="left"/>
    </xf>
    <xf numFmtId="166" fontId="5" fillId="0" borderId="44" xfId="2" applyNumberFormat="1" applyFont="1" applyBorder="1" applyAlignment="1">
      <alignment horizontal="center"/>
    </xf>
    <xf numFmtId="166" fontId="5" fillId="0" borderId="27" xfId="2" applyNumberFormat="1" applyFont="1" applyBorder="1" applyAlignment="1">
      <alignment horizontal="center"/>
    </xf>
    <xf numFmtId="0" fontId="4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" fillId="0" borderId="13" xfId="2" applyFont="1" applyBorder="1" applyAlignment="1">
      <alignment horizontal="center" wrapText="1"/>
    </xf>
    <xf numFmtId="0" fontId="1" fillId="0" borderId="40" xfId="2" applyFont="1" applyBorder="1" applyAlignment="1">
      <alignment horizontal="center" wrapText="1"/>
    </xf>
    <xf numFmtId="0" fontId="1" fillId="0" borderId="41" xfId="2" applyFont="1" applyBorder="1" applyAlignment="1">
      <alignment horizontal="center" wrapText="1"/>
    </xf>
    <xf numFmtId="0" fontId="1" fillId="0" borderId="42" xfId="2" applyFont="1" applyBorder="1" applyAlignment="1">
      <alignment horizontal="center" wrapText="1"/>
    </xf>
    <xf numFmtId="0" fontId="1" fillId="0" borderId="45" xfId="2" applyFont="1" applyBorder="1" applyAlignment="1">
      <alignment horizontal="center" wrapText="1"/>
    </xf>
    <xf numFmtId="166" fontId="5" fillId="0" borderId="43" xfId="2" applyNumberFormat="1" applyFont="1" applyBorder="1" applyAlignment="1">
      <alignment horizontal="center"/>
    </xf>
    <xf numFmtId="166" fontId="5" fillId="0" borderId="10" xfId="2" applyNumberFormat="1" applyFont="1" applyBorder="1" applyAlignment="1">
      <alignment horizontal="center"/>
    </xf>
  </cellXfs>
  <cellStyles count="3">
    <cellStyle name="Normal" xfId="0" builtinId="0"/>
    <cellStyle name="Normal_Book1" xfId="1" xr:uid="{00000000-0005-0000-0000-000001000000}"/>
    <cellStyle name="Normal_COPN Review Cycle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workbookViewId="0">
      <selection activeCell="C23" sqref="C23"/>
    </sheetView>
  </sheetViews>
  <sheetFormatPr defaultColWidth="9" defaultRowHeight="13.2"/>
  <cols>
    <col min="1" max="1" width="9.5" style="126" customWidth="1"/>
    <col min="2" max="2" width="9.5" style="124" customWidth="1"/>
    <col min="3" max="3" width="34" style="126" bestFit="1" customWidth="1"/>
    <col min="4" max="16384" width="9" style="126"/>
  </cols>
  <sheetData>
    <row r="1" spans="1:3">
      <c r="A1" s="123" t="s">
        <v>159</v>
      </c>
      <c r="C1" s="125"/>
    </row>
    <row r="2" spans="1:3">
      <c r="A2" s="127">
        <f t="shared" ref="A2:A14" si="0">B2</f>
        <v>38366</v>
      </c>
      <c r="B2" s="128">
        <v>38366</v>
      </c>
      <c r="C2" s="129" t="s">
        <v>170</v>
      </c>
    </row>
    <row r="3" spans="1:3">
      <c r="A3" s="127">
        <f t="shared" si="0"/>
        <v>38369</v>
      </c>
      <c r="B3" s="128">
        <v>38369</v>
      </c>
      <c r="C3" s="129" t="s">
        <v>160</v>
      </c>
    </row>
    <row r="4" spans="1:3">
      <c r="A4" s="127">
        <f t="shared" si="0"/>
        <v>38404</v>
      </c>
      <c r="B4" s="128">
        <v>38404</v>
      </c>
      <c r="C4" s="129" t="s">
        <v>169</v>
      </c>
    </row>
    <row r="5" spans="1:3">
      <c r="A5" s="127">
        <f t="shared" si="0"/>
        <v>38502</v>
      </c>
      <c r="B5" s="128">
        <v>38502</v>
      </c>
      <c r="C5" s="129" t="s">
        <v>161</v>
      </c>
    </row>
    <row r="6" spans="1:3">
      <c r="A6" s="127">
        <f t="shared" si="0"/>
        <v>38537</v>
      </c>
      <c r="B6" s="128">
        <v>38537</v>
      </c>
      <c r="C6" s="129" t="s">
        <v>162</v>
      </c>
    </row>
    <row r="7" spans="1:3">
      <c r="A7" s="127">
        <f t="shared" si="0"/>
        <v>38600</v>
      </c>
      <c r="B7" s="128">
        <v>38600</v>
      </c>
      <c r="C7" s="129" t="s">
        <v>163</v>
      </c>
    </row>
    <row r="8" spans="1:3">
      <c r="A8" s="127">
        <f t="shared" si="0"/>
        <v>38635</v>
      </c>
      <c r="B8" s="128">
        <v>38635</v>
      </c>
      <c r="C8" s="129" t="s">
        <v>164</v>
      </c>
    </row>
    <row r="9" spans="1:3">
      <c r="A9" s="127">
        <f t="shared" si="0"/>
        <v>38667</v>
      </c>
      <c r="B9" s="128">
        <v>38667</v>
      </c>
      <c r="C9" s="129" t="s">
        <v>165</v>
      </c>
    </row>
    <row r="10" spans="1:3" ht="26.4">
      <c r="A10" s="127">
        <f>B10</f>
        <v>38679</v>
      </c>
      <c r="B10" s="128">
        <v>38679</v>
      </c>
      <c r="C10" s="129" t="s">
        <v>176</v>
      </c>
    </row>
    <row r="11" spans="1:3">
      <c r="A11" s="127">
        <f t="shared" si="0"/>
        <v>38680</v>
      </c>
      <c r="B11" s="128">
        <v>38680</v>
      </c>
      <c r="C11" s="129" t="s">
        <v>166</v>
      </c>
    </row>
    <row r="12" spans="1:3">
      <c r="A12" s="127">
        <f t="shared" si="0"/>
        <v>38681</v>
      </c>
      <c r="B12" s="128">
        <f>B11+1</f>
        <v>38681</v>
      </c>
      <c r="C12" s="129" t="s">
        <v>168</v>
      </c>
    </row>
    <row r="13" spans="1:3">
      <c r="A13" s="127">
        <f>B13</f>
        <v>38709</v>
      </c>
      <c r="B13" s="128">
        <v>38709</v>
      </c>
      <c r="C13" s="129" t="s">
        <v>177</v>
      </c>
    </row>
    <row r="14" spans="1:3">
      <c r="A14" s="127">
        <f t="shared" si="0"/>
        <v>38712</v>
      </c>
      <c r="B14" s="128">
        <v>38712</v>
      </c>
      <c r="C14" s="129" t="s">
        <v>167</v>
      </c>
    </row>
    <row r="15" spans="1:3">
      <c r="A15" s="130"/>
      <c r="B15" s="131"/>
    </row>
    <row r="16" spans="1:3">
      <c r="A16" s="127" t="s">
        <v>173</v>
      </c>
      <c r="B16" s="128">
        <v>38719</v>
      </c>
      <c r="C16" s="129" t="s">
        <v>174</v>
      </c>
    </row>
    <row r="17" spans="1:2">
      <c r="A17" s="130"/>
      <c r="B17" s="131"/>
    </row>
    <row r="18" spans="1:2">
      <c r="A18" s="130"/>
      <c r="B18" s="131"/>
    </row>
    <row r="19" spans="1:2">
      <c r="A19" s="130"/>
      <c r="B19" s="13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1"/>
  <sheetViews>
    <sheetView workbookViewId="0">
      <selection activeCell="C10" sqref="C10"/>
    </sheetView>
  </sheetViews>
  <sheetFormatPr defaultRowHeight="15.6"/>
  <cols>
    <col min="1" max="2" width="12.5" customWidth="1"/>
    <col min="3" max="3" width="26.19921875" customWidth="1"/>
    <col min="4" max="4" width="22.09765625" customWidth="1"/>
    <col min="6" max="6" width="13.69921875" customWidth="1"/>
  </cols>
  <sheetData>
    <row r="1" spans="1:6">
      <c r="A1" s="116" t="s">
        <v>159</v>
      </c>
      <c r="B1" s="153"/>
      <c r="C1" s="112"/>
      <c r="F1" s="167">
        <v>41275</v>
      </c>
    </row>
    <row r="2" spans="1:6">
      <c r="A2" s="115">
        <f>B2</f>
        <v>41640</v>
      </c>
      <c r="B2" s="154">
        <v>41640</v>
      </c>
      <c r="C2" s="114" t="s">
        <v>198</v>
      </c>
      <c r="F2" s="168" t="s">
        <v>198</v>
      </c>
    </row>
    <row r="3" spans="1:6">
      <c r="A3" s="115">
        <f t="shared" ref="A3:A15" si="0">B3</f>
        <v>41656</v>
      </c>
      <c r="B3" s="154">
        <v>41656</v>
      </c>
      <c r="C3" s="114" t="s">
        <v>200</v>
      </c>
      <c r="D3" s="160" t="s">
        <v>223</v>
      </c>
      <c r="F3" s="167">
        <v>41291</v>
      </c>
    </row>
    <row r="4" spans="1:6">
      <c r="A4" s="115">
        <f t="shared" si="0"/>
        <v>41659</v>
      </c>
      <c r="B4" s="154">
        <f>B3+3</f>
        <v>41659</v>
      </c>
      <c r="C4" s="114" t="s">
        <v>201</v>
      </c>
      <c r="D4" s="160" t="s">
        <v>222</v>
      </c>
      <c r="F4" s="168" t="s">
        <v>200</v>
      </c>
    </row>
    <row r="5" spans="1:6">
      <c r="A5" s="115">
        <f t="shared" si="0"/>
        <v>41687</v>
      </c>
      <c r="B5" s="154">
        <v>41687</v>
      </c>
      <c r="C5" s="114" t="s">
        <v>202</v>
      </c>
      <c r="D5" s="160" t="s">
        <v>224</v>
      </c>
      <c r="F5" s="167">
        <v>41294</v>
      </c>
    </row>
    <row r="6" spans="1:6">
      <c r="A6" s="115">
        <f t="shared" si="0"/>
        <v>41785</v>
      </c>
      <c r="B6" s="154">
        <v>41785</v>
      </c>
      <c r="C6" s="114" t="s">
        <v>161</v>
      </c>
      <c r="D6" s="160" t="s">
        <v>225</v>
      </c>
      <c r="F6" s="168" t="s">
        <v>201</v>
      </c>
    </row>
    <row r="7" spans="1:6">
      <c r="A7" s="115">
        <f t="shared" si="0"/>
        <v>41824</v>
      </c>
      <c r="B7" s="154">
        <v>41824</v>
      </c>
      <c r="C7" s="114" t="s">
        <v>162</v>
      </c>
      <c r="F7" s="167">
        <v>41322</v>
      </c>
    </row>
    <row r="8" spans="1:6">
      <c r="A8" s="115">
        <f t="shared" si="0"/>
        <v>41883</v>
      </c>
      <c r="B8" s="154">
        <v>41883</v>
      </c>
      <c r="C8" s="114" t="s">
        <v>163</v>
      </c>
      <c r="D8" s="160" t="s">
        <v>226</v>
      </c>
      <c r="F8" s="168" t="s">
        <v>202</v>
      </c>
    </row>
    <row r="9" spans="1:6">
      <c r="A9" s="115">
        <f t="shared" si="0"/>
        <v>41925</v>
      </c>
      <c r="B9" s="154">
        <v>41925</v>
      </c>
      <c r="C9" s="114" t="s">
        <v>164</v>
      </c>
      <c r="D9" s="160" t="s">
        <v>227</v>
      </c>
      <c r="F9" s="167">
        <v>41420</v>
      </c>
    </row>
    <row r="10" spans="1:6">
      <c r="A10" s="115">
        <f t="shared" si="0"/>
        <v>41954</v>
      </c>
      <c r="B10" s="154">
        <v>41954</v>
      </c>
      <c r="C10" s="114" t="s">
        <v>165</v>
      </c>
      <c r="F10" s="168" t="s">
        <v>161</v>
      </c>
    </row>
    <row r="11" spans="1:6">
      <c r="A11" s="115">
        <f t="shared" si="0"/>
        <v>41969</v>
      </c>
      <c r="B11" s="154">
        <v>41969</v>
      </c>
      <c r="C11" s="114" t="s">
        <v>203</v>
      </c>
      <c r="F11" s="167">
        <v>41459</v>
      </c>
    </row>
    <row r="12" spans="1:6">
      <c r="A12" s="115">
        <f t="shared" si="0"/>
        <v>41970</v>
      </c>
      <c r="B12" s="154">
        <v>41970</v>
      </c>
      <c r="C12" s="114" t="s">
        <v>204</v>
      </c>
      <c r="D12" s="160" t="s">
        <v>228</v>
      </c>
      <c r="F12" s="168" t="s">
        <v>162</v>
      </c>
    </row>
    <row r="13" spans="1:6">
      <c r="A13" s="115">
        <f t="shared" si="0"/>
        <v>41971</v>
      </c>
      <c r="B13" s="154">
        <f>B12+1</f>
        <v>41971</v>
      </c>
      <c r="C13" s="114" t="s">
        <v>205</v>
      </c>
      <c r="F13" s="167">
        <v>41518</v>
      </c>
    </row>
    <row r="14" spans="1:6">
      <c r="A14" s="115">
        <f>B14</f>
        <v>41997</v>
      </c>
      <c r="B14" s="154">
        <f>B15-1</f>
        <v>41997</v>
      </c>
      <c r="C14" s="114" t="s">
        <v>203</v>
      </c>
      <c r="F14" s="168" t="s">
        <v>163</v>
      </c>
    </row>
    <row r="15" spans="1:6">
      <c r="A15" s="115">
        <f t="shared" si="0"/>
        <v>41998</v>
      </c>
      <c r="B15" s="154">
        <v>41998</v>
      </c>
      <c r="C15" s="114" t="s">
        <v>206</v>
      </c>
      <c r="F15" s="167">
        <v>41560</v>
      </c>
    </row>
    <row r="16" spans="1:6">
      <c r="A16" s="115">
        <f>B16</f>
        <v>41999</v>
      </c>
      <c r="B16" s="154">
        <v>41999</v>
      </c>
      <c r="C16" s="114" t="s">
        <v>196</v>
      </c>
      <c r="F16" s="168" t="s">
        <v>164</v>
      </c>
    </row>
    <row r="17" spans="3:6">
      <c r="F17" s="167">
        <v>41589</v>
      </c>
    </row>
    <row r="18" spans="3:6">
      <c r="C18" s="158"/>
      <c r="F18" s="168" t="s">
        <v>165</v>
      </c>
    </row>
    <row r="19" spans="3:6">
      <c r="C19" s="158"/>
      <c r="F19" s="167">
        <v>41604</v>
      </c>
    </row>
    <row r="20" spans="3:6">
      <c r="C20" s="158"/>
      <c r="F20" s="168" t="s">
        <v>233</v>
      </c>
    </row>
    <row r="21" spans="3:6">
      <c r="C21" s="158"/>
      <c r="F21" s="167">
        <v>41605</v>
      </c>
    </row>
    <row r="22" spans="3:6">
      <c r="C22" s="158"/>
      <c r="F22" s="168" t="s">
        <v>204</v>
      </c>
    </row>
    <row r="23" spans="3:6">
      <c r="C23" s="158"/>
      <c r="F23" s="167">
        <v>41606</v>
      </c>
    </row>
    <row r="24" spans="3:6">
      <c r="C24" s="158"/>
      <c r="F24" s="168" t="s">
        <v>205</v>
      </c>
    </row>
    <row r="25" spans="3:6">
      <c r="C25" s="158"/>
      <c r="F25" s="167">
        <v>41632</v>
      </c>
    </row>
    <row r="26" spans="3:6">
      <c r="C26" s="158"/>
      <c r="F26" s="168" t="s">
        <v>233</v>
      </c>
    </row>
    <row r="27" spans="3:6">
      <c r="C27" s="158"/>
      <c r="F27" s="167">
        <v>41633</v>
      </c>
    </row>
    <row r="28" spans="3:6">
      <c r="C28" s="158"/>
      <c r="F28" s="168" t="s">
        <v>206</v>
      </c>
    </row>
    <row r="29" spans="3:6">
      <c r="C29" s="158"/>
      <c r="F29" s="167">
        <v>41634</v>
      </c>
    </row>
    <row r="30" spans="3:6">
      <c r="C30" s="158"/>
      <c r="F30" s="168" t="s">
        <v>234</v>
      </c>
    </row>
    <row r="31" spans="3:6">
      <c r="C31" s="158"/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workbookViewId="0">
      <selection activeCell="B10" sqref="B10"/>
    </sheetView>
  </sheetViews>
  <sheetFormatPr defaultRowHeight="15.6"/>
  <cols>
    <col min="1" max="2" width="12.5" customWidth="1"/>
    <col min="3" max="3" width="26.19921875" customWidth="1"/>
    <col min="4" max="4" width="22.09765625" customWidth="1"/>
    <col min="6" max="6" width="13.69921875" customWidth="1"/>
    <col min="7" max="7" width="19.69921875" bestFit="1" customWidth="1"/>
  </cols>
  <sheetData>
    <row r="1" spans="1:7">
      <c r="A1" s="116" t="s">
        <v>159</v>
      </c>
      <c r="B1" s="153"/>
      <c r="C1" s="112"/>
    </row>
    <row r="2" spans="1:7">
      <c r="A2" s="115">
        <f>B2</f>
        <v>42005</v>
      </c>
      <c r="B2" s="154">
        <f>F2+365</f>
        <v>42005</v>
      </c>
      <c r="C2" s="114" t="str">
        <f>G2</f>
        <v>New Year’s Day</v>
      </c>
      <c r="F2" s="167">
        <v>41640</v>
      </c>
      <c r="G2" s="168" t="s">
        <v>198</v>
      </c>
    </row>
    <row r="3" spans="1:7">
      <c r="A3" s="115">
        <f>B3</f>
        <v>42006</v>
      </c>
      <c r="B3" s="154">
        <f t="shared" ref="B3:B16" si="0">F3+365</f>
        <v>42006</v>
      </c>
      <c r="C3" s="114" t="str">
        <f t="shared" ref="C3:C16" si="1">G3</f>
        <v>8 hours additional holiday time</v>
      </c>
      <c r="F3" s="167">
        <v>41641</v>
      </c>
      <c r="G3" s="167" t="s">
        <v>234</v>
      </c>
    </row>
    <row r="4" spans="1:7">
      <c r="A4" s="115">
        <f t="shared" ref="A4:A16" si="2">B4</f>
        <v>42020</v>
      </c>
      <c r="B4" s="154">
        <f t="shared" si="0"/>
        <v>42020</v>
      </c>
      <c r="C4" s="114" t="str">
        <f t="shared" si="1"/>
        <v>Lee-Jackson Day</v>
      </c>
      <c r="D4" s="160"/>
      <c r="F4" s="167">
        <v>41655</v>
      </c>
      <c r="G4" s="167" t="s">
        <v>200</v>
      </c>
    </row>
    <row r="5" spans="1:7">
      <c r="A5" s="115">
        <f t="shared" si="2"/>
        <v>42023</v>
      </c>
      <c r="B5" s="154">
        <f t="shared" si="0"/>
        <v>42023</v>
      </c>
      <c r="C5" s="114" t="str">
        <f t="shared" si="1"/>
        <v>Martin Luther King, Jr. Day</v>
      </c>
      <c r="D5" s="160"/>
      <c r="F5" s="167">
        <v>41658</v>
      </c>
      <c r="G5" s="167" t="s">
        <v>201</v>
      </c>
    </row>
    <row r="6" spans="1:7">
      <c r="A6" s="115">
        <f t="shared" si="2"/>
        <v>42051</v>
      </c>
      <c r="B6" s="154">
        <f t="shared" si="0"/>
        <v>42051</v>
      </c>
      <c r="C6" s="114" t="str">
        <f t="shared" si="1"/>
        <v>George Washington Day</v>
      </c>
      <c r="D6" s="160"/>
      <c r="F6" s="167">
        <v>41686</v>
      </c>
      <c r="G6" s="167" t="s">
        <v>202</v>
      </c>
    </row>
    <row r="7" spans="1:7">
      <c r="A7" s="115">
        <f t="shared" si="2"/>
        <v>42149</v>
      </c>
      <c r="B7" s="154">
        <f t="shared" si="0"/>
        <v>42149</v>
      </c>
      <c r="C7" s="114" t="str">
        <f t="shared" si="1"/>
        <v>Memorial Day</v>
      </c>
      <c r="D7" s="160"/>
      <c r="F7" s="167">
        <v>41784</v>
      </c>
      <c r="G7" s="167" t="s">
        <v>161</v>
      </c>
    </row>
    <row r="8" spans="1:7">
      <c r="A8" s="115">
        <f t="shared" si="2"/>
        <v>42188</v>
      </c>
      <c r="B8" s="154">
        <f t="shared" si="0"/>
        <v>42188</v>
      </c>
      <c r="C8" s="114" t="str">
        <f t="shared" si="1"/>
        <v>Independence Day</v>
      </c>
      <c r="F8" s="167">
        <v>41823</v>
      </c>
      <c r="G8" s="167" t="s">
        <v>162</v>
      </c>
    </row>
    <row r="9" spans="1:7">
      <c r="A9" s="115">
        <f t="shared" si="2"/>
        <v>42254</v>
      </c>
      <c r="B9" s="154">
        <f t="shared" si="0"/>
        <v>42254</v>
      </c>
      <c r="C9" s="114" t="str">
        <f t="shared" si="1"/>
        <v>Labor Day</v>
      </c>
      <c r="D9" s="160"/>
      <c r="F9" s="167">
        <v>41889</v>
      </c>
      <c r="G9" s="167" t="s">
        <v>163</v>
      </c>
    </row>
    <row r="10" spans="1:7">
      <c r="A10" s="115">
        <f t="shared" si="2"/>
        <v>42289</v>
      </c>
      <c r="B10" s="154">
        <f t="shared" si="0"/>
        <v>42289</v>
      </c>
      <c r="C10" s="114" t="str">
        <f t="shared" si="1"/>
        <v>Columbus Day</v>
      </c>
      <c r="D10" s="160"/>
      <c r="F10" s="167">
        <v>41924</v>
      </c>
      <c r="G10" s="167" t="s">
        <v>164</v>
      </c>
    </row>
    <row r="11" spans="1:7">
      <c r="A11" s="115">
        <f t="shared" si="2"/>
        <v>42319</v>
      </c>
      <c r="B11" s="154">
        <f t="shared" si="0"/>
        <v>42319</v>
      </c>
      <c r="C11" s="114" t="str">
        <f t="shared" si="1"/>
        <v>Veterans Day</v>
      </c>
      <c r="F11" s="167">
        <v>41954</v>
      </c>
      <c r="G11" s="167" t="s">
        <v>165</v>
      </c>
    </row>
    <row r="12" spans="1:7">
      <c r="A12" s="115">
        <f t="shared" si="2"/>
        <v>42333</v>
      </c>
      <c r="B12" s="154">
        <f t="shared" si="0"/>
        <v>42333</v>
      </c>
      <c r="C12" s="114" t="str">
        <f t="shared" si="1"/>
        <v>4 hours additional holiday time</v>
      </c>
      <c r="F12" s="167">
        <v>41968</v>
      </c>
      <c r="G12" s="167" t="s">
        <v>233</v>
      </c>
    </row>
    <row r="13" spans="1:7">
      <c r="A13" s="115">
        <f t="shared" si="2"/>
        <v>42334</v>
      </c>
      <c r="B13" s="154">
        <f t="shared" si="0"/>
        <v>42334</v>
      </c>
      <c r="C13" s="114" t="str">
        <f t="shared" si="1"/>
        <v>Thanksgiving</v>
      </c>
      <c r="D13" s="160"/>
      <c r="F13" s="167">
        <v>41969</v>
      </c>
      <c r="G13" s="167" t="s">
        <v>204</v>
      </c>
    </row>
    <row r="14" spans="1:7">
      <c r="A14" s="115">
        <f t="shared" si="2"/>
        <v>42335</v>
      </c>
      <c r="B14" s="154">
        <f t="shared" si="0"/>
        <v>42335</v>
      </c>
      <c r="C14" s="114" t="str">
        <f t="shared" si="1"/>
        <v>Day After Thanksgiving</v>
      </c>
      <c r="F14" s="167">
        <v>41970</v>
      </c>
      <c r="G14" s="167" t="s">
        <v>205</v>
      </c>
    </row>
    <row r="15" spans="1:7">
      <c r="A15" s="115">
        <f>B15</f>
        <v>42362</v>
      </c>
      <c r="B15" s="154">
        <f t="shared" si="0"/>
        <v>42362</v>
      </c>
      <c r="C15" s="114" t="str">
        <f t="shared" si="1"/>
        <v>8 hours additional holiday time</v>
      </c>
      <c r="F15" s="167">
        <v>41997</v>
      </c>
      <c r="G15" s="167" t="s">
        <v>234</v>
      </c>
    </row>
    <row r="16" spans="1:7">
      <c r="A16" s="115">
        <f t="shared" si="2"/>
        <v>42363</v>
      </c>
      <c r="B16" s="154">
        <f t="shared" si="0"/>
        <v>42363</v>
      </c>
      <c r="C16" s="114" t="str">
        <f t="shared" si="1"/>
        <v>Christmas</v>
      </c>
      <c r="F16" s="167">
        <v>41998</v>
      </c>
      <c r="G16" s="167" t="s">
        <v>206</v>
      </c>
    </row>
    <row r="17" spans="1:3">
      <c r="A17" s="115"/>
      <c r="B17" s="154"/>
      <c r="C17" s="114"/>
    </row>
    <row r="19" spans="1:3">
      <c r="C19" s="158"/>
    </row>
    <row r="20" spans="1:3">
      <c r="C20" s="158"/>
    </row>
    <row r="21" spans="1:3">
      <c r="C21" s="158"/>
    </row>
    <row r="22" spans="1:3">
      <c r="C22" s="158"/>
    </row>
    <row r="23" spans="1:3">
      <c r="C23" s="158"/>
    </row>
    <row r="24" spans="1:3">
      <c r="C24" s="158"/>
    </row>
    <row r="25" spans="1:3">
      <c r="C25" s="158"/>
    </row>
    <row r="26" spans="1:3">
      <c r="C26" s="158"/>
    </row>
    <row r="27" spans="1:3">
      <c r="C27" s="158"/>
    </row>
    <row r="28" spans="1:3">
      <c r="C28" s="158"/>
    </row>
    <row r="29" spans="1:3">
      <c r="C29" s="158"/>
    </row>
    <row r="30" spans="1:3">
      <c r="C30" s="158"/>
    </row>
    <row r="31" spans="1:3">
      <c r="C31" s="158"/>
    </row>
    <row r="32" spans="1:3">
      <c r="C32" s="158"/>
    </row>
  </sheetData>
  <sortState xmlns:xlrd2="http://schemas.microsoft.com/office/spreadsheetml/2017/richdata2" ref="E20:G34">
    <sortCondition ref="E20:E34"/>
  </sortState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2"/>
  <sheetViews>
    <sheetView workbookViewId="0">
      <selection activeCell="F2" sqref="F2"/>
    </sheetView>
  </sheetViews>
  <sheetFormatPr defaultRowHeight="15.6"/>
  <cols>
    <col min="1" max="2" width="12.5" customWidth="1"/>
    <col min="3" max="3" width="26.19921875" customWidth="1"/>
    <col min="4" max="4" width="22.09765625" customWidth="1"/>
    <col min="6" max="6" width="13.69921875" customWidth="1"/>
    <col min="7" max="7" width="19.69921875" bestFit="1" customWidth="1"/>
    <col min="8" max="8" width="19.69921875" customWidth="1"/>
  </cols>
  <sheetData>
    <row r="1" spans="1:10">
      <c r="A1" s="116" t="s">
        <v>159</v>
      </c>
      <c r="B1" s="153"/>
      <c r="C1" s="112"/>
    </row>
    <row r="2" spans="1:10">
      <c r="A2" s="115">
        <f>B2</f>
        <v>42370</v>
      </c>
      <c r="B2" s="154">
        <f>I2+365</f>
        <v>42370</v>
      </c>
      <c r="C2" s="114" t="str">
        <f>J2</f>
        <v>New Year’s Day</v>
      </c>
      <c r="F2" s="167">
        <v>41640</v>
      </c>
      <c r="G2" s="168" t="s">
        <v>198</v>
      </c>
      <c r="H2" s="168">
        <v>1</v>
      </c>
      <c r="I2" s="181">
        <v>42005</v>
      </c>
      <c r="J2" t="s">
        <v>198</v>
      </c>
    </row>
    <row r="3" spans="1:10">
      <c r="A3" s="115">
        <f>B3</f>
        <v>0</v>
      </c>
      <c r="B3" s="154"/>
      <c r="C3" s="114"/>
      <c r="F3" s="167">
        <v>41641</v>
      </c>
      <c r="G3" s="167" t="s">
        <v>234</v>
      </c>
    </row>
    <row r="4" spans="1:10">
      <c r="A4" s="115">
        <f t="shared" ref="A4:A16" si="0">B4</f>
        <v>42384</v>
      </c>
      <c r="B4" s="154">
        <f t="shared" ref="B4:B6" si="1">I4+365</f>
        <v>42384</v>
      </c>
      <c r="C4" s="114" t="str">
        <f t="shared" ref="C4:C16" si="2">J4</f>
        <v>Lee-Jackson Day</v>
      </c>
      <c r="D4" s="160"/>
      <c r="F4" s="167">
        <v>41655</v>
      </c>
      <c r="G4" s="167" t="s">
        <v>200</v>
      </c>
      <c r="H4" s="168">
        <v>3</v>
      </c>
      <c r="I4" s="181">
        <v>42019</v>
      </c>
      <c r="J4" t="s">
        <v>200</v>
      </c>
    </row>
    <row r="5" spans="1:10">
      <c r="A5" s="115">
        <f t="shared" si="0"/>
        <v>42387</v>
      </c>
      <c r="B5" s="154">
        <f t="shared" si="1"/>
        <v>42387</v>
      </c>
      <c r="C5" s="114" t="str">
        <f t="shared" si="2"/>
        <v>Martin Luther King, Jr. Day</v>
      </c>
      <c r="D5" s="160"/>
      <c r="F5" s="167">
        <v>41658</v>
      </c>
      <c r="G5" s="167" t="s">
        <v>201</v>
      </c>
      <c r="H5" s="168">
        <v>5</v>
      </c>
      <c r="I5" s="181">
        <v>42022</v>
      </c>
      <c r="J5" t="s">
        <v>201</v>
      </c>
    </row>
    <row r="6" spans="1:10">
      <c r="A6" s="115">
        <f t="shared" si="0"/>
        <v>42415</v>
      </c>
      <c r="B6" s="154">
        <f t="shared" si="1"/>
        <v>42415</v>
      </c>
      <c r="C6" s="114" t="str">
        <f t="shared" si="2"/>
        <v>George Washington Day</v>
      </c>
      <c r="D6" s="160"/>
      <c r="F6" s="167">
        <v>41686</v>
      </c>
      <c r="G6" s="167" t="s">
        <v>202</v>
      </c>
      <c r="H6" s="168">
        <v>7</v>
      </c>
      <c r="I6" s="181">
        <v>42050</v>
      </c>
      <c r="J6" t="s">
        <v>202</v>
      </c>
    </row>
    <row r="7" spans="1:10">
      <c r="A7" s="115">
        <f t="shared" si="0"/>
        <v>42520</v>
      </c>
      <c r="B7" s="154">
        <f>I7+366</f>
        <v>42520</v>
      </c>
      <c r="C7" s="114" t="str">
        <f t="shared" si="2"/>
        <v>Memorial Day</v>
      </c>
      <c r="D7" s="160"/>
      <c r="F7" s="167">
        <v>41784</v>
      </c>
      <c r="G7" s="167" t="s">
        <v>161</v>
      </c>
      <c r="H7" s="168">
        <v>9</v>
      </c>
      <c r="I7" s="181">
        <v>42154</v>
      </c>
      <c r="J7" t="s">
        <v>161</v>
      </c>
    </row>
    <row r="8" spans="1:10">
      <c r="A8" s="115">
        <f t="shared" si="0"/>
        <v>42555</v>
      </c>
      <c r="B8" s="154">
        <f t="shared" ref="B8:B16" si="3">I8+366</f>
        <v>42555</v>
      </c>
      <c r="C8" s="114" t="str">
        <f t="shared" si="2"/>
        <v>Independence Day</v>
      </c>
      <c r="F8" s="167">
        <v>41823</v>
      </c>
      <c r="G8" s="167" t="s">
        <v>162</v>
      </c>
      <c r="H8" s="168">
        <v>11</v>
      </c>
      <c r="I8" s="181">
        <v>42189</v>
      </c>
      <c r="J8" t="s">
        <v>162</v>
      </c>
    </row>
    <row r="9" spans="1:10">
      <c r="A9" s="115">
        <f t="shared" si="0"/>
        <v>42618</v>
      </c>
      <c r="B9" s="154">
        <f t="shared" si="3"/>
        <v>42618</v>
      </c>
      <c r="C9" s="114" t="str">
        <f t="shared" si="2"/>
        <v>Labor Day</v>
      </c>
      <c r="D9" s="160"/>
      <c r="F9" s="167">
        <v>41889</v>
      </c>
      <c r="G9" s="167" t="s">
        <v>163</v>
      </c>
      <c r="H9" s="168">
        <v>13</v>
      </c>
      <c r="I9" s="181">
        <v>42252</v>
      </c>
      <c r="J9" t="s">
        <v>163</v>
      </c>
    </row>
    <row r="10" spans="1:10">
      <c r="A10" s="115">
        <f t="shared" si="0"/>
        <v>42653</v>
      </c>
      <c r="B10" s="154">
        <f t="shared" si="3"/>
        <v>42653</v>
      </c>
      <c r="C10" s="114" t="str">
        <f t="shared" si="2"/>
        <v>Columbus Day</v>
      </c>
      <c r="D10" s="160"/>
      <c r="F10" s="167">
        <v>41924</v>
      </c>
      <c r="G10" s="167" t="s">
        <v>164</v>
      </c>
      <c r="H10" s="168">
        <v>15</v>
      </c>
      <c r="I10" s="181">
        <v>42287</v>
      </c>
      <c r="J10" t="s">
        <v>164</v>
      </c>
    </row>
    <row r="11" spans="1:10">
      <c r="A11" s="115">
        <f t="shared" si="0"/>
        <v>42685</v>
      </c>
      <c r="B11" s="154">
        <f t="shared" si="3"/>
        <v>42685</v>
      </c>
      <c r="C11" s="114" t="str">
        <f t="shared" si="2"/>
        <v>Veterans Day</v>
      </c>
      <c r="F11" s="167">
        <v>41954</v>
      </c>
      <c r="G11" s="167" t="s">
        <v>165</v>
      </c>
      <c r="H11" s="168">
        <v>17</v>
      </c>
      <c r="I11" s="181">
        <v>42319</v>
      </c>
      <c r="J11" t="s">
        <v>165</v>
      </c>
    </row>
    <row r="12" spans="1:10">
      <c r="A12" s="115">
        <f t="shared" si="0"/>
        <v>42697</v>
      </c>
      <c r="B12" s="154">
        <f t="shared" si="3"/>
        <v>42697</v>
      </c>
      <c r="C12" s="114" t="str">
        <f t="shared" si="2"/>
        <v>4 hours additional holiday time</v>
      </c>
      <c r="F12" s="167">
        <v>41968</v>
      </c>
      <c r="G12" s="167" t="s">
        <v>233</v>
      </c>
      <c r="H12" s="168">
        <v>19</v>
      </c>
      <c r="I12" s="181">
        <v>42331</v>
      </c>
      <c r="J12" t="s">
        <v>233</v>
      </c>
    </row>
    <row r="13" spans="1:10">
      <c r="A13" s="115">
        <f t="shared" si="0"/>
        <v>42698</v>
      </c>
      <c r="B13" s="154">
        <f t="shared" si="3"/>
        <v>42698</v>
      </c>
      <c r="C13" s="114" t="str">
        <f t="shared" si="2"/>
        <v>Thanksgiving</v>
      </c>
      <c r="D13" s="160"/>
      <c r="F13" s="167">
        <v>41969</v>
      </c>
      <c r="G13" s="167" t="s">
        <v>204</v>
      </c>
      <c r="H13" s="168">
        <v>21</v>
      </c>
      <c r="I13" s="181">
        <v>42332</v>
      </c>
      <c r="J13" t="s">
        <v>204</v>
      </c>
    </row>
    <row r="14" spans="1:10">
      <c r="A14" s="115">
        <f t="shared" si="0"/>
        <v>42699</v>
      </c>
      <c r="B14" s="154">
        <f t="shared" si="3"/>
        <v>42699</v>
      </c>
      <c r="C14" s="114" t="str">
        <f t="shared" si="2"/>
        <v>Day After Thanksgiving</v>
      </c>
      <c r="F14" s="167">
        <v>41970</v>
      </c>
      <c r="G14" s="167" t="s">
        <v>205</v>
      </c>
      <c r="H14" s="168">
        <v>23</v>
      </c>
      <c r="I14" s="181">
        <v>42333</v>
      </c>
      <c r="J14" t="s">
        <v>205</v>
      </c>
    </row>
    <row r="15" spans="1:10">
      <c r="A15" s="115">
        <f>B15</f>
        <v>42727</v>
      </c>
      <c r="B15" s="154">
        <f t="shared" si="3"/>
        <v>42727</v>
      </c>
      <c r="C15" s="114" t="str">
        <f t="shared" si="2"/>
        <v>8 hours additional holiday time</v>
      </c>
      <c r="F15" s="167">
        <v>41997</v>
      </c>
      <c r="G15" s="167" t="s">
        <v>234</v>
      </c>
      <c r="H15" s="168">
        <v>25</v>
      </c>
      <c r="I15" s="181">
        <v>42361</v>
      </c>
      <c r="J15" t="s">
        <v>234</v>
      </c>
    </row>
    <row r="16" spans="1:10">
      <c r="A16" s="115">
        <f t="shared" si="0"/>
        <v>42730</v>
      </c>
      <c r="B16" s="154">
        <f t="shared" si="3"/>
        <v>42730</v>
      </c>
      <c r="C16" s="114" t="str">
        <f t="shared" si="2"/>
        <v>Christmas (observed)</v>
      </c>
      <c r="F16" s="167">
        <v>41998</v>
      </c>
      <c r="G16" s="167" t="s">
        <v>206</v>
      </c>
      <c r="H16" s="168">
        <v>27</v>
      </c>
      <c r="I16" s="181">
        <v>42364</v>
      </c>
      <c r="J16" t="s">
        <v>235</v>
      </c>
    </row>
    <row r="17" spans="1:8">
      <c r="A17" s="115"/>
      <c r="B17" s="154"/>
      <c r="C17" s="114"/>
      <c r="H17" s="168"/>
    </row>
    <row r="18" spans="1:8">
      <c r="H18" s="168"/>
    </row>
    <row r="19" spans="1:8">
      <c r="C19" s="158"/>
      <c r="H19" s="168"/>
    </row>
    <row r="20" spans="1:8">
      <c r="C20" s="158"/>
      <c r="H20" s="168"/>
    </row>
    <row r="21" spans="1:8">
      <c r="C21" s="158"/>
      <c r="H21" s="168"/>
    </row>
    <row r="22" spans="1:8">
      <c r="C22" s="158"/>
      <c r="H22" s="168"/>
    </row>
    <row r="23" spans="1:8">
      <c r="C23" s="158"/>
      <c r="H23" s="168"/>
    </row>
    <row r="24" spans="1:8">
      <c r="C24" s="158"/>
      <c r="H24" s="168"/>
    </row>
    <row r="25" spans="1:8">
      <c r="C25" s="158"/>
      <c r="H25" s="168"/>
    </row>
    <row r="26" spans="1:8">
      <c r="C26" s="158"/>
      <c r="H26" s="168"/>
    </row>
    <row r="27" spans="1:8">
      <c r="C27" s="158"/>
      <c r="H27" s="168"/>
    </row>
    <row r="28" spans="1:8">
      <c r="C28" s="158"/>
      <c r="H28" s="168"/>
    </row>
    <row r="29" spans="1:8">
      <c r="C29" s="158"/>
      <c r="H29" s="168"/>
    </row>
    <row r="30" spans="1:8">
      <c r="C30" s="158"/>
    </row>
    <row r="31" spans="1:8">
      <c r="C31" s="158"/>
    </row>
    <row r="32" spans="1:8">
      <c r="C32" s="158"/>
    </row>
  </sheetData>
  <sortState xmlns:xlrd2="http://schemas.microsoft.com/office/spreadsheetml/2017/richdata2" ref="H2:J15">
    <sortCondition ref="H2:H15"/>
  </sortState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workbookViewId="0">
      <selection activeCell="B12" sqref="B12"/>
    </sheetView>
  </sheetViews>
  <sheetFormatPr defaultRowHeight="15.6"/>
  <cols>
    <col min="1" max="1" width="12.5" customWidth="1"/>
    <col min="2" max="2" width="14.19921875" customWidth="1"/>
    <col min="3" max="3" width="30.69921875" customWidth="1"/>
    <col min="4" max="4" width="24.19921875" customWidth="1"/>
  </cols>
  <sheetData>
    <row r="1" spans="1:5">
      <c r="A1" s="116" t="s">
        <v>159</v>
      </c>
      <c r="B1" s="153"/>
      <c r="C1" s="182" t="s">
        <v>241</v>
      </c>
      <c r="D1" s="160" t="s">
        <v>240</v>
      </c>
    </row>
    <row r="2" spans="1:5">
      <c r="A2" s="115">
        <f>B2</f>
        <v>42737</v>
      </c>
      <c r="B2" s="154">
        <v>42737</v>
      </c>
      <c r="C2" s="182" t="s">
        <v>238</v>
      </c>
    </row>
    <row r="3" spans="1:5">
      <c r="A3" s="115">
        <f t="shared" ref="A3:A18" si="0">B3</f>
        <v>0</v>
      </c>
      <c r="B3" s="154"/>
      <c r="C3" s="182"/>
    </row>
    <row r="4" spans="1:5">
      <c r="A4" s="115">
        <f t="shared" si="0"/>
        <v>42748</v>
      </c>
      <c r="B4" s="154">
        <v>42748</v>
      </c>
      <c r="C4" s="182" t="s">
        <v>200</v>
      </c>
      <c r="D4" s="164" t="s">
        <v>223</v>
      </c>
    </row>
    <row r="5" spans="1:5">
      <c r="A5" s="115">
        <f t="shared" si="0"/>
        <v>42751</v>
      </c>
      <c r="B5" s="154">
        <v>42751</v>
      </c>
      <c r="C5" s="183" t="s">
        <v>201</v>
      </c>
      <c r="D5" s="164" t="s">
        <v>222</v>
      </c>
      <c r="E5" s="154"/>
    </row>
    <row r="6" spans="1:5">
      <c r="A6" s="115">
        <f t="shared" si="0"/>
        <v>42786</v>
      </c>
      <c r="B6" s="154">
        <v>42786</v>
      </c>
      <c r="C6" s="183" t="s">
        <v>202</v>
      </c>
      <c r="D6" s="164" t="s">
        <v>224</v>
      </c>
      <c r="E6" s="154"/>
    </row>
    <row r="7" spans="1:5">
      <c r="A7" s="115">
        <f t="shared" si="0"/>
        <v>42884</v>
      </c>
      <c r="B7" s="154">
        <v>42884</v>
      </c>
      <c r="C7" s="183" t="s">
        <v>161</v>
      </c>
      <c r="D7" s="164" t="s">
        <v>225</v>
      </c>
      <c r="E7" s="154"/>
    </row>
    <row r="8" spans="1:5">
      <c r="A8" s="115">
        <f t="shared" si="0"/>
        <v>42919</v>
      </c>
      <c r="B8" s="154">
        <v>42919</v>
      </c>
      <c r="C8" s="183" t="s">
        <v>234</v>
      </c>
      <c r="E8" s="154"/>
    </row>
    <row r="9" spans="1:5">
      <c r="A9" s="115">
        <f t="shared" si="0"/>
        <v>42920</v>
      </c>
      <c r="B9" s="154">
        <v>42920</v>
      </c>
      <c r="C9" s="183" t="s">
        <v>162</v>
      </c>
      <c r="E9" s="154"/>
    </row>
    <row r="10" spans="1:5">
      <c r="A10" s="115">
        <f t="shared" si="0"/>
        <v>42982</v>
      </c>
      <c r="B10" s="154">
        <v>42982</v>
      </c>
      <c r="C10" s="183" t="s">
        <v>163</v>
      </c>
      <c r="D10" s="164" t="s">
        <v>226</v>
      </c>
      <c r="E10" s="154"/>
    </row>
    <row r="11" spans="1:5">
      <c r="A11" s="115">
        <f t="shared" si="0"/>
        <v>43017</v>
      </c>
      <c r="B11" s="154">
        <v>43017</v>
      </c>
      <c r="C11" s="183" t="s">
        <v>164</v>
      </c>
      <c r="D11" s="164" t="s">
        <v>227</v>
      </c>
      <c r="E11" s="154"/>
    </row>
    <row r="12" spans="1:5">
      <c r="A12" s="115">
        <f t="shared" si="0"/>
        <v>43049</v>
      </c>
      <c r="B12" s="154">
        <v>43049</v>
      </c>
      <c r="C12" s="183" t="s">
        <v>239</v>
      </c>
      <c r="E12" s="154"/>
    </row>
    <row r="13" spans="1:5">
      <c r="A13" s="115">
        <f t="shared" si="0"/>
        <v>43061</v>
      </c>
      <c r="B13" s="154">
        <v>43061</v>
      </c>
      <c r="C13" s="183" t="s">
        <v>233</v>
      </c>
      <c r="E13" s="154"/>
    </row>
    <row r="14" spans="1:5">
      <c r="A14" s="115">
        <f t="shared" si="0"/>
        <v>43062</v>
      </c>
      <c r="B14" s="154">
        <v>43062</v>
      </c>
      <c r="C14" s="183" t="s">
        <v>204</v>
      </c>
      <c r="D14" s="164" t="s">
        <v>228</v>
      </c>
      <c r="E14" s="154"/>
    </row>
    <row r="15" spans="1:5">
      <c r="A15" s="115">
        <f t="shared" si="0"/>
        <v>43063</v>
      </c>
      <c r="B15" s="154">
        <v>43063</v>
      </c>
      <c r="C15" s="183" t="s">
        <v>205</v>
      </c>
      <c r="E15" s="154"/>
    </row>
    <row r="16" spans="1:5">
      <c r="A16" s="115">
        <f t="shared" si="0"/>
        <v>43091</v>
      </c>
      <c r="B16" s="154">
        <v>43091</v>
      </c>
      <c r="C16" s="183" t="s">
        <v>233</v>
      </c>
      <c r="E16" s="154"/>
    </row>
    <row r="17" spans="1:5">
      <c r="A17" s="115">
        <f t="shared" si="0"/>
        <v>43094</v>
      </c>
      <c r="B17" s="154">
        <v>43094</v>
      </c>
      <c r="C17" s="183" t="s">
        <v>206</v>
      </c>
      <c r="E17" s="154"/>
    </row>
    <row r="18" spans="1:5">
      <c r="A18" s="115">
        <f t="shared" si="0"/>
        <v>43095</v>
      </c>
      <c r="B18" s="154">
        <f>B17+1</f>
        <v>43095</v>
      </c>
      <c r="C18" s="182" t="s">
        <v>234</v>
      </c>
    </row>
    <row r="19" spans="1:5">
      <c r="C19" s="182"/>
    </row>
    <row r="20" spans="1:5">
      <c r="C20" s="182"/>
    </row>
    <row r="21" spans="1:5">
      <c r="C21" s="158"/>
    </row>
    <row r="22" spans="1:5">
      <c r="C22" s="158"/>
    </row>
    <row r="23" spans="1:5">
      <c r="C23" s="158"/>
    </row>
    <row r="24" spans="1:5">
      <c r="C24" s="158"/>
    </row>
    <row r="25" spans="1:5">
      <c r="C25" s="158"/>
    </row>
    <row r="26" spans="1:5">
      <c r="C26" s="158"/>
    </row>
    <row r="27" spans="1:5">
      <c r="C27" s="158"/>
    </row>
    <row r="28" spans="1:5">
      <c r="C28" s="158"/>
    </row>
    <row r="29" spans="1:5">
      <c r="C29" s="158"/>
    </row>
    <row r="30" spans="1:5">
      <c r="C30" s="158"/>
    </row>
    <row r="31" spans="1:5">
      <c r="C31" s="158"/>
    </row>
    <row r="32" spans="1:5">
      <c r="C32" s="158"/>
    </row>
    <row r="33" spans="3:3">
      <c r="C33" s="158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2"/>
  <sheetViews>
    <sheetView workbookViewId="0">
      <selection activeCell="B11" sqref="B11"/>
    </sheetView>
  </sheetViews>
  <sheetFormatPr defaultRowHeight="15.6"/>
  <cols>
    <col min="1" max="1" width="12.5" customWidth="1"/>
    <col min="2" max="2" width="14.19921875" customWidth="1"/>
    <col min="3" max="3" width="30.69921875" customWidth="1"/>
    <col min="4" max="4" width="24.19921875" customWidth="1"/>
  </cols>
  <sheetData>
    <row r="1" spans="1:5">
      <c r="A1" s="116" t="s">
        <v>159</v>
      </c>
      <c r="B1" s="153"/>
      <c r="C1" s="182" t="s">
        <v>241</v>
      </c>
      <c r="D1" s="160" t="s">
        <v>240</v>
      </c>
    </row>
    <row r="2" spans="1:5">
      <c r="A2" s="115">
        <f>B2</f>
        <v>43102</v>
      </c>
      <c r="B2" s="154">
        <v>43102</v>
      </c>
      <c r="C2" s="182" t="s">
        <v>238</v>
      </c>
    </row>
    <row r="3" spans="1:5">
      <c r="A3" s="115">
        <f t="shared" ref="A3:A17" si="0">B3</f>
        <v>0</v>
      </c>
      <c r="B3" s="154"/>
      <c r="C3" s="182"/>
    </row>
    <row r="4" spans="1:5">
      <c r="A4" s="115">
        <f t="shared" si="0"/>
        <v>43112</v>
      </c>
      <c r="B4" s="154">
        <v>43112</v>
      </c>
      <c r="C4" s="182" t="s">
        <v>200</v>
      </c>
      <c r="D4" s="164" t="s">
        <v>223</v>
      </c>
    </row>
    <row r="5" spans="1:5">
      <c r="A5" s="115">
        <f t="shared" si="0"/>
        <v>43115</v>
      </c>
      <c r="B5" s="154">
        <v>43115</v>
      </c>
      <c r="C5" s="183" t="s">
        <v>201</v>
      </c>
      <c r="D5" s="164" t="s">
        <v>222</v>
      </c>
      <c r="E5" s="154"/>
    </row>
    <row r="6" spans="1:5">
      <c r="A6" s="115">
        <f t="shared" si="0"/>
        <v>43150</v>
      </c>
      <c r="B6" s="154">
        <v>43150</v>
      </c>
      <c r="C6" s="183" t="s">
        <v>202</v>
      </c>
      <c r="D6" s="164" t="s">
        <v>224</v>
      </c>
      <c r="E6" s="154"/>
    </row>
    <row r="7" spans="1:5">
      <c r="A7" s="115">
        <f t="shared" si="0"/>
        <v>43248</v>
      </c>
      <c r="B7" s="154">
        <v>43248</v>
      </c>
      <c r="C7" s="183" t="s">
        <v>161</v>
      </c>
      <c r="D7" s="164" t="s">
        <v>225</v>
      </c>
      <c r="E7" s="154"/>
    </row>
    <row r="8" spans="1:5">
      <c r="A8" s="115">
        <f t="shared" si="0"/>
        <v>43285</v>
      </c>
      <c r="B8" s="154">
        <v>43285</v>
      </c>
      <c r="C8" s="183" t="s">
        <v>162</v>
      </c>
      <c r="E8" s="154"/>
    </row>
    <row r="9" spans="1:5">
      <c r="A9" s="115">
        <f t="shared" si="0"/>
        <v>43346</v>
      </c>
      <c r="B9" s="154">
        <v>43346</v>
      </c>
      <c r="C9" s="183" t="s">
        <v>163</v>
      </c>
      <c r="D9" s="164" t="s">
        <v>226</v>
      </c>
      <c r="E9" s="154"/>
    </row>
    <row r="10" spans="1:5">
      <c r="A10" s="115">
        <f t="shared" si="0"/>
        <v>43381</v>
      </c>
      <c r="B10" s="154">
        <v>43381</v>
      </c>
      <c r="C10" s="183" t="s">
        <v>164</v>
      </c>
      <c r="D10" s="164" t="s">
        <v>227</v>
      </c>
      <c r="E10" s="154"/>
    </row>
    <row r="11" spans="1:5">
      <c r="A11" s="115">
        <f t="shared" si="0"/>
        <v>43416</v>
      </c>
      <c r="B11" s="154">
        <v>43416</v>
      </c>
      <c r="C11" s="183" t="s">
        <v>239</v>
      </c>
      <c r="E11" s="154"/>
    </row>
    <row r="12" spans="1:5">
      <c r="A12" s="115">
        <f t="shared" si="0"/>
        <v>43425</v>
      </c>
      <c r="B12" s="154">
        <v>43425</v>
      </c>
      <c r="C12" s="183" t="s">
        <v>233</v>
      </c>
      <c r="E12" s="154"/>
    </row>
    <row r="13" spans="1:5">
      <c r="A13" s="115">
        <f t="shared" si="0"/>
        <v>43426</v>
      </c>
      <c r="B13" s="154">
        <v>43426</v>
      </c>
      <c r="C13" s="183" t="s">
        <v>204</v>
      </c>
      <c r="D13" s="164" t="s">
        <v>228</v>
      </c>
      <c r="E13" s="154"/>
    </row>
    <row r="14" spans="1:5">
      <c r="A14" s="115">
        <f t="shared" si="0"/>
        <v>43427</v>
      </c>
      <c r="B14" s="154">
        <v>43427</v>
      </c>
      <c r="C14" s="183" t="s">
        <v>205</v>
      </c>
      <c r="E14" s="154"/>
    </row>
    <row r="15" spans="1:5">
      <c r="A15" s="115">
        <f t="shared" si="0"/>
        <v>43458</v>
      </c>
      <c r="B15" s="154">
        <v>43458</v>
      </c>
      <c r="C15" s="183" t="s">
        <v>234</v>
      </c>
      <c r="E15" s="154"/>
    </row>
    <row r="16" spans="1:5">
      <c r="A16" s="115">
        <f t="shared" si="0"/>
        <v>43459</v>
      </c>
      <c r="B16" s="154">
        <v>43459</v>
      </c>
      <c r="C16" s="183" t="s">
        <v>206</v>
      </c>
      <c r="E16" s="154"/>
    </row>
    <row r="17" spans="1:3">
      <c r="A17" s="115">
        <f t="shared" si="0"/>
        <v>43465</v>
      </c>
      <c r="B17" s="154">
        <v>43465</v>
      </c>
      <c r="C17" s="182" t="s">
        <v>234</v>
      </c>
    </row>
    <row r="18" spans="1:3">
      <c r="C18" s="182"/>
    </row>
    <row r="19" spans="1:3">
      <c r="C19" s="182"/>
    </row>
    <row r="20" spans="1:3">
      <c r="C20" s="158"/>
    </row>
    <row r="21" spans="1:3">
      <c r="C21" s="158"/>
    </row>
    <row r="22" spans="1:3">
      <c r="C22" s="158"/>
    </row>
    <row r="23" spans="1:3">
      <c r="C23" s="158"/>
    </row>
    <row r="24" spans="1:3">
      <c r="C24" s="158"/>
    </row>
    <row r="25" spans="1:3">
      <c r="C25" s="158"/>
    </row>
    <row r="26" spans="1:3">
      <c r="C26" s="158"/>
    </row>
    <row r="27" spans="1:3">
      <c r="C27" s="158"/>
    </row>
    <row r="28" spans="1:3">
      <c r="C28" s="158"/>
    </row>
    <row r="29" spans="1:3">
      <c r="C29" s="158"/>
    </row>
    <row r="30" spans="1:3">
      <c r="C30" s="158"/>
    </row>
    <row r="31" spans="1:3">
      <c r="C31" s="158"/>
    </row>
    <row r="32" spans="1:3">
      <c r="C32" s="158"/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B368"/>
  <sheetViews>
    <sheetView topLeftCell="U1" workbookViewId="0">
      <selection activeCell="AB363" sqref="AB363"/>
    </sheetView>
  </sheetViews>
  <sheetFormatPr defaultColWidth="8" defaultRowHeight="15.6"/>
  <cols>
    <col min="1" max="1" width="11.19921875" style="164" customWidth="1"/>
    <col min="2" max="2" width="12.09765625" style="164" customWidth="1"/>
    <col min="3" max="3" width="24" style="164" customWidth="1"/>
    <col min="4" max="4" width="23.5" style="164" customWidth="1"/>
    <col min="5" max="5" width="11.19921875" style="164" customWidth="1"/>
    <col min="6" max="6" width="12.09765625" style="164" customWidth="1"/>
    <col min="7" max="7" width="24" style="164" customWidth="1"/>
    <col min="8" max="8" width="23.5" style="164" customWidth="1"/>
    <col min="9" max="9" width="11.19921875" style="164" customWidth="1"/>
    <col min="10" max="10" width="12.09765625" style="164" customWidth="1"/>
    <col min="11" max="11" width="24" style="164" customWidth="1"/>
    <col min="12" max="12" width="23.5" style="164" customWidth="1"/>
    <col min="13" max="13" width="11.19921875" style="164" customWidth="1"/>
    <col min="14" max="14" width="12.09765625" style="164" customWidth="1"/>
    <col min="15" max="15" width="28.59765625" style="178" customWidth="1"/>
    <col min="16" max="16" width="27.69921875" style="164" customWidth="1"/>
    <col min="17" max="17" width="11.19921875" style="164" customWidth="1"/>
    <col min="18" max="18" width="12.09765625" style="164" customWidth="1"/>
    <col min="19" max="19" width="28.59765625" style="178" customWidth="1"/>
    <col min="20" max="20" width="27.69921875" style="164" customWidth="1"/>
    <col min="21" max="21" width="11.19921875" style="164" customWidth="1"/>
    <col min="22" max="22" width="12.09765625" style="164" customWidth="1"/>
    <col min="23" max="23" width="28.59765625" style="178" customWidth="1"/>
    <col min="24" max="24" width="27.69921875" style="164" customWidth="1"/>
    <col min="25" max="25" width="11.19921875" style="164" customWidth="1"/>
    <col min="26" max="26" width="12.09765625" style="164" customWidth="1"/>
    <col min="27" max="27" width="28.59765625" style="178" customWidth="1"/>
    <col min="28" max="28" width="27.69921875" style="164" customWidth="1"/>
    <col min="29" max="16384" width="8" style="164"/>
  </cols>
  <sheetData>
    <row r="2" spans="1:28">
      <c r="A2" s="161" t="s">
        <v>159</v>
      </c>
      <c r="E2" s="161" t="s">
        <v>159</v>
      </c>
      <c r="I2" s="161" t="s">
        <v>159</v>
      </c>
      <c r="M2" s="161" t="s">
        <v>159</v>
      </c>
      <c r="Q2" s="161" t="s">
        <v>159</v>
      </c>
      <c r="U2" s="161" t="s">
        <v>159</v>
      </c>
      <c r="Y2" s="161" t="s">
        <v>159</v>
      </c>
    </row>
    <row r="3" spans="1:28">
      <c r="A3" s="162">
        <f>B3</f>
        <v>40909</v>
      </c>
      <c r="B3" s="163">
        <f>B4-1</f>
        <v>40909</v>
      </c>
      <c r="E3" s="162">
        <f>F3</f>
        <v>41275</v>
      </c>
      <c r="F3" s="163">
        <v>41275</v>
      </c>
      <c r="G3" s="165" t="s">
        <v>216</v>
      </c>
      <c r="I3" s="162">
        <f>J3</f>
        <v>41640</v>
      </c>
      <c r="J3" s="163">
        <v>41640</v>
      </c>
      <c r="K3" s="165" t="s">
        <v>198</v>
      </c>
      <c r="M3" s="162">
        <f>N3</f>
        <v>42005</v>
      </c>
      <c r="N3" s="163">
        <v>42005</v>
      </c>
      <c r="O3" s="179" t="str">
        <f>K3</f>
        <v>New Year’s Day</v>
      </c>
      <c r="Q3" s="162">
        <f>R3</f>
        <v>42370</v>
      </c>
      <c r="R3" s="163">
        <v>42370</v>
      </c>
      <c r="S3" s="179" t="str">
        <f>O3</f>
        <v>New Year’s Day</v>
      </c>
      <c r="U3" s="162">
        <f>V3</f>
        <v>42736</v>
      </c>
      <c r="V3" s="163">
        <v>42736</v>
      </c>
      <c r="W3" s="179" t="str">
        <f>S3</f>
        <v>New Year’s Day</v>
      </c>
      <c r="Y3" s="162">
        <f>Z3</f>
        <v>43101</v>
      </c>
      <c r="Z3" s="163">
        <v>43101</v>
      </c>
      <c r="AA3" s="179" t="str">
        <f>W3</f>
        <v>New Year’s Day</v>
      </c>
    </row>
    <row r="4" spans="1:28">
      <c r="A4" s="162">
        <f t="shared" ref="A4:A67" si="0">B4</f>
        <v>40910</v>
      </c>
      <c r="B4" s="163">
        <v>40910</v>
      </c>
      <c r="C4" s="165" t="s">
        <v>216</v>
      </c>
      <c r="D4" s="165"/>
      <c r="E4" s="162">
        <f t="shared" ref="E4:E67" si="1">F4</f>
        <v>41276</v>
      </c>
      <c r="F4" s="163">
        <f>F3+1</f>
        <v>41276</v>
      </c>
      <c r="H4" s="165"/>
      <c r="I4" s="162">
        <f t="shared" ref="I4:I67" si="2">J4</f>
        <v>41641</v>
      </c>
      <c r="J4" s="163">
        <f>J3+1</f>
        <v>41641</v>
      </c>
      <c r="L4" s="165"/>
      <c r="M4" s="162">
        <f t="shared" ref="M4:M67" si="3">N4</f>
        <v>42006</v>
      </c>
      <c r="N4" s="163">
        <f>N3+1</f>
        <v>42006</v>
      </c>
      <c r="Q4" s="162">
        <f t="shared" ref="Q4:Q67" si="4">R4</f>
        <v>42371</v>
      </c>
      <c r="R4" s="163">
        <f>R3+1</f>
        <v>42371</v>
      </c>
      <c r="U4" s="162">
        <f t="shared" ref="U4:U67" si="5">V4</f>
        <v>42737</v>
      </c>
      <c r="V4" s="163">
        <f>V3+1</f>
        <v>42737</v>
      </c>
      <c r="W4" s="178" t="s">
        <v>236</v>
      </c>
      <c r="Y4" s="162">
        <f t="shared" ref="Y4:Y67" si="6">Z4</f>
        <v>43102</v>
      </c>
      <c r="Z4" s="163">
        <f>Z3+1</f>
        <v>43102</v>
      </c>
    </row>
    <row r="5" spans="1:28">
      <c r="A5" s="162">
        <f t="shared" si="0"/>
        <v>40911</v>
      </c>
      <c r="B5" s="166">
        <f>B4+1</f>
        <v>40911</v>
      </c>
      <c r="E5" s="162">
        <f t="shared" si="1"/>
        <v>41277</v>
      </c>
      <c r="F5" s="166">
        <f>F4+1</f>
        <v>41277</v>
      </c>
      <c r="I5" s="162">
        <f t="shared" si="2"/>
        <v>41642</v>
      </c>
      <c r="J5" s="166">
        <f>J4+1</f>
        <v>41642</v>
      </c>
      <c r="M5" s="162">
        <f t="shared" si="3"/>
        <v>42007</v>
      </c>
      <c r="N5" s="166">
        <f>N4+1</f>
        <v>42007</v>
      </c>
      <c r="Q5" s="162">
        <f t="shared" si="4"/>
        <v>42372</v>
      </c>
      <c r="R5" s="166">
        <f>R4+1</f>
        <v>42372</v>
      </c>
      <c r="U5" s="162">
        <f t="shared" si="5"/>
        <v>42738</v>
      </c>
      <c r="V5" s="166">
        <f>V4+1</f>
        <v>42738</v>
      </c>
      <c r="Y5" s="162">
        <f t="shared" si="6"/>
        <v>43103</v>
      </c>
      <c r="Z5" s="166">
        <f>Z4+1</f>
        <v>43103</v>
      </c>
    </row>
    <row r="6" spans="1:28">
      <c r="A6" s="162">
        <f t="shared" si="0"/>
        <v>40912</v>
      </c>
      <c r="B6" s="166">
        <f t="shared" ref="B6:B69" si="7">B5+1</f>
        <v>40912</v>
      </c>
      <c r="E6" s="162">
        <f t="shared" si="1"/>
        <v>41278</v>
      </c>
      <c r="F6" s="166">
        <f t="shared" ref="F6:F69" si="8">F5+1</f>
        <v>41278</v>
      </c>
      <c r="I6" s="162">
        <f t="shared" si="2"/>
        <v>41643</v>
      </c>
      <c r="J6" s="166">
        <f t="shared" ref="J6:J69" si="9">J5+1</f>
        <v>41643</v>
      </c>
      <c r="M6" s="162">
        <f t="shared" si="3"/>
        <v>42008</v>
      </c>
      <c r="N6" s="166">
        <f t="shared" ref="N6:N69" si="10">N5+1</f>
        <v>42008</v>
      </c>
      <c r="Q6" s="162">
        <f t="shared" si="4"/>
        <v>42373</v>
      </c>
      <c r="R6" s="166">
        <f t="shared" ref="R6:R69" si="11">R5+1</f>
        <v>42373</v>
      </c>
      <c r="U6" s="162">
        <f t="shared" si="5"/>
        <v>42739</v>
      </c>
      <c r="V6" s="166">
        <f t="shared" ref="V6:V69" si="12">V5+1</f>
        <v>42739</v>
      </c>
      <c r="Y6" s="162">
        <f t="shared" si="6"/>
        <v>43104</v>
      </c>
      <c r="Z6" s="166">
        <f t="shared" ref="Z6:Z69" si="13">Z5+1</f>
        <v>43104</v>
      </c>
    </row>
    <row r="7" spans="1:28">
      <c r="A7" s="162">
        <f t="shared" si="0"/>
        <v>40913</v>
      </c>
      <c r="B7" s="166">
        <f t="shared" si="7"/>
        <v>40913</v>
      </c>
      <c r="E7" s="162">
        <f t="shared" si="1"/>
        <v>41279</v>
      </c>
      <c r="F7" s="166">
        <f t="shared" si="8"/>
        <v>41279</v>
      </c>
      <c r="I7" s="162">
        <f t="shared" si="2"/>
        <v>41644</v>
      </c>
      <c r="J7" s="166">
        <f t="shared" si="9"/>
        <v>41644</v>
      </c>
      <c r="M7" s="162">
        <f t="shared" si="3"/>
        <v>42009</v>
      </c>
      <c r="N7" s="166">
        <f t="shared" si="10"/>
        <v>42009</v>
      </c>
      <c r="Q7" s="162">
        <f t="shared" si="4"/>
        <v>42374</v>
      </c>
      <c r="R7" s="166">
        <f t="shared" si="11"/>
        <v>42374</v>
      </c>
      <c r="U7" s="162">
        <f t="shared" si="5"/>
        <v>42740</v>
      </c>
      <c r="V7" s="166">
        <f t="shared" si="12"/>
        <v>42740</v>
      </c>
      <c r="Y7" s="162">
        <f t="shared" si="6"/>
        <v>43105</v>
      </c>
      <c r="Z7" s="166">
        <f t="shared" si="13"/>
        <v>43105</v>
      </c>
    </row>
    <row r="8" spans="1:28">
      <c r="A8" s="162">
        <f t="shared" si="0"/>
        <v>40914</v>
      </c>
      <c r="B8" s="166">
        <f t="shared" si="7"/>
        <v>40914</v>
      </c>
      <c r="E8" s="162">
        <f t="shared" si="1"/>
        <v>41280</v>
      </c>
      <c r="F8" s="166">
        <f t="shared" si="8"/>
        <v>41280</v>
      </c>
      <c r="I8" s="162">
        <f t="shared" si="2"/>
        <v>41645</v>
      </c>
      <c r="J8" s="166">
        <f t="shared" si="9"/>
        <v>41645</v>
      </c>
      <c r="M8" s="162">
        <f t="shared" si="3"/>
        <v>42010</v>
      </c>
      <c r="N8" s="166">
        <f t="shared" si="10"/>
        <v>42010</v>
      </c>
      <c r="Q8" s="162">
        <f t="shared" si="4"/>
        <v>42375</v>
      </c>
      <c r="R8" s="166">
        <f t="shared" si="11"/>
        <v>42375</v>
      </c>
      <c r="U8" s="162">
        <f t="shared" si="5"/>
        <v>42741</v>
      </c>
      <c r="V8" s="166">
        <f t="shared" si="12"/>
        <v>42741</v>
      </c>
      <c r="Y8" s="162">
        <f t="shared" si="6"/>
        <v>43106</v>
      </c>
      <c r="Z8" s="166">
        <f t="shared" si="13"/>
        <v>43106</v>
      </c>
    </row>
    <row r="9" spans="1:28">
      <c r="A9" s="162">
        <f t="shared" si="0"/>
        <v>40915</v>
      </c>
      <c r="B9" s="166">
        <f t="shared" si="7"/>
        <v>40915</v>
      </c>
      <c r="E9" s="162">
        <f t="shared" si="1"/>
        <v>41281</v>
      </c>
      <c r="F9" s="166">
        <f t="shared" si="8"/>
        <v>41281</v>
      </c>
      <c r="I9" s="162">
        <f t="shared" si="2"/>
        <v>41646</v>
      </c>
      <c r="J9" s="166">
        <f t="shared" si="9"/>
        <v>41646</v>
      </c>
      <c r="M9" s="162">
        <f t="shared" si="3"/>
        <v>42011</v>
      </c>
      <c r="N9" s="166">
        <f t="shared" si="10"/>
        <v>42011</v>
      </c>
      <c r="Q9" s="162">
        <f t="shared" si="4"/>
        <v>42376</v>
      </c>
      <c r="R9" s="166">
        <f t="shared" si="11"/>
        <v>42376</v>
      </c>
      <c r="U9" s="162">
        <f t="shared" si="5"/>
        <v>42742</v>
      </c>
      <c r="V9" s="166">
        <f t="shared" si="12"/>
        <v>42742</v>
      </c>
      <c r="Y9" s="162">
        <f t="shared" si="6"/>
        <v>43107</v>
      </c>
      <c r="Z9" s="166">
        <f t="shared" si="13"/>
        <v>43107</v>
      </c>
    </row>
    <row r="10" spans="1:28">
      <c r="A10" s="162">
        <f t="shared" si="0"/>
        <v>40916</v>
      </c>
      <c r="B10" s="166">
        <f t="shared" si="7"/>
        <v>40916</v>
      </c>
      <c r="E10" s="162">
        <f t="shared" si="1"/>
        <v>41282</v>
      </c>
      <c r="F10" s="166">
        <f t="shared" si="8"/>
        <v>41282</v>
      </c>
      <c r="I10" s="162">
        <f t="shared" si="2"/>
        <v>41647</v>
      </c>
      <c r="J10" s="166">
        <f t="shared" si="9"/>
        <v>41647</v>
      </c>
      <c r="M10" s="162">
        <f t="shared" si="3"/>
        <v>42012</v>
      </c>
      <c r="N10" s="166">
        <f t="shared" si="10"/>
        <v>42012</v>
      </c>
      <c r="Q10" s="162">
        <f t="shared" si="4"/>
        <v>42377</v>
      </c>
      <c r="R10" s="166">
        <f t="shared" si="11"/>
        <v>42377</v>
      </c>
      <c r="U10" s="162">
        <f t="shared" si="5"/>
        <v>42743</v>
      </c>
      <c r="V10" s="166">
        <f t="shared" si="12"/>
        <v>42743</v>
      </c>
      <c r="Y10" s="162">
        <f t="shared" si="6"/>
        <v>43108</v>
      </c>
      <c r="Z10" s="166">
        <f t="shared" si="13"/>
        <v>43108</v>
      </c>
    </row>
    <row r="11" spans="1:28">
      <c r="A11" s="162">
        <f t="shared" si="0"/>
        <v>40917</v>
      </c>
      <c r="B11" s="166">
        <f t="shared" si="7"/>
        <v>40917</v>
      </c>
      <c r="E11" s="162">
        <f t="shared" si="1"/>
        <v>41283</v>
      </c>
      <c r="F11" s="166">
        <f t="shared" si="8"/>
        <v>41283</v>
      </c>
      <c r="I11" s="162">
        <f t="shared" si="2"/>
        <v>41648</v>
      </c>
      <c r="J11" s="166">
        <f t="shared" si="9"/>
        <v>41648</v>
      </c>
      <c r="M11" s="162">
        <f t="shared" si="3"/>
        <v>42013</v>
      </c>
      <c r="N11" s="166">
        <f t="shared" si="10"/>
        <v>42013</v>
      </c>
      <c r="Q11" s="162">
        <f t="shared" si="4"/>
        <v>42378</v>
      </c>
      <c r="R11" s="166">
        <f t="shared" si="11"/>
        <v>42378</v>
      </c>
      <c r="U11" s="162">
        <f t="shared" si="5"/>
        <v>42744</v>
      </c>
      <c r="V11" s="166">
        <f t="shared" si="12"/>
        <v>42744</v>
      </c>
      <c r="Y11" s="162">
        <f t="shared" si="6"/>
        <v>43109</v>
      </c>
      <c r="Z11" s="166">
        <f t="shared" si="13"/>
        <v>43109</v>
      </c>
    </row>
    <row r="12" spans="1:28">
      <c r="A12" s="162">
        <f t="shared" si="0"/>
        <v>40918</v>
      </c>
      <c r="B12" s="166">
        <f t="shared" si="7"/>
        <v>40918</v>
      </c>
      <c r="E12" s="162">
        <f t="shared" si="1"/>
        <v>41284</v>
      </c>
      <c r="F12" s="166">
        <f t="shared" si="8"/>
        <v>41284</v>
      </c>
      <c r="I12" s="162">
        <f t="shared" si="2"/>
        <v>41649</v>
      </c>
      <c r="J12" s="166">
        <f t="shared" si="9"/>
        <v>41649</v>
      </c>
      <c r="M12" s="162">
        <f t="shared" si="3"/>
        <v>42014</v>
      </c>
      <c r="N12" s="166">
        <f t="shared" si="10"/>
        <v>42014</v>
      </c>
      <c r="Q12" s="162">
        <f t="shared" si="4"/>
        <v>42379</v>
      </c>
      <c r="R12" s="166">
        <f t="shared" si="11"/>
        <v>42379</v>
      </c>
      <c r="U12" s="162">
        <f t="shared" si="5"/>
        <v>42745</v>
      </c>
      <c r="V12" s="166">
        <f t="shared" si="12"/>
        <v>42745</v>
      </c>
      <c r="Y12" s="162">
        <f t="shared" si="6"/>
        <v>43110</v>
      </c>
      <c r="Z12" s="166">
        <f t="shared" si="13"/>
        <v>43110</v>
      </c>
    </row>
    <row r="13" spans="1:28">
      <c r="A13" s="162">
        <f t="shared" si="0"/>
        <v>40919</v>
      </c>
      <c r="B13" s="166">
        <f t="shared" si="7"/>
        <v>40919</v>
      </c>
      <c r="E13" s="162">
        <f t="shared" si="1"/>
        <v>41285</v>
      </c>
      <c r="F13" s="166">
        <f t="shared" si="8"/>
        <v>41285</v>
      </c>
      <c r="I13" s="162">
        <f t="shared" si="2"/>
        <v>41650</v>
      </c>
      <c r="J13" s="166">
        <f t="shared" si="9"/>
        <v>41650</v>
      </c>
      <c r="M13" s="162">
        <f t="shared" si="3"/>
        <v>42015</v>
      </c>
      <c r="N13" s="166">
        <f t="shared" si="10"/>
        <v>42015</v>
      </c>
      <c r="Q13" s="162">
        <f t="shared" si="4"/>
        <v>42380</v>
      </c>
      <c r="R13" s="166">
        <f t="shared" si="11"/>
        <v>42380</v>
      </c>
      <c r="U13" s="162">
        <f t="shared" si="5"/>
        <v>42746</v>
      </c>
      <c r="V13" s="166">
        <f t="shared" si="12"/>
        <v>42746</v>
      </c>
      <c r="Y13" s="162">
        <f t="shared" si="6"/>
        <v>43111</v>
      </c>
      <c r="Z13" s="166">
        <f t="shared" si="13"/>
        <v>43111</v>
      </c>
    </row>
    <row r="14" spans="1:28">
      <c r="A14" s="162">
        <f t="shared" si="0"/>
        <v>40920</v>
      </c>
      <c r="B14" s="166">
        <f t="shared" si="7"/>
        <v>40920</v>
      </c>
      <c r="E14" s="162">
        <f t="shared" si="1"/>
        <v>41286</v>
      </c>
      <c r="F14" s="166">
        <f t="shared" si="8"/>
        <v>41286</v>
      </c>
      <c r="I14" s="162">
        <f t="shared" si="2"/>
        <v>41651</v>
      </c>
      <c r="J14" s="166">
        <f t="shared" si="9"/>
        <v>41651</v>
      </c>
      <c r="M14" s="162">
        <f t="shared" si="3"/>
        <v>42016</v>
      </c>
      <c r="N14" s="166">
        <f t="shared" si="10"/>
        <v>42016</v>
      </c>
      <c r="Q14" s="162">
        <f t="shared" si="4"/>
        <v>42381</v>
      </c>
      <c r="R14" s="166">
        <f t="shared" si="11"/>
        <v>42381</v>
      </c>
      <c r="U14" s="162">
        <f t="shared" si="5"/>
        <v>42747</v>
      </c>
      <c r="V14" s="166">
        <f t="shared" si="12"/>
        <v>42747</v>
      </c>
      <c r="Y14" s="162">
        <f t="shared" si="6"/>
        <v>43112</v>
      </c>
      <c r="Z14" s="166">
        <f t="shared" si="13"/>
        <v>43112</v>
      </c>
      <c r="AA14" s="179" t="str">
        <f>W15</f>
        <v>Lee-Jackson Day</v>
      </c>
      <c r="AB14" s="164" t="s">
        <v>223</v>
      </c>
    </row>
    <row r="15" spans="1:28">
      <c r="A15" s="162">
        <f t="shared" si="0"/>
        <v>40921</v>
      </c>
      <c r="B15" s="166">
        <f t="shared" si="7"/>
        <v>40921</v>
      </c>
      <c r="C15" s="165" t="s">
        <v>200</v>
      </c>
      <c r="D15" s="160" t="s">
        <v>223</v>
      </c>
      <c r="E15" s="162">
        <f t="shared" si="1"/>
        <v>41287</v>
      </c>
      <c r="F15" s="166">
        <f t="shared" si="8"/>
        <v>41287</v>
      </c>
      <c r="I15" s="162">
        <f t="shared" si="2"/>
        <v>41652</v>
      </c>
      <c r="J15" s="166">
        <f t="shared" si="9"/>
        <v>41652</v>
      </c>
      <c r="M15" s="162">
        <f t="shared" si="3"/>
        <v>42017</v>
      </c>
      <c r="N15" s="166">
        <f t="shared" si="10"/>
        <v>42017</v>
      </c>
      <c r="Q15" s="162">
        <f t="shared" si="4"/>
        <v>42382</v>
      </c>
      <c r="R15" s="166">
        <f t="shared" si="11"/>
        <v>42382</v>
      </c>
      <c r="U15" s="162">
        <f t="shared" si="5"/>
        <v>42748</v>
      </c>
      <c r="V15" s="166">
        <f t="shared" si="12"/>
        <v>42748</v>
      </c>
      <c r="W15" s="179" t="str">
        <f>S17</f>
        <v>Lee-Jackson Day</v>
      </c>
      <c r="X15" s="164" t="s">
        <v>223</v>
      </c>
      <c r="Y15" s="162">
        <f t="shared" si="6"/>
        <v>43113</v>
      </c>
      <c r="Z15" s="166">
        <f t="shared" si="13"/>
        <v>43113</v>
      </c>
    </row>
    <row r="16" spans="1:28">
      <c r="A16" s="162">
        <f t="shared" si="0"/>
        <v>40922</v>
      </c>
      <c r="B16" s="166">
        <f t="shared" si="7"/>
        <v>40922</v>
      </c>
      <c r="E16" s="162">
        <f t="shared" si="1"/>
        <v>41288</v>
      </c>
      <c r="F16" s="166">
        <f t="shared" si="8"/>
        <v>41288</v>
      </c>
      <c r="I16" s="162">
        <f t="shared" si="2"/>
        <v>41653</v>
      </c>
      <c r="J16" s="166">
        <f t="shared" si="9"/>
        <v>41653</v>
      </c>
      <c r="M16" s="162">
        <f t="shared" si="3"/>
        <v>42018</v>
      </c>
      <c r="N16" s="166">
        <f t="shared" si="10"/>
        <v>42018</v>
      </c>
      <c r="Q16" s="162">
        <f t="shared" si="4"/>
        <v>42383</v>
      </c>
      <c r="R16" s="166">
        <f t="shared" si="11"/>
        <v>42383</v>
      </c>
      <c r="U16" s="162">
        <f t="shared" si="5"/>
        <v>42749</v>
      </c>
      <c r="V16" s="166">
        <f t="shared" si="12"/>
        <v>42749</v>
      </c>
      <c r="Y16" s="162">
        <f t="shared" si="6"/>
        <v>43114</v>
      </c>
      <c r="Z16" s="166">
        <f t="shared" si="13"/>
        <v>43114</v>
      </c>
    </row>
    <row r="17" spans="1:28">
      <c r="A17" s="162">
        <f t="shared" si="0"/>
        <v>40923</v>
      </c>
      <c r="B17" s="166">
        <f t="shared" si="7"/>
        <v>40923</v>
      </c>
      <c r="E17" s="162">
        <f t="shared" si="1"/>
        <v>41289</v>
      </c>
      <c r="F17" s="166">
        <f t="shared" si="8"/>
        <v>41289</v>
      </c>
      <c r="I17" s="162">
        <f t="shared" si="2"/>
        <v>41654</v>
      </c>
      <c r="J17" s="166">
        <f t="shared" si="9"/>
        <v>41654</v>
      </c>
      <c r="M17" s="162">
        <f t="shared" si="3"/>
        <v>42019</v>
      </c>
      <c r="N17" s="166">
        <f t="shared" si="10"/>
        <v>42019</v>
      </c>
      <c r="Q17" s="162">
        <f t="shared" si="4"/>
        <v>42384</v>
      </c>
      <c r="R17" s="166">
        <f t="shared" si="11"/>
        <v>42384</v>
      </c>
      <c r="S17" s="179" t="str">
        <f>O18</f>
        <v>Lee-Jackson Day</v>
      </c>
      <c r="T17" s="164" t="str">
        <f>P18</f>
        <v>Friday before MLK Day</v>
      </c>
      <c r="U17" s="162">
        <f t="shared" si="5"/>
        <v>42750</v>
      </c>
      <c r="V17" s="166">
        <f t="shared" si="12"/>
        <v>42750</v>
      </c>
      <c r="W17" s="179"/>
      <c r="Y17" s="162">
        <f t="shared" si="6"/>
        <v>43115</v>
      </c>
      <c r="Z17" s="166">
        <f t="shared" si="13"/>
        <v>43115</v>
      </c>
      <c r="AA17" s="179" t="str">
        <f>W18</f>
        <v>Martin Luther King, Jr. Day</v>
      </c>
      <c r="AB17" s="164" t="s">
        <v>222</v>
      </c>
    </row>
    <row r="18" spans="1:28">
      <c r="A18" s="162">
        <f t="shared" si="0"/>
        <v>40924</v>
      </c>
      <c r="B18" s="166">
        <f t="shared" si="7"/>
        <v>40924</v>
      </c>
      <c r="C18" s="165" t="s">
        <v>201</v>
      </c>
      <c r="D18" s="160" t="s">
        <v>222</v>
      </c>
      <c r="E18" s="162">
        <f t="shared" si="1"/>
        <v>41290</v>
      </c>
      <c r="F18" s="166">
        <f t="shared" si="8"/>
        <v>41290</v>
      </c>
      <c r="I18" s="162">
        <f t="shared" si="2"/>
        <v>41655</v>
      </c>
      <c r="J18" s="166">
        <f t="shared" si="9"/>
        <v>41655</v>
      </c>
      <c r="M18" s="162">
        <f t="shared" si="3"/>
        <v>42020</v>
      </c>
      <c r="N18" s="166">
        <f t="shared" si="10"/>
        <v>42020</v>
      </c>
      <c r="O18" s="179" t="str">
        <f>K19</f>
        <v>Lee-Jackson Day</v>
      </c>
      <c r="P18" s="164" t="str">
        <f>L19</f>
        <v>Friday before MLK Day</v>
      </c>
      <c r="Q18" s="162">
        <f t="shared" si="4"/>
        <v>42385</v>
      </c>
      <c r="R18" s="166">
        <f t="shared" si="11"/>
        <v>42385</v>
      </c>
      <c r="S18" s="179"/>
      <c r="U18" s="162">
        <f t="shared" si="5"/>
        <v>42751</v>
      </c>
      <c r="V18" s="166">
        <f t="shared" si="12"/>
        <v>42751</v>
      </c>
      <c r="W18" s="179" t="str">
        <f>S20</f>
        <v>Martin Luther King, Jr. Day</v>
      </c>
      <c r="X18" s="164" t="s">
        <v>222</v>
      </c>
      <c r="Y18" s="162">
        <f t="shared" si="6"/>
        <v>43116</v>
      </c>
      <c r="Z18" s="166">
        <f t="shared" si="13"/>
        <v>43116</v>
      </c>
    </row>
    <row r="19" spans="1:28">
      <c r="A19" s="162">
        <f t="shared" si="0"/>
        <v>40925</v>
      </c>
      <c r="B19" s="166">
        <f t="shared" si="7"/>
        <v>40925</v>
      </c>
      <c r="E19" s="162">
        <f t="shared" si="1"/>
        <v>41291</v>
      </c>
      <c r="F19" s="166">
        <f t="shared" si="8"/>
        <v>41291</v>
      </c>
      <c r="I19" s="162">
        <f t="shared" si="2"/>
        <v>41656</v>
      </c>
      <c r="J19" s="166">
        <f t="shared" si="9"/>
        <v>41656</v>
      </c>
      <c r="K19" s="165" t="s">
        <v>200</v>
      </c>
      <c r="L19" s="160" t="s">
        <v>223</v>
      </c>
      <c r="M19" s="162">
        <f t="shared" si="3"/>
        <v>42021</v>
      </c>
      <c r="N19" s="166">
        <f t="shared" si="10"/>
        <v>42021</v>
      </c>
      <c r="Q19" s="162">
        <f t="shared" si="4"/>
        <v>42386</v>
      </c>
      <c r="R19" s="166">
        <f t="shared" si="11"/>
        <v>42386</v>
      </c>
      <c r="U19" s="162">
        <f t="shared" si="5"/>
        <v>42752</v>
      </c>
      <c r="V19" s="166">
        <f t="shared" si="12"/>
        <v>42752</v>
      </c>
      <c r="Y19" s="162">
        <f t="shared" si="6"/>
        <v>43117</v>
      </c>
      <c r="Z19" s="166">
        <f t="shared" si="13"/>
        <v>43117</v>
      </c>
    </row>
    <row r="20" spans="1:28">
      <c r="A20" s="162">
        <f t="shared" si="0"/>
        <v>40926</v>
      </c>
      <c r="B20" s="166">
        <f t="shared" si="7"/>
        <v>40926</v>
      </c>
      <c r="E20" s="162">
        <f t="shared" si="1"/>
        <v>41292</v>
      </c>
      <c r="F20" s="166">
        <f t="shared" si="8"/>
        <v>41292</v>
      </c>
      <c r="G20" s="165" t="s">
        <v>200</v>
      </c>
      <c r="H20" s="160" t="s">
        <v>223</v>
      </c>
      <c r="I20" s="162">
        <f t="shared" si="2"/>
        <v>41657</v>
      </c>
      <c r="J20" s="166">
        <f t="shared" si="9"/>
        <v>41657</v>
      </c>
      <c r="M20" s="162">
        <f t="shared" si="3"/>
        <v>42022</v>
      </c>
      <c r="N20" s="166">
        <f t="shared" si="10"/>
        <v>42022</v>
      </c>
      <c r="Q20" s="162">
        <f t="shared" si="4"/>
        <v>42387</v>
      </c>
      <c r="R20" s="166">
        <f t="shared" si="11"/>
        <v>42387</v>
      </c>
      <c r="S20" s="179" t="str">
        <f>O21</f>
        <v>Martin Luther King, Jr. Day</v>
      </c>
      <c r="T20" s="164" t="str">
        <f>P21</f>
        <v>3rd Monday in January</v>
      </c>
      <c r="U20" s="162">
        <f t="shared" si="5"/>
        <v>42753</v>
      </c>
      <c r="V20" s="166">
        <f t="shared" si="12"/>
        <v>42753</v>
      </c>
      <c r="W20" s="179"/>
      <c r="Y20" s="162">
        <f t="shared" si="6"/>
        <v>43118</v>
      </c>
      <c r="Z20" s="166">
        <f t="shared" si="13"/>
        <v>43118</v>
      </c>
      <c r="AA20" s="179"/>
    </row>
    <row r="21" spans="1:28">
      <c r="A21" s="162">
        <f t="shared" si="0"/>
        <v>40927</v>
      </c>
      <c r="B21" s="166">
        <f t="shared" si="7"/>
        <v>40927</v>
      </c>
      <c r="E21" s="162">
        <f t="shared" si="1"/>
        <v>41293</v>
      </c>
      <c r="F21" s="166">
        <f t="shared" si="8"/>
        <v>41293</v>
      </c>
      <c r="I21" s="162">
        <f t="shared" si="2"/>
        <v>41658</v>
      </c>
      <c r="J21" s="166">
        <f t="shared" si="9"/>
        <v>41658</v>
      </c>
      <c r="M21" s="162">
        <f t="shared" si="3"/>
        <v>42023</v>
      </c>
      <c r="N21" s="166">
        <f t="shared" si="10"/>
        <v>42023</v>
      </c>
      <c r="O21" s="179" t="str">
        <f>K22</f>
        <v>Martin Luther King, Jr. Day</v>
      </c>
      <c r="P21" s="164" t="str">
        <f>L22</f>
        <v>3rd Monday in January</v>
      </c>
      <c r="Q21" s="162">
        <f t="shared" si="4"/>
        <v>42388</v>
      </c>
      <c r="R21" s="166">
        <f t="shared" si="11"/>
        <v>42388</v>
      </c>
      <c r="S21" s="179"/>
      <c r="U21" s="162">
        <f t="shared" si="5"/>
        <v>42754</v>
      </c>
      <c r="V21" s="166">
        <f t="shared" si="12"/>
        <v>42754</v>
      </c>
      <c r="W21" s="179"/>
      <c r="Y21" s="162">
        <f t="shared" si="6"/>
        <v>43119</v>
      </c>
      <c r="Z21" s="166">
        <f t="shared" si="13"/>
        <v>43119</v>
      </c>
      <c r="AA21" s="179"/>
    </row>
    <row r="22" spans="1:28">
      <c r="A22" s="162">
        <f t="shared" si="0"/>
        <v>40928</v>
      </c>
      <c r="B22" s="166">
        <f t="shared" si="7"/>
        <v>40928</v>
      </c>
      <c r="E22" s="162">
        <f t="shared" si="1"/>
        <v>41294</v>
      </c>
      <c r="F22" s="166">
        <f t="shared" si="8"/>
        <v>41294</v>
      </c>
      <c r="I22" s="162">
        <f t="shared" si="2"/>
        <v>41659</v>
      </c>
      <c r="J22" s="166">
        <f t="shared" si="9"/>
        <v>41659</v>
      </c>
      <c r="K22" s="165" t="s">
        <v>201</v>
      </c>
      <c r="L22" s="160" t="s">
        <v>222</v>
      </c>
      <c r="M22" s="162">
        <f t="shared" si="3"/>
        <v>42024</v>
      </c>
      <c r="N22" s="166">
        <f t="shared" si="10"/>
        <v>42024</v>
      </c>
      <c r="Q22" s="162">
        <f t="shared" si="4"/>
        <v>42389</v>
      </c>
      <c r="R22" s="166">
        <f t="shared" si="11"/>
        <v>42389</v>
      </c>
      <c r="U22" s="162">
        <f t="shared" si="5"/>
        <v>42755</v>
      </c>
      <c r="V22" s="166">
        <f t="shared" si="12"/>
        <v>42755</v>
      </c>
      <c r="Y22" s="162">
        <f t="shared" si="6"/>
        <v>43120</v>
      </c>
      <c r="Z22" s="166">
        <f t="shared" si="13"/>
        <v>43120</v>
      </c>
    </row>
    <row r="23" spans="1:28">
      <c r="A23" s="162">
        <f t="shared" si="0"/>
        <v>40929</v>
      </c>
      <c r="B23" s="166">
        <f t="shared" si="7"/>
        <v>40929</v>
      </c>
      <c r="E23" s="162">
        <f t="shared" si="1"/>
        <v>41295</v>
      </c>
      <c r="F23" s="166">
        <f t="shared" si="8"/>
        <v>41295</v>
      </c>
      <c r="G23" s="165" t="s">
        <v>201</v>
      </c>
      <c r="H23" s="160" t="s">
        <v>222</v>
      </c>
      <c r="I23" s="162">
        <f t="shared" si="2"/>
        <v>41660</v>
      </c>
      <c r="J23" s="166">
        <f t="shared" si="9"/>
        <v>41660</v>
      </c>
      <c r="M23" s="162">
        <f t="shared" si="3"/>
        <v>42025</v>
      </c>
      <c r="N23" s="166">
        <f t="shared" si="10"/>
        <v>42025</v>
      </c>
      <c r="Q23" s="162">
        <f t="shared" si="4"/>
        <v>42390</v>
      </c>
      <c r="R23" s="166">
        <f t="shared" si="11"/>
        <v>42390</v>
      </c>
      <c r="U23" s="162">
        <f t="shared" si="5"/>
        <v>42756</v>
      </c>
      <c r="V23" s="166">
        <f t="shared" si="12"/>
        <v>42756</v>
      </c>
      <c r="Y23" s="162">
        <f t="shared" si="6"/>
        <v>43121</v>
      </c>
      <c r="Z23" s="166">
        <f t="shared" si="13"/>
        <v>43121</v>
      </c>
    </row>
    <row r="24" spans="1:28">
      <c r="A24" s="162">
        <f t="shared" si="0"/>
        <v>40930</v>
      </c>
      <c r="B24" s="166">
        <f t="shared" si="7"/>
        <v>40930</v>
      </c>
      <c r="E24" s="162">
        <f t="shared" si="1"/>
        <v>41296</v>
      </c>
      <c r="F24" s="166">
        <f t="shared" si="8"/>
        <v>41296</v>
      </c>
      <c r="I24" s="162">
        <f t="shared" si="2"/>
        <v>41661</v>
      </c>
      <c r="J24" s="166">
        <f t="shared" si="9"/>
        <v>41661</v>
      </c>
      <c r="M24" s="162">
        <f t="shared" si="3"/>
        <v>42026</v>
      </c>
      <c r="N24" s="166">
        <f t="shared" si="10"/>
        <v>42026</v>
      </c>
      <c r="Q24" s="162">
        <f t="shared" si="4"/>
        <v>42391</v>
      </c>
      <c r="R24" s="166">
        <f t="shared" si="11"/>
        <v>42391</v>
      </c>
      <c r="U24" s="162">
        <f t="shared" si="5"/>
        <v>42757</v>
      </c>
      <c r="V24" s="166">
        <f t="shared" si="12"/>
        <v>42757</v>
      </c>
      <c r="Y24" s="162">
        <f t="shared" si="6"/>
        <v>43122</v>
      </c>
      <c r="Z24" s="166">
        <f t="shared" si="13"/>
        <v>43122</v>
      </c>
    </row>
    <row r="25" spans="1:28">
      <c r="A25" s="162">
        <f t="shared" si="0"/>
        <v>40931</v>
      </c>
      <c r="B25" s="166">
        <f t="shared" si="7"/>
        <v>40931</v>
      </c>
      <c r="E25" s="162">
        <f t="shared" si="1"/>
        <v>41297</v>
      </c>
      <c r="F25" s="166">
        <f t="shared" si="8"/>
        <v>41297</v>
      </c>
      <c r="I25" s="162">
        <f t="shared" si="2"/>
        <v>41662</v>
      </c>
      <c r="J25" s="166">
        <f t="shared" si="9"/>
        <v>41662</v>
      </c>
      <c r="M25" s="162">
        <f t="shared" si="3"/>
        <v>42027</v>
      </c>
      <c r="N25" s="166">
        <f t="shared" si="10"/>
        <v>42027</v>
      </c>
      <c r="Q25" s="162">
        <f t="shared" si="4"/>
        <v>42392</v>
      </c>
      <c r="R25" s="166">
        <f t="shared" si="11"/>
        <v>42392</v>
      </c>
      <c r="U25" s="162">
        <f t="shared" si="5"/>
        <v>42758</v>
      </c>
      <c r="V25" s="166">
        <f t="shared" si="12"/>
        <v>42758</v>
      </c>
      <c r="Y25" s="162">
        <f t="shared" si="6"/>
        <v>43123</v>
      </c>
      <c r="Z25" s="166">
        <f t="shared" si="13"/>
        <v>43123</v>
      </c>
    </row>
    <row r="26" spans="1:28">
      <c r="A26" s="162">
        <f t="shared" si="0"/>
        <v>40932</v>
      </c>
      <c r="B26" s="166">
        <f t="shared" si="7"/>
        <v>40932</v>
      </c>
      <c r="E26" s="162">
        <f t="shared" si="1"/>
        <v>41298</v>
      </c>
      <c r="F26" s="166">
        <f t="shared" si="8"/>
        <v>41298</v>
      </c>
      <c r="I26" s="162">
        <f t="shared" si="2"/>
        <v>41663</v>
      </c>
      <c r="J26" s="166">
        <f t="shared" si="9"/>
        <v>41663</v>
      </c>
      <c r="M26" s="162">
        <f t="shared" si="3"/>
        <v>42028</v>
      </c>
      <c r="N26" s="166">
        <f t="shared" si="10"/>
        <v>42028</v>
      </c>
      <c r="Q26" s="162">
        <f t="shared" si="4"/>
        <v>42393</v>
      </c>
      <c r="R26" s="166">
        <f t="shared" si="11"/>
        <v>42393</v>
      </c>
      <c r="U26" s="162">
        <f t="shared" si="5"/>
        <v>42759</v>
      </c>
      <c r="V26" s="166">
        <f t="shared" si="12"/>
        <v>42759</v>
      </c>
      <c r="Y26" s="162">
        <f t="shared" si="6"/>
        <v>43124</v>
      </c>
      <c r="Z26" s="166">
        <f t="shared" si="13"/>
        <v>43124</v>
      </c>
    </row>
    <row r="27" spans="1:28">
      <c r="A27" s="162">
        <f t="shared" si="0"/>
        <v>40933</v>
      </c>
      <c r="B27" s="166">
        <f t="shared" si="7"/>
        <v>40933</v>
      </c>
      <c r="E27" s="162">
        <f t="shared" si="1"/>
        <v>41299</v>
      </c>
      <c r="F27" s="166">
        <f t="shared" si="8"/>
        <v>41299</v>
      </c>
      <c r="I27" s="162">
        <f t="shared" si="2"/>
        <v>41664</v>
      </c>
      <c r="J27" s="166">
        <f t="shared" si="9"/>
        <v>41664</v>
      </c>
      <c r="M27" s="162">
        <f t="shared" si="3"/>
        <v>42029</v>
      </c>
      <c r="N27" s="166">
        <f t="shared" si="10"/>
        <v>42029</v>
      </c>
      <c r="Q27" s="162">
        <f t="shared" si="4"/>
        <v>42394</v>
      </c>
      <c r="R27" s="166">
        <f t="shared" si="11"/>
        <v>42394</v>
      </c>
      <c r="U27" s="162">
        <f t="shared" si="5"/>
        <v>42760</v>
      </c>
      <c r="V27" s="166">
        <f t="shared" si="12"/>
        <v>42760</v>
      </c>
      <c r="Y27" s="162">
        <f t="shared" si="6"/>
        <v>43125</v>
      </c>
      <c r="Z27" s="166">
        <f t="shared" si="13"/>
        <v>43125</v>
      </c>
    </row>
    <row r="28" spans="1:28">
      <c r="A28" s="162">
        <f t="shared" si="0"/>
        <v>40934</v>
      </c>
      <c r="B28" s="166">
        <f t="shared" si="7"/>
        <v>40934</v>
      </c>
      <c r="E28" s="162">
        <f t="shared" si="1"/>
        <v>41300</v>
      </c>
      <c r="F28" s="166">
        <f t="shared" si="8"/>
        <v>41300</v>
      </c>
      <c r="I28" s="162">
        <f t="shared" si="2"/>
        <v>41665</v>
      </c>
      <c r="J28" s="166">
        <f t="shared" si="9"/>
        <v>41665</v>
      </c>
      <c r="M28" s="162">
        <f t="shared" si="3"/>
        <v>42030</v>
      </c>
      <c r="N28" s="166">
        <f t="shared" si="10"/>
        <v>42030</v>
      </c>
      <c r="Q28" s="162">
        <f t="shared" si="4"/>
        <v>42395</v>
      </c>
      <c r="R28" s="166">
        <f t="shared" si="11"/>
        <v>42395</v>
      </c>
      <c r="U28" s="162">
        <f t="shared" si="5"/>
        <v>42761</v>
      </c>
      <c r="V28" s="166">
        <f t="shared" si="12"/>
        <v>42761</v>
      </c>
      <c r="Y28" s="162">
        <f t="shared" si="6"/>
        <v>43126</v>
      </c>
      <c r="Z28" s="166">
        <f t="shared" si="13"/>
        <v>43126</v>
      </c>
    </row>
    <row r="29" spans="1:28">
      <c r="A29" s="162">
        <f t="shared" si="0"/>
        <v>40935</v>
      </c>
      <c r="B29" s="166">
        <f t="shared" si="7"/>
        <v>40935</v>
      </c>
      <c r="E29" s="162">
        <f t="shared" si="1"/>
        <v>41301</v>
      </c>
      <c r="F29" s="166">
        <f t="shared" si="8"/>
        <v>41301</v>
      </c>
      <c r="I29" s="162">
        <f t="shared" si="2"/>
        <v>41666</v>
      </c>
      <c r="J29" s="166">
        <f t="shared" si="9"/>
        <v>41666</v>
      </c>
      <c r="M29" s="162">
        <f t="shared" si="3"/>
        <v>42031</v>
      </c>
      <c r="N29" s="166">
        <f t="shared" si="10"/>
        <v>42031</v>
      </c>
      <c r="Q29" s="162">
        <f t="shared" si="4"/>
        <v>42396</v>
      </c>
      <c r="R29" s="166">
        <f t="shared" si="11"/>
        <v>42396</v>
      </c>
      <c r="U29" s="162">
        <f t="shared" si="5"/>
        <v>42762</v>
      </c>
      <c r="V29" s="166">
        <f t="shared" si="12"/>
        <v>42762</v>
      </c>
      <c r="Y29" s="162">
        <f t="shared" si="6"/>
        <v>43127</v>
      </c>
      <c r="Z29" s="166">
        <f t="shared" si="13"/>
        <v>43127</v>
      </c>
    </row>
    <row r="30" spans="1:28">
      <c r="A30" s="162">
        <f t="shared" si="0"/>
        <v>40936</v>
      </c>
      <c r="B30" s="166">
        <f t="shared" si="7"/>
        <v>40936</v>
      </c>
      <c r="E30" s="162">
        <f t="shared" si="1"/>
        <v>41302</v>
      </c>
      <c r="F30" s="166">
        <f t="shared" si="8"/>
        <v>41302</v>
      </c>
      <c r="I30" s="162">
        <f t="shared" si="2"/>
        <v>41667</v>
      </c>
      <c r="J30" s="166">
        <f t="shared" si="9"/>
        <v>41667</v>
      </c>
      <c r="M30" s="162">
        <f t="shared" si="3"/>
        <v>42032</v>
      </c>
      <c r="N30" s="166">
        <f t="shared" si="10"/>
        <v>42032</v>
      </c>
      <c r="Q30" s="162">
        <f t="shared" si="4"/>
        <v>42397</v>
      </c>
      <c r="R30" s="166">
        <f t="shared" si="11"/>
        <v>42397</v>
      </c>
      <c r="U30" s="162">
        <f t="shared" si="5"/>
        <v>42763</v>
      </c>
      <c r="V30" s="166">
        <f t="shared" si="12"/>
        <v>42763</v>
      </c>
      <c r="Y30" s="162">
        <f t="shared" si="6"/>
        <v>43128</v>
      </c>
      <c r="Z30" s="166">
        <f t="shared" si="13"/>
        <v>43128</v>
      </c>
    </row>
    <row r="31" spans="1:28">
      <c r="A31" s="162">
        <f t="shared" si="0"/>
        <v>40937</v>
      </c>
      <c r="B31" s="166">
        <f t="shared" si="7"/>
        <v>40937</v>
      </c>
      <c r="E31" s="162">
        <f t="shared" si="1"/>
        <v>41303</v>
      </c>
      <c r="F31" s="166">
        <f t="shared" si="8"/>
        <v>41303</v>
      </c>
      <c r="I31" s="162">
        <f t="shared" si="2"/>
        <v>41668</v>
      </c>
      <c r="J31" s="166">
        <f t="shared" si="9"/>
        <v>41668</v>
      </c>
      <c r="M31" s="162">
        <f t="shared" si="3"/>
        <v>42033</v>
      </c>
      <c r="N31" s="166">
        <f t="shared" si="10"/>
        <v>42033</v>
      </c>
      <c r="Q31" s="162">
        <f t="shared" si="4"/>
        <v>42398</v>
      </c>
      <c r="R31" s="166">
        <f t="shared" si="11"/>
        <v>42398</v>
      </c>
      <c r="U31" s="162">
        <f t="shared" si="5"/>
        <v>42764</v>
      </c>
      <c r="V31" s="166">
        <f t="shared" si="12"/>
        <v>42764</v>
      </c>
      <c r="Y31" s="162">
        <f t="shared" si="6"/>
        <v>43129</v>
      </c>
      <c r="Z31" s="166">
        <f t="shared" si="13"/>
        <v>43129</v>
      </c>
    </row>
    <row r="32" spans="1:28">
      <c r="A32" s="162">
        <f t="shared" si="0"/>
        <v>40938</v>
      </c>
      <c r="B32" s="166">
        <f t="shared" si="7"/>
        <v>40938</v>
      </c>
      <c r="E32" s="162">
        <f t="shared" si="1"/>
        <v>41304</v>
      </c>
      <c r="F32" s="166">
        <f t="shared" si="8"/>
        <v>41304</v>
      </c>
      <c r="I32" s="162">
        <f t="shared" si="2"/>
        <v>41669</v>
      </c>
      <c r="J32" s="166">
        <f t="shared" si="9"/>
        <v>41669</v>
      </c>
      <c r="M32" s="162">
        <f t="shared" si="3"/>
        <v>42034</v>
      </c>
      <c r="N32" s="166">
        <f t="shared" si="10"/>
        <v>42034</v>
      </c>
      <c r="Q32" s="162">
        <f t="shared" si="4"/>
        <v>42399</v>
      </c>
      <c r="R32" s="166">
        <f t="shared" si="11"/>
        <v>42399</v>
      </c>
      <c r="U32" s="162">
        <f t="shared" si="5"/>
        <v>42765</v>
      </c>
      <c r="V32" s="166">
        <f t="shared" si="12"/>
        <v>42765</v>
      </c>
      <c r="Y32" s="162">
        <f t="shared" si="6"/>
        <v>43130</v>
      </c>
      <c r="Z32" s="166">
        <f t="shared" si="13"/>
        <v>43130</v>
      </c>
    </row>
    <row r="33" spans="1:27">
      <c r="A33" s="162">
        <f t="shared" si="0"/>
        <v>40939</v>
      </c>
      <c r="B33" s="166">
        <f t="shared" si="7"/>
        <v>40939</v>
      </c>
      <c r="E33" s="162">
        <f t="shared" si="1"/>
        <v>41305</v>
      </c>
      <c r="F33" s="166">
        <f t="shared" si="8"/>
        <v>41305</v>
      </c>
      <c r="I33" s="162">
        <f t="shared" si="2"/>
        <v>41670</v>
      </c>
      <c r="J33" s="166">
        <f t="shared" si="9"/>
        <v>41670</v>
      </c>
      <c r="M33" s="162">
        <f t="shared" si="3"/>
        <v>42035</v>
      </c>
      <c r="N33" s="166">
        <f t="shared" si="10"/>
        <v>42035</v>
      </c>
      <c r="Q33" s="162">
        <f t="shared" si="4"/>
        <v>42400</v>
      </c>
      <c r="R33" s="166">
        <f t="shared" si="11"/>
        <v>42400</v>
      </c>
      <c r="U33" s="162">
        <f t="shared" si="5"/>
        <v>42766</v>
      </c>
      <c r="V33" s="166">
        <f t="shared" si="12"/>
        <v>42766</v>
      </c>
      <c r="Y33" s="162">
        <f t="shared" si="6"/>
        <v>43131</v>
      </c>
      <c r="Z33" s="166">
        <f t="shared" si="13"/>
        <v>43131</v>
      </c>
    </row>
    <row r="34" spans="1:27">
      <c r="A34" s="162">
        <f t="shared" si="0"/>
        <v>40940</v>
      </c>
      <c r="B34" s="166">
        <f t="shared" si="7"/>
        <v>40940</v>
      </c>
      <c r="E34" s="162">
        <f t="shared" si="1"/>
        <v>41306</v>
      </c>
      <c r="F34" s="166">
        <f t="shared" si="8"/>
        <v>41306</v>
      </c>
      <c r="I34" s="162">
        <f t="shared" si="2"/>
        <v>41671</v>
      </c>
      <c r="J34" s="166">
        <f t="shared" si="9"/>
        <v>41671</v>
      </c>
      <c r="M34" s="162">
        <f t="shared" si="3"/>
        <v>42036</v>
      </c>
      <c r="N34" s="166">
        <f t="shared" si="10"/>
        <v>42036</v>
      </c>
      <c r="Q34" s="162">
        <f t="shared" si="4"/>
        <v>42401</v>
      </c>
      <c r="R34" s="166">
        <f t="shared" si="11"/>
        <v>42401</v>
      </c>
      <c r="U34" s="162">
        <f t="shared" si="5"/>
        <v>42767</v>
      </c>
      <c r="V34" s="166">
        <f t="shared" si="12"/>
        <v>42767</v>
      </c>
      <c r="Y34" s="162">
        <f t="shared" si="6"/>
        <v>43132</v>
      </c>
      <c r="Z34" s="166">
        <f t="shared" si="13"/>
        <v>43132</v>
      </c>
    </row>
    <row r="35" spans="1:27">
      <c r="A35" s="162">
        <f t="shared" si="0"/>
        <v>40941</v>
      </c>
      <c r="B35" s="166">
        <f t="shared" si="7"/>
        <v>40941</v>
      </c>
      <c r="E35" s="162">
        <f t="shared" si="1"/>
        <v>41307</v>
      </c>
      <c r="F35" s="166">
        <f t="shared" si="8"/>
        <v>41307</v>
      </c>
      <c r="I35" s="162">
        <f t="shared" si="2"/>
        <v>41672</v>
      </c>
      <c r="J35" s="166">
        <f t="shared" si="9"/>
        <v>41672</v>
      </c>
      <c r="M35" s="162">
        <f t="shared" si="3"/>
        <v>42037</v>
      </c>
      <c r="N35" s="166">
        <f t="shared" si="10"/>
        <v>42037</v>
      </c>
      <c r="Q35" s="162">
        <f t="shared" si="4"/>
        <v>42402</v>
      </c>
      <c r="R35" s="166">
        <f t="shared" si="11"/>
        <v>42402</v>
      </c>
      <c r="U35" s="162">
        <f t="shared" si="5"/>
        <v>42768</v>
      </c>
      <c r="V35" s="166">
        <f t="shared" si="12"/>
        <v>42768</v>
      </c>
      <c r="Y35" s="162">
        <f t="shared" si="6"/>
        <v>43133</v>
      </c>
      <c r="Z35" s="166">
        <f t="shared" si="13"/>
        <v>43133</v>
      </c>
    </row>
    <row r="36" spans="1:27">
      <c r="A36" s="162">
        <f t="shared" si="0"/>
        <v>40942</v>
      </c>
      <c r="B36" s="166">
        <f t="shared" si="7"/>
        <v>40942</v>
      </c>
      <c r="E36" s="162">
        <f t="shared" si="1"/>
        <v>41308</v>
      </c>
      <c r="F36" s="166">
        <f t="shared" si="8"/>
        <v>41308</v>
      </c>
      <c r="I36" s="162">
        <f t="shared" si="2"/>
        <v>41673</v>
      </c>
      <c r="J36" s="166">
        <f t="shared" si="9"/>
        <v>41673</v>
      </c>
      <c r="M36" s="162">
        <f t="shared" si="3"/>
        <v>42038</v>
      </c>
      <c r="N36" s="166">
        <f t="shared" si="10"/>
        <v>42038</v>
      </c>
      <c r="Q36" s="162">
        <f t="shared" si="4"/>
        <v>42403</v>
      </c>
      <c r="R36" s="166">
        <f t="shared" si="11"/>
        <v>42403</v>
      </c>
      <c r="U36" s="162">
        <f t="shared" si="5"/>
        <v>42769</v>
      </c>
      <c r="V36" s="166">
        <f t="shared" si="12"/>
        <v>42769</v>
      </c>
      <c r="Y36" s="162">
        <f t="shared" si="6"/>
        <v>43134</v>
      </c>
      <c r="Z36" s="166">
        <f t="shared" si="13"/>
        <v>43134</v>
      </c>
    </row>
    <row r="37" spans="1:27">
      <c r="A37" s="162">
        <f t="shared" si="0"/>
        <v>40943</v>
      </c>
      <c r="B37" s="166">
        <f t="shared" si="7"/>
        <v>40943</v>
      </c>
      <c r="E37" s="162">
        <f t="shared" si="1"/>
        <v>41309</v>
      </c>
      <c r="F37" s="166">
        <f t="shared" si="8"/>
        <v>41309</v>
      </c>
      <c r="I37" s="162">
        <f t="shared" si="2"/>
        <v>41674</v>
      </c>
      <c r="J37" s="166">
        <f t="shared" si="9"/>
        <v>41674</v>
      </c>
      <c r="M37" s="162">
        <f t="shared" si="3"/>
        <v>42039</v>
      </c>
      <c r="N37" s="166">
        <f t="shared" si="10"/>
        <v>42039</v>
      </c>
      <c r="Q37" s="162">
        <f t="shared" si="4"/>
        <v>42404</v>
      </c>
      <c r="R37" s="166">
        <f t="shared" si="11"/>
        <v>42404</v>
      </c>
      <c r="U37" s="162">
        <f t="shared" si="5"/>
        <v>42770</v>
      </c>
      <c r="V37" s="166">
        <f t="shared" si="12"/>
        <v>42770</v>
      </c>
      <c r="Y37" s="162">
        <f t="shared" si="6"/>
        <v>43135</v>
      </c>
      <c r="Z37" s="166">
        <f t="shared" si="13"/>
        <v>43135</v>
      </c>
    </row>
    <row r="38" spans="1:27">
      <c r="A38" s="162">
        <f t="shared" si="0"/>
        <v>40944</v>
      </c>
      <c r="B38" s="166">
        <f t="shared" si="7"/>
        <v>40944</v>
      </c>
      <c r="E38" s="162">
        <f t="shared" si="1"/>
        <v>41310</v>
      </c>
      <c r="F38" s="166">
        <f t="shared" si="8"/>
        <v>41310</v>
      </c>
      <c r="I38" s="162">
        <f t="shared" si="2"/>
        <v>41675</v>
      </c>
      <c r="J38" s="166">
        <f t="shared" si="9"/>
        <v>41675</v>
      </c>
      <c r="M38" s="162">
        <f t="shared" si="3"/>
        <v>42040</v>
      </c>
      <c r="N38" s="166">
        <f t="shared" si="10"/>
        <v>42040</v>
      </c>
      <c r="Q38" s="162">
        <f t="shared" si="4"/>
        <v>42405</v>
      </c>
      <c r="R38" s="166">
        <f t="shared" si="11"/>
        <v>42405</v>
      </c>
      <c r="U38" s="162">
        <f t="shared" si="5"/>
        <v>42771</v>
      </c>
      <c r="V38" s="166">
        <f t="shared" si="12"/>
        <v>42771</v>
      </c>
      <c r="Y38" s="162">
        <f t="shared" si="6"/>
        <v>43136</v>
      </c>
      <c r="Z38" s="166">
        <f t="shared" si="13"/>
        <v>43136</v>
      </c>
    </row>
    <row r="39" spans="1:27">
      <c r="A39" s="162">
        <f t="shared" si="0"/>
        <v>40945</v>
      </c>
      <c r="B39" s="166">
        <f t="shared" si="7"/>
        <v>40945</v>
      </c>
      <c r="E39" s="162">
        <f t="shared" si="1"/>
        <v>41311</v>
      </c>
      <c r="F39" s="166">
        <f t="shared" si="8"/>
        <v>41311</v>
      </c>
      <c r="I39" s="162">
        <f t="shared" si="2"/>
        <v>41676</v>
      </c>
      <c r="J39" s="166">
        <f t="shared" si="9"/>
        <v>41676</v>
      </c>
      <c r="M39" s="162">
        <f t="shared" si="3"/>
        <v>42041</v>
      </c>
      <c r="N39" s="166">
        <f t="shared" si="10"/>
        <v>42041</v>
      </c>
      <c r="Q39" s="162">
        <f t="shared" si="4"/>
        <v>42406</v>
      </c>
      <c r="R39" s="166">
        <f t="shared" si="11"/>
        <v>42406</v>
      </c>
      <c r="U39" s="162">
        <f t="shared" si="5"/>
        <v>42772</v>
      </c>
      <c r="V39" s="166">
        <f t="shared" si="12"/>
        <v>42772</v>
      </c>
      <c r="Y39" s="162">
        <f t="shared" si="6"/>
        <v>43137</v>
      </c>
      <c r="Z39" s="166">
        <f t="shared" si="13"/>
        <v>43137</v>
      </c>
    </row>
    <row r="40" spans="1:27">
      <c r="A40" s="162">
        <f t="shared" si="0"/>
        <v>40946</v>
      </c>
      <c r="B40" s="166">
        <f t="shared" si="7"/>
        <v>40946</v>
      </c>
      <c r="E40" s="162">
        <f t="shared" si="1"/>
        <v>41312</v>
      </c>
      <c r="F40" s="166">
        <f t="shared" si="8"/>
        <v>41312</v>
      </c>
      <c r="I40" s="162">
        <f t="shared" si="2"/>
        <v>41677</v>
      </c>
      <c r="J40" s="166">
        <f t="shared" si="9"/>
        <v>41677</v>
      </c>
      <c r="M40" s="162">
        <f t="shared" si="3"/>
        <v>42042</v>
      </c>
      <c r="N40" s="166">
        <f t="shared" si="10"/>
        <v>42042</v>
      </c>
      <c r="Q40" s="162">
        <f t="shared" si="4"/>
        <v>42407</v>
      </c>
      <c r="R40" s="166">
        <f t="shared" si="11"/>
        <v>42407</v>
      </c>
      <c r="U40" s="162">
        <f t="shared" si="5"/>
        <v>42773</v>
      </c>
      <c r="V40" s="166">
        <f t="shared" si="12"/>
        <v>42773</v>
      </c>
      <c r="Y40" s="162">
        <f t="shared" si="6"/>
        <v>43138</v>
      </c>
      <c r="Z40" s="166">
        <f t="shared" si="13"/>
        <v>43138</v>
      </c>
    </row>
    <row r="41" spans="1:27">
      <c r="A41" s="162">
        <f t="shared" si="0"/>
        <v>40947</v>
      </c>
      <c r="B41" s="166">
        <f t="shared" si="7"/>
        <v>40947</v>
      </c>
      <c r="E41" s="162">
        <f t="shared" si="1"/>
        <v>41313</v>
      </c>
      <c r="F41" s="166">
        <f t="shared" si="8"/>
        <v>41313</v>
      </c>
      <c r="I41" s="162">
        <f t="shared" si="2"/>
        <v>41678</v>
      </c>
      <c r="J41" s="166">
        <f t="shared" si="9"/>
        <v>41678</v>
      </c>
      <c r="M41" s="162">
        <f t="shared" si="3"/>
        <v>42043</v>
      </c>
      <c r="N41" s="166">
        <f t="shared" si="10"/>
        <v>42043</v>
      </c>
      <c r="Q41" s="162">
        <f t="shared" si="4"/>
        <v>42408</v>
      </c>
      <c r="R41" s="166">
        <f t="shared" si="11"/>
        <v>42408</v>
      </c>
      <c r="U41" s="162">
        <f t="shared" si="5"/>
        <v>42774</v>
      </c>
      <c r="V41" s="166">
        <f t="shared" si="12"/>
        <v>42774</v>
      </c>
      <c r="Y41" s="162">
        <f t="shared" si="6"/>
        <v>43139</v>
      </c>
      <c r="Z41" s="166">
        <f t="shared" si="13"/>
        <v>43139</v>
      </c>
    </row>
    <row r="42" spans="1:27">
      <c r="A42" s="162">
        <f t="shared" si="0"/>
        <v>40948</v>
      </c>
      <c r="B42" s="166">
        <f t="shared" si="7"/>
        <v>40948</v>
      </c>
      <c r="E42" s="162">
        <f t="shared" si="1"/>
        <v>41314</v>
      </c>
      <c r="F42" s="166">
        <f t="shared" si="8"/>
        <v>41314</v>
      </c>
      <c r="I42" s="162">
        <f t="shared" si="2"/>
        <v>41679</v>
      </c>
      <c r="J42" s="166">
        <f t="shared" si="9"/>
        <v>41679</v>
      </c>
      <c r="M42" s="162">
        <f t="shared" si="3"/>
        <v>42044</v>
      </c>
      <c r="N42" s="166">
        <f t="shared" si="10"/>
        <v>42044</v>
      </c>
      <c r="Q42" s="162">
        <f t="shared" si="4"/>
        <v>42409</v>
      </c>
      <c r="R42" s="166">
        <f t="shared" si="11"/>
        <v>42409</v>
      </c>
      <c r="U42" s="162">
        <f t="shared" si="5"/>
        <v>42775</v>
      </c>
      <c r="V42" s="166">
        <f t="shared" si="12"/>
        <v>42775</v>
      </c>
      <c r="Y42" s="162">
        <f t="shared" si="6"/>
        <v>43140</v>
      </c>
      <c r="Z42" s="166">
        <f t="shared" si="13"/>
        <v>43140</v>
      </c>
    </row>
    <row r="43" spans="1:27">
      <c r="A43" s="162">
        <f t="shared" si="0"/>
        <v>40949</v>
      </c>
      <c r="B43" s="166">
        <f t="shared" si="7"/>
        <v>40949</v>
      </c>
      <c r="E43" s="162">
        <f t="shared" si="1"/>
        <v>41315</v>
      </c>
      <c r="F43" s="166">
        <f t="shared" si="8"/>
        <v>41315</v>
      </c>
      <c r="I43" s="162">
        <f t="shared" si="2"/>
        <v>41680</v>
      </c>
      <c r="J43" s="166">
        <f t="shared" si="9"/>
        <v>41680</v>
      </c>
      <c r="M43" s="162">
        <f t="shared" si="3"/>
        <v>42045</v>
      </c>
      <c r="N43" s="166">
        <f t="shared" si="10"/>
        <v>42045</v>
      </c>
      <c r="Q43" s="162">
        <f t="shared" si="4"/>
        <v>42410</v>
      </c>
      <c r="R43" s="166">
        <f t="shared" si="11"/>
        <v>42410</v>
      </c>
      <c r="U43" s="162">
        <f t="shared" si="5"/>
        <v>42776</v>
      </c>
      <c r="V43" s="166">
        <f t="shared" si="12"/>
        <v>42776</v>
      </c>
      <c r="Y43" s="162">
        <f t="shared" si="6"/>
        <v>43141</v>
      </c>
      <c r="Z43" s="166">
        <f t="shared" si="13"/>
        <v>43141</v>
      </c>
    </row>
    <row r="44" spans="1:27">
      <c r="A44" s="162">
        <f t="shared" si="0"/>
        <v>40950</v>
      </c>
      <c r="B44" s="166">
        <f t="shared" si="7"/>
        <v>40950</v>
      </c>
      <c r="E44" s="162">
        <f t="shared" si="1"/>
        <v>41316</v>
      </c>
      <c r="F44" s="166">
        <f t="shared" si="8"/>
        <v>41316</v>
      </c>
      <c r="I44" s="162">
        <f t="shared" si="2"/>
        <v>41681</v>
      </c>
      <c r="J44" s="166">
        <f t="shared" si="9"/>
        <v>41681</v>
      </c>
      <c r="M44" s="162">
        <f t="shared" si="3"/>
        <v>42046</v>
      </c>
      <c r="N44" s="166">
        <f t="shared" si="10"/>
        <v>42046</v>
      </c>
      <c r="Q44" s="162">
        <f t="shared" si="4"/>
        <v>42411</v>
      </c>
      <c r="R44" s="166">
        <f t="shared" si="11"/>
        <v>42411</v>
      </c>
      <c r="U44" s="162">
        <f t="shared" si="5"/>
        <v>42777</v>
      </c>
      <c r="V44" s="166">
        <f t="shared" si="12"/>
        <v>42777</v>
      </c>
      <c r="Y44" s="162">
        <f t="shared" si="6"/>
        <v>43142</v>
      </c>
      <c r="Z44" s="166">
        <f t="shared" si="13"/>
        <v>43142</v>
      </c>
    </row>
    <row r="45" spans="1:27">
      <c r="A45" s="162">
        <f t="shared" si="0"/>
        <v>40951</v>
      </c>
      <c r="B45" s="166">
        <f t="shared" si="7"/>
        <v>40951</v>
      </c>
      <c r="E45" s="162">
        <f t="shared" si="1"/>
        <v>41317</v>
      </c>
      <c r="F45" s="166">
        <f t="shared" si="8"/>
        <v>41317</v>
      </c>
      <c r="I45" s="162">
        <f t="shared" si="2"/>
        <v>41682</v>
      </c>
      <c r="J45" s="166">
        <f t="shared" si="9"/>
        <v>41682</v>
      </c>
      <c r="M45" s="162">
        <f t="shared" si="3"/>
        <v>42047</v>
      </c>
      <c r="N45" s="166">
        <f t="shared" si="10"/>
        <v>42047</v>
      </c>
      <c r="Q45" s="162">
        <f t="shared" si="4"/>
        <v>42412</v>
      </c>
      <c r="R45" s="166">
        <f t="shared" si="11"/>
        <v>42412</v>
      </c>
      <c r="U45" s="162">
        <f t="shared" si="5"/>
        <v>42778</v>
      </c>
      <c r="V45" s="166">
        <f t="shared" si="12"/>
        <v>42778</v>
      </c>
      <c r="Y45" s="162">
        <f t="shared" si="6"/>
        <v>43143</v>
      </c>
      <c r="Z45" s="166">
        <f t="shared" si="13"/>
        <v>43143</v>
      </c>
    </row>
    <row r="46" spans="1:27">
      <c r="A46" s="162">
        <f t="shared" si="0"/>
        <v>40952</v>
      </c>
      <c r="B46" s="166">
        <f t="shared" si="7"/>
        <v>40952</v>
      </c>
      <c r="E46" s="162">
        <f t="shared" si="1"/>
        <v>41318</v>
      </c>
      <c r="F46" s="166">
        <f t="shared" si="8"/>
        <v>41318</v>
      </c>
      <c r="I46" s="162">
        <f t="shared" si="2"/>
        <v>41683</v>
      </c>
      <c r="J46" s="166">
        <f t="shared" si="9"/>
        <v>41683</v>
      </c>
      <c r="M46" s="162">
        <f t="shared" si="3"/>
        <v>42048</v>
      </c>
      <c r="N46" s="166">
        <f t="shared" si="10"/>
        <v>42048</v>
      </c>
      <c r="Q46" s="162">
        <f t="shared" si="4"/>
        <v>42413</v>
      </c>
      <c r="R46" s="166">
        <f t="shared" si="11"/>
        <v>42413</v>
      </c>
      <c r="U46" s="162">
        <f t="shared" si="5"/>
        <v>42779</v>
      </c>
      <c r="V46" s="166">
        <f t="shared" si="12"/>
        <v>42779</v>
      </c>
      <c r="Y46" s="162">
        <f t="shared" si="6"/>
        <v>43144</v>
      </c>
      <c r="Z46" s="166">
        <f t="shared" si="13"/>
        <v>43144</v>
      </c>
    </row>
    <row r="47" spans="1:27">
      <c r="A47" s="162">
        <f t="shared" si="0"/>
        <v>40953</v>
      </c>
      <c r="B47" s="166">
        <f t="shared" si="7"/>
        <v>40953</v>
      </c>
      <c r="E47" s="162">
        <f t="shared" si="1"/>
        <v>41319</v>
      </c>
      <c r="F47" s="166">
        <f t="shared" si="8"/>
        <v>41319</v>
      </c>
      <c r="I47" s="162">
        <f t="shared" si="2"/>
        <v>41684</v>
      </c>
      <c r="J47" s="166">
        <f t="shared" si="9"/>
        <v>41684</v>
      </c>
      <c r="M47" s="162">
        <f t="shared" si="3"/>
        <v>42049</v>
      </c>
      <c r="N47" s="166">
        <f t="shared" si="10"/>
        <v>42049</v>
      </c>
      <c r="Q47" s="162">
        <f t="shared" si="4"/>
        <v>42414</v>
      </c>
      <c r="R47" s="166">
        <f t="shared" si="11"/>
        <v>42414</v>
      </c>
      <c r="U47" s="162">
        <f t="shared" si="5"/>
        <v>42780</v>
      </c>
      <c r="V47" s="166">
        <f t="shared" si="12"/>
        <v>42780</v>
      </c>
      <c r="Y47" s="162">
        <f t="shared" si="6"/>
        <v>43145</v>
      </c>
      <c r="Z47" s="166">
        <f t="shared" si="13"/>
        <v>43145</v>
      </c>
    </row>
    <row r="48" spans="1:27">
      <c r="A48" s="162">
        <f t="shared" si="0"/>
        <v>40954</v>
      </c>
      <c r="B48" s="166">
        <f t="shared" si="7"/>
        <v>40954</v>
      </c>
      <c r="E48" s="162">
        <f t="shared" si="1"/>
        <v>41320</v>
      </c>
      <c r="F48" s="166">
        <f t="shared" si="8"/>
        <v>41320</v>
      </c>
      <c r="I48" s="162">
        <f t="shared" si="2"/>
        <v>41685</v>
      </c>
      <c r="J48" s="166">
        <f t="shared" si="9"/>
        <v>41685</v>
      </c>
      <c r="M48" s="162">
        <f t="shared" si="3"/>
        <v>42050</v>
      </c>
      <c r="N48" s="166">
        <f t="shared" si="10"/>
        <v>42050</v>
      </c>
      <c r="Q48" s="162">
        <f t="shared" si="4"/>
        <v>42415</v>
      </c>
      <c r="R48" s="166">
        <f t="shared" si="11"/>
        <v>42415</v>
      </c>
      <c r="S48" s="179" t="str">
        <f>O49</f>
        <v>George Washington Day</v>
      </c>
      <c r="T48" s="164" t="str">
        <f>P49</f>
        <v>3rd Monday in February</v>
      </c>
      <c r="U48" s="162">
        <f t="shared" si="5"/>
        <v>42781</v>
      </c>
      <c r="V48" s="166">
        <f t="shared" si="12"/>
        <v>42781</v>
      </c>
      <c r="W48" s="179"/>
      <c r="Y48" s="162">
        <f t="shared" si="6"/>
        <v>43146</v>
      </c>
      <c r="Z48" s="166">
        <f t="shared" si="13"/>
        <v>43146</v>
      </c>
      <c r="AA48" s="179"/>
    </row>
    <row r="49" spans="1:28">
      <c r="A49" s="162">
        <f t="shared" si="0"/>
        <v>40955</v>
      </c>
      <c r="B49" s="166">
        <f t="shared" si="7"/>
        <v>40955</v>
      </c>
      <c r="E49" s="162">
        <f t="shared" si="1"/>
        <v>41321</v>
      </c>
      <c r="F49" s="166">
        <f t="shared" si="8"/>
        <v>41321</v>
      </c>
      <c r="I49" s="162">
        <f t="shared" si="2"/>
        <v>41686</v>
      </c>
      <c r="J49" s="166">
        <f t="shared" si="9"/>
        <v>41686</v>
      </c>
      <c r="M49" s="162">
        <f t="shared" si="3"/>
        <v>42051</v>
      </c>
      <c r="N49" s="166">
        <f t="shared" si="10"/>
        <v>42051</v>
      </c>
      <c r="O49" s="179" t="str">
        <f>K50</f>
        <v>George Washington Day</v>
      </c>
      <c r="P49" s="164" t="str">
        <f>L50</f>
        <v>3rd Monday in February</v>
      </c>
      <c r="Q49" s="162">
        <f t="shared" si="4"/>
        <v>42416</v>
      </c>
      <c r="R49" s="166">
        <f t="shared" si="11"/>
        <v>42416</v>
      </c>
      <c r="S49" s="179"/>
      <c r="U49" s="162">
        <f t="shared" si="5"/>
        <v>42782</v>
      </c>
      <c r="V49" s="166">
        <f t="shared" si="12"/>
        <v>42782</v>
      </c>
      <c r="W49" s="179"/>
      <c r="Y49" s="162">
        <f t="shared" si="6"/>
        <v>43147</v>
      </c>
      <c r="Z49" s="166">
        <f t="shared" si="13"/>
        <v>43147</v>
      </c>
      <c r="AA49" s="179"/>
    </row>
    <row r="50" spans="1:28">
      <c r="A50" s="162">
        <f t="shared" si="0"/>
        <v>40956</v>
      </c>
      <c r="B50" s="166">
        <f t="shared" si="7"/>
        <v>40956</v>
      </c>
      <c r="E50" s="162">
        <f t="shared" si="1"/>
        <v>41322</v>
      </c>
      <c r="F50" s="166">
        <f t="shared" si="8"/>
        <v>41322</v>
      </c>
      <c r="I50" s="162">
        <f t="shared" si="2"/>
        <v>41687</v>
      </c>
      <c r="J50" s="166">
        <f t="shared" si="9"/>
        <v>41687</v>
      </c>
      <c r="K50" s="165" t="s">
        <v>202</v>
      </c>
      <c r="L50" s="160" t="s">
        <v>224</v>
      </c>
      <c r="M50" s="162">
        <f t="shared" si="3"/>
        <v>42052</v>
      </c>
      <c r="N50" s="166">
        <f t="shared" si="10"/>
        <v>42052</v>
      </c>
      <c r="Q50" s="162">
        <f t="shared" si="4"/>
        <v>42417</v>
      </c>
      <c r="R50" s="166">
        <f t="shared" si="11"/>
        <v>42417</v>
      </c>
      <c r="U50" s="162">
        <f t="shared" si="5"/>
        <v>42783</v>
      </c>
      <c r="V50" s="166">
        <f t="shared" si="12"/>
        <v>42783</v>
      </c>
      <c r="Y50" s="162">
        <f t="shared" si="6"/>
        <v>43148</v>
      </c>
      <c r="Z50" s="166">
        <f t="shared" si="13"/>
        <v>43148</v>
      </c>
    </row>
    <row r="51" spans="1:28">
      <c r="A51" s="162">
        <f t="shared" si="0"/>
        <v>40957</v>
      </c>
      <c r="B51" s="166">
        <f t="shared" si="7"/>
        <v>40957</v>
      </c>
      <c r="E51" s="162">
        <f t="shared" si="1"/>
        <v>41323</v>
      </c>
      <c r="F51" s="166">
        <f t="shared" si="8"/>
        <v>41323</v>
      </c>
      <c r="G51" s="165" t="s">
        <v>202</v>
      </c>
      <c r="H51" s="160" t="s">
        <v>224</v>
      </c>
      <c r="I51" s="162">
        <f t="shared" si="2"/>
        <v>41688</v>
      </c>
      <c r="J51" s="166">
        <f t="shared" si="9"/>
        <v>41688</v>
      </c>
      <c r="M51" s="162">
        <f t="shared" si="3"/>
        <v>42053</v>
      </c>
      <c r="N51" s="166">
        <f t="shared" si="10"/>
        <v>42053</v>
      </c>
      <c r="Q51" s="162">
        <f t="shared" si="4"/>
        <v>42418</v>
      </c>
      <c r="R51" s="166">
        <f t="shared" si="11"/>
        <v>42418</v>
      </c>
      <c r="U51" s="162">
        <f t="shared" si="5"/>
        <v>42784</v>
      </c>
      <c r="V51" s="166">
        <f t="shared" si="12"/>
        <v>42784</v>
      </c>
      <c r="Y51" s="162">
        <f t="shared" si="6"/>
        <v>43149</v>
      </c>
      <c r="Z51" s="166">
        <f t="shared" si="13"/>
        <v>43149</v>
      </c>
    </row>
    <row r="52" spans="1:28">
      <c r="A52" s="162">
        <f t="shared" si="0"/>
        <v>40958</v>
      </c>
      <c r="B52" s="166">
        <f t="shared" si="7"/>
        <v>40958</v>
      </c>
      <c r="E52" s="162">
        <f t="shared" si="1"/>
        <v>41324</v>
      </c>
      <c r="F52" s="166">
        <f t="shared" si="8"/>
        <v>41324</v>
      </c>
      <c r="I52" s="162">
        <f t="shared" si="2"/>
        <v>41689</v>
      </c>
      <c r="J52" s="166">
        <f t="shared" si="9"/>
        <v>41689</v>
      </c>
      <c r="M52" s="162">
        <f t="shared" si="3"/>
        <v>42054</v>
      </c>
      <c r="N52" s="166">
        <f t="shared" si="10"/>
        <v>42054</v>
      </c>
      <c r="Q52" s="162">
        <f t="shared" si="4"/>
        <v>42419</v>
      </c>
      <c r="R52" s="166">
        <f t="shared" si="11"/>
        <v>42419</v>
      </c>
      <c r="U52" s="162">
        <f t="shared" si="5"/>
        <v>42785</v>
      </c>
      <c r="V52" s="166">
        <f t="shared" si="12"/>
        <v>42785</v>
      </c>
      <c r="Y52" s="162">
        <f t="shared" si="6"/>
        <v>43150</v>
      </c>
      <c r="Z52" s="166">
        <f t="shared" si="13"/>
        <v>43150</v>
      </c>
      <c r="AA52" s="179" t="str">
        <f>W53</f>
        <v>George Washington Day</v>
      </c>
      <c r="AB52" s="164" t="s">
        <v>224</v>
      </c>
    </row>
    <row r="53" spans="1:28">
      <c r="A53" s="162">
        <f t="shared" si="0"/>
        <v>40959</v>
      </c>
      <c r="B53" s="166">
        <f t="shared" si="7"/>
        <v>40959</v>
      </c>
      <c r="C53" s="165" t="s">
        <v>202</v>
      </c>
      <c r="D53" s="160" t="s">
        <v>224</v>
      </c>
      <c r="E53" s="162">
        <f t="shared" si="1"/>
        <v>41325</v>
      </c>
      <c r="F53" s="166">
        <f t="shared" si="8"/>
        <v>41325</v>
      </c>
      <c r="I53" s="162">
        <f t="shared" si="2"/>
        <v>41690</v>
      </c>
      <c r="J53" s="166">
        <f t="shared" si="9"/>
        <v>41690</v>
      </c>
      <c r="M53" s="162">
        <f t="shared" si="3"/>
        <v>42055</v>
      </c>
      <c r="N53" s="166">
        <f t="shared" si="10"/>
        <v>42055</v>
      </c>
      <c r="Q53" s="162">
        <f t="shared" si="4"/>
        <v>42420</v>
      </c>
      <c r="R53" s="166">
        <f t="shared" si="11"/>
        <v>42420</v>
      </c>
      <c r="U53" s="162">
        <f t="shared" si="5"/>
        <v>42786</v>
      </c>
      <c r="V53" s="166">
        <f t="shared" si="12"/>
        <v>42786</v>
      </c>
      <c r="W53" s="179" t="str">
        <f>S48</f>
        <v>George Washington Day</v>
      </c>
      <c r="X53" s="164" t="s">
        <v>224</v>
      </c>
      <c r="Y53" s="162">
        <f t="shared" si="6"/>
        <v>43151</v>
      </c>
      <c r="Z53" s="166">
        <f t="shared" si="13"/>
        <v>43151</v>
      </c>
    </row>
    <row r="54" spans="1:28">
      <c r="A54" s="162">
        <f t="shared" si="0"/>
        <v>40960</v>
      </c>
      <c r="B54" s="166">
        <f t="shared" si="7"/>
        <v>40960</v>
      </c>
      <c r="E54" s="162">
        <f t="shared" si="1"/>
        <v>41326</v>
      </c>
      <c r="F54" s="166">
        <f t="shared" si="8"/>
        <v>41326</v>
      </c>
      <c r="I54" s="162">
        <f t="shared" si="2"/>
        <v>41691</v>
      </c>
      <c r="J54" s="166">
        <f t="shared" si="9"/>
        <v>41691</v>
      </c>
      <c r="M54" s="162">
        <f t="shared" si="3"/>
        <v>42056</v>
      </c>
      <c r="N54" s="166">
        <f t="shared" si="10"/>
        <v>42056</v>
      </c>
      <c r="Q54" s="162">
        <f t="shared" si="4"/>
        <v>42421</v>
      </c>
      <c r="R54" s="166">
        <f t="shared" si="11"/>
        <v>42421</v>
      </c>
      <c r="U54" s="162">
        <f t="shared" si="5"/>
        <v>42787</v>
      </c>
      <c r="V54" s="166">
        <f t="shared" si="12"/>
        <v>42787</v>
      </c>
      <c r="Y54" s="162">
        <f t="shared" si="6"/>
        <v>43152</v>
      </c>
      <c r="Z54" s="166">
        <f t="shared" si="13"/>
        <v>43152</v>
      </c>
    </row>
    <row r="55" spans="1:28">
      <c r="A55" s="162">
        <f t="shared" si="0"/>
        <v>40961</v>
      </c>
      <c r="B55" s="166">
        <f t="shared" si="7"/>
        <v>40961</v>
      </c>
      <c r="E55" s="162">
        <f t="shared" si="1"/>
        <v>41327</v>
      </c>
      <c r="F55" s="166">
        <f t="shared" si="8"/>
        <v>41327</v>
      </c>
      <c r="I55" s="162">
        <f t="shared" si="2"/>
        <v>41692</v>
      </c>
      <c r="J55" s="166">
        <f t="shared" si="9"/>
        <v>41692</v>
      </c>
      <c r="M55" s="162">
        <f t="shared" si="3"/>
        <v>42057</v>
      </c>
      <c r="N55" s="166">
        <f t="shared" si="10"/>
        <v>42057</v>
      </c>
      <c r="Q55" s="162">
        <f t="shared" si="4"/>
        <v>42422</v>
      </c>
      <c r="R55" s="166">
        <f t="shared" si="11"/>
        <v>42422</v>
      </c>
      <c r="U55" s="162">
        <f t="shared" si="5"/>
        <v>42788</v>
      </c>
      <c r="V55" s="166">
        <f t="shared" si="12"/>
        <v>42788</v>
      </c>
      <c r="Y55" s="162">
        <f t="shared" si="6"/>
        <v>43153</v>
      </c>
      <c r="Z55" s="166">
        <f t="shared" si="13"/>
        <v>43153</v>
      </c>
    </row>
    <row r="56" spans="1:28">
      <c r="A56" s="162">
        <f t="shared" si="0"/>
        <v>40962</v>
      </c>
      <c r="B56" s="166">
        <f t="shared" si="7"/>
        <v>40962</v>
      </c>
      <c r="E56" s="162">
        <f t="shared" si="1"/>
        <v>41328</v>
      </c>
      <c r="F56" s="166">
        <f t="shared" si="8"/>
        <v>41328</v>
      </c>
      <c r="I56" s="162">
        <f t="shared" si="2"/>
        <v>41693</v>
      </c>
      <c r="J56" s="166">
        <f t="shared" si="9"/>
        <v>41693</v>
      </c>
      <c r="M56" s="162">
        <f t="shared" si="3"/>
        <v>42058</v>
      </c>
      <c r="N56" s="166">
        <f t="shared" si="10"/>
        <v>42058</v>
      </c>
      <c r="Q56" s="162">
        <f t="shared" si="4"/>
        <v>42423</v>
      </c>
      <c r="R56" s="166">
        <f t="shared" si="11"/>
        <v>42423</v>
      </c>
      <c r="U56" s="162">
        <f t="shared" si="5"/>
        <v>42789</v>
      </c>
      <c r="V56" s="166">
        <f t="shared" si="12"/>
        <v>42789</v>
      </c>
      <c r="Y56" s="162">
        <f t="shared" si="6"/>
        <v>43154</v>
      </c>
      <c r="Z56" s="166">
        <f t="shared" si="13"/>
        <v>43154</v>
      </c>
    </row>
    <row r="57" spans="1:28">
      <c r="A57" s="162">
        <f t="shared" si="0"/>
        <v>40963</v>
      </c>
      <c r="B57" s="166">
        <f t="shared" si="7"/>
        <v>40963</v>
      </c>
      <c r="E57" s="162">
        <f t="shared" si="1"/>
        <v>41329</v>
      </c>
      <c r="F57" s="166">
        <f t="shared" si="8"/>
        <v>41329</v>
      </c>
      <c r="I57" s="162">
        <f t="shared" si="2"/>
        <v>41694</v>
      </c>
      <c r="J57" s="166">
        <f t="shared" si="9"/>
        <v>41694</v>
      </c>
      <c r="M57" s="162">
        <f t="shared" si="3"/>
        <v>42059</v>
      </c>
      <c r="N57" s="166">
        <f t="shared" si="10"/>
        <v>42059</v>
      </c>
      <c r="Q57" s="162">
        <f t="shared" si="4"/>
        <v>42424</v>
      </c>
      <c r="R57" s="166">
        <f t="shared" si="11"/>
        <v>42424</v>
      </c>
      <c r="U57" s="162">
        <f t="shared" si="5"/>
        <v>42790</v>
      </c>
      <c r="V57" s="166">
        <f t="shared" si="12"/>
        <v>42790</v>
      </c>
      <c r="Y57" s="162">
        <f t="shared" si="6"/>
        <v>43155</v>
      </c>
      <c r="Z57" s="166">
        <f t="shared" si="13"/>
        <v>43155</v>
      </c>
    </row>
    <row r="58" spans="1:28">
      <c r="A58" s="162">
        <f t="shared" si="0"/>
        <v>40964</v>
      </c>
      <c r="B58" s="166">
        <f t="shared" si="7"/>
        <v>40964</v>
      </c>
      <c r="E58" s="162">
        <f t="shared" si="1"/>
        <v>41330</v>
      </c>
      <c r="F58" s="166">
        <f t="shared" si="8"/>
        <v>41330</v>
      </c>
      <c r="I58" s="162">
        <f t="shared" si="2"/>
        <v>41695</v>
      </c>
      <c r="J58" s="166">
        <f t="shared" si="9"/>
        <v>41695</v>
      </c>
      <c r="M58" s="162">
        <f t="shared" si="3"/>
        <v>42060</v>
      </c>
      <c r="N58" s="166">
        <f t="shared" si="10"/>
        <v>42060</v>
      </c>
      <c r="Q58" s="162">
        <f t="shared" si="4"/>
        <v>42425</v>
      </c>
      <c r="R58" s="166">
        <f t="shared" si="11"/>
        <v>42425</v>
      </c>
      <c r="U58" s="162">
        <f t="shared" si="5"/>
        <v>42791</v>
      </c>
      <c r="V58" s="166">
        <f t="shared" si="12"/>
        <v>42791</v>
      </c>
      <c r="Y58" s="162">
        <f t="shared" si="6"/>
        <v>43156</v>
      </c>
      <c r="Z58" s="166">
        <f t="shared" si="13"/>
        <v>43156</v>
      </c>
    </row>
    <row r="59" spans="1:28">
      <c r="A59" s="162">
        <f t="shared" si="0"/>
        <v>40965</v>
      </c>
      <c r="B59" s="166">
        <f t="shared" si="7"/>
        <v>40965</v>
      </c>
      <c r="E59" s="162">
        <f t="shared" si="1"/>
        <v>41331</v>
      </c>
      <c r="F59" s="166">
        <f t="shared" si="8"/>
        <v>41331</v>
      </c>
      <c r="I59" s="162">
        <f t="shared" si="2"/>
        <v>41696</v>
      </c>
      <c r="J59" s="166">
        <f t="shared" si="9"/>
        <v>41696</v>
      </c>
      <c r="M59" s="162">
        <f t="shared" si="3"/>
        <v>42061</v>
      </c>
      <c r="N59" s="166">
        <f t="shared" si="10"/>
        <v>42061</v>
      </c>
      <c r="Q59" s="162">
        <f t="shared" si="4"/>
        <v>42426</v>
      </c>
      <c r="R59" s="166">
        <f t="shared" si="11"/>
        <v>42426</v>
      </c>
      <c r="U59" s="162">
        <f t="shared" si="5"/>
        <v>42792</v>
      </c>
      <c r="V59" s="166">
        <f t="shared" si="12"/>
        <v>42792</v>
      </c>
      <c r="Y59" s="162">
        <f t="shared" si="6"/>
        <v>43157</v>
      </c>
      <c r="Z59" s="166">
        <f t="shared" si="13"/>
        <v>43157</v>
      </c>
    </row>
    <row r="60" spans="1:28">
      <c r="A60" s="162">
        <f t="shared" si="0"/>
        <v>40966</v>
      </c>
      <c r="B60" s="166">
        <f t="shared" si="7"/>
        <v>40966</v>
      </c>
      <c r="E60" s="162">
        <f t="shared" si="1"/>
        <v>41332</v>
      </c>
      <c r="F60" s="166">
        <f t="shared" si="8"/>
        <v>41332</v>
      </c>
      <c r="I60" s="162">
        <f t="shared" si="2"/>
        <v>41697</v>
      </c>
      <c r="J60" s="166">
        <f t="shared" si="9"/>
        <v>41697</v>
      </c>
      <c r="M60" s="162">
        <f t="shared" si="3"/>
        <v>42062</v>
      </c>
      <c r="N60" s="166">
        <f t="shared" si="10"/>
        <v>42062</v>
      </c>
      <c r="Q60" s="162">
        <f t="shared" si="4"/>
        <v>42427</v>
      </c>
      <c r="R60" s="166">
        <f t="shared" si="11"/>
        <v>42427</v>
      </c>
      <c r="U60" s="162">
        <f t="shared" si="5"/>
        <v>42793</v>
      </c>
      <c r="V60" s="166">
        <f t="shared" si="12"/>
        <v>42793</v>
      </c>
      <c r="Y60" s="162">
        <f t="shared" si="6"/>
        <v>43158</v>
      </c>
      <c r="Z60" s="166">
        <f t="shared" si="13"/>
        <v>43158</v>
      </c>
    </row>
    <row r="61" spans="1:28">
      <c r="A61" s="162">
        <f t="shared" si="0"/>
        <v>40967</v>
      </c>
      <c r="B61" s="166">
        <f t="shared" si="7"/>
        <v>40967</v>
      </c>
      <c r="E61" s="162">
        <f t="shared" si="1"/>
        <v>41333</v>
      </c>
      <c r="F61" s="166">
        <f t="shared" si="8"/>
        <v>41333</v>
      </c>
      <c r="I61" s="162">
        <f t="shared" si="2"/>
        <v>41698</v>
      </c>
      <c r="J61" s="166">
        <f t="shared" si="9"/>
        <v>41698</v>
      </c>
      <c r="M61" s="162">
        <f t="shared" si="3"/>
        <v>42063</v>
      </c>
      <c r="N61" s="166">
        <f t="shared" si="10"/>
        <v>42063</v>
      </c>
      <c r="Q61" s="162">
        <f t="shared" si="4"/>
        <v>42428</v>
      </c>
      <c r="R61" s="166">
        <f t="shared" si="11"/>
        <v>42428</v>
      </c>
      <c r="U61" s="162">
        <f t="shared" si="5"/>
        <v>42794</v>
      </c>
      <c r="V61" s="166">
        <f t="shared" si="12"/>
        <v>42794</v>
      </c>
      <c r="Y61" s="162">
        <f t="shared" si="6"/>
        <v>43159</v>
      </c>
      <c r="Z61" s="166">
        <f t="shared" si="13"/>
        <v>43159</v>
      </c>
    </row>
    <row r="62" spans="1:28">
      <c r="A62" s="162">
        <f t="shared" si="0"/>
        <v>40968</v>
      </c>
      <c r="B62" s="166">
        <f t="shared" si="7"/>
        <v>40968</v>
      </c>
      <c r="E62" s="162">
        <f t="shared" si="1"/>
        <v>41334</v>
      </c>
      <c r="F62" s="166">
        <f t="shared" si="8"/>
        <v>41334</v>
      </c>
      <c r="I62" s="162">
        <f t="shared" si="2"/>
        <v>41699</v>
      </c>
      <c r="J62" s="166">
        <f t="shared" si="9"/>
        <v>41699</v>
      </c>
      <c r="M62" s="162">
        <f t="shared" si="3"/>
        <v>42064</v>
      </c>
      <c r="N62" s="166">
        <f t="shared" si="10"/>
        <v>42064</v>
      </c>
      <c r="Q62" s="162">
        <f t="shared" si="4"/>
        <v>42429</v>
      </c>
      <c r="R62" s="166">
        <f t="shared" si="11"/>
        <v>42429</v>
      </c>
      <c r="U62" s="162">
        <f t="shared" si="5"/>
        <v>42795</v>
      </c>
      <c r="V62" s="166">
        <f t="shared" si="12"/>
        <v>42795</v>
      </c>
      <c r="Y62" s="162">
        <f t="shared" si="6"/>
        <v>43160</v>
      </c>
      <c r="Z62" s="166">
        <f t="shared" si="13"/>
        <v>43160</v>
      </c>
    </row>
    <row r="63" spans="1:28">
      <c r="A63" s="162">
        <f t="shared" si="0"/>
        <v>40969</v>
      </c>
      <c r="B63" s="166">
        <f t="shared" si="7"/>
        <v>40969</v>
      </c>
      <c r="E63" s="162">
        <f t="shared" si="1"/>
        <v>41335</v>
      </c>
      <c r="F63" s="166">
        <f t="shared" si="8"/>
        <v>41335</v>
      </c>
      <c r="I63" s="162">
        <f t="shared" si="2"/>
        <v>41700</v>
      </c>
      <c r="J63" s="166">
        <f t="shared" si="9"/>
        <v>41700</v>
      </c>
      <c r="M63" s="162">
        <f t="shared" si="3"/>
        <v>42065</v>
      </c>
      <c r="N63" s="166">
        <f t="shared" si="10"/>
        <v>42065</v>
      </c>
      <c r="Q63" s="162">
        <f t="shared" si="4"/>
        <v>42430</v>
      </c>
      <c r="R63" s="166">
        <f t="shared" si="11"/>
        <v>42430</v>
      </c>
      <c r="U63" s="162">
        <f t="shared" si="5"/>
        <v>42796</v>
      </c>
      <c r="V63" s="166">
        <f t="shared" si="12"/>
        <v>42796</v>
      </c>
      <c r="Y63" s="162">
        <f t="shared" si="6"/>
        <v>43161</v>
      </c>
      <c r="Z63" s="166">
        <f t="shared" si="13"/>
        <v>43161</v>
      </c>
    </row>
    <row r="64" spans="1:28">
      <c r="A64" s="162">
        <f t="shared" si="0"/>
        <v>40970</v>
      </c>
      <c r="B64" s="166">
        <f t="shared" si="7"/>
        <v>40970</v>
      </c>
      <c r="E64" s="162">
        <f t="shared" si="1"/>
        <v>41336</v>
      </c>
      <c r="F64" s="166">
        <f t="shared" si="8"/>
        <v>41336</v>
      </c>
      <c r="I64" s="162">
        <f t="shared" si="2"/>
        <v>41701</v>
      </c>
      <c r="J64" s="166">
        <f t="shared" si="9"/>
        <v>41701</v>
      </c>
      <c r="M64" s="162">
        <f t="shared" si="3"/>
        <v>42066</v>
      </c>
      <c r="N64" s="166">
        <f t="shared" si="10"/>
        <v>42066</v>
      </c>
      <c r="Q64" s="162">
        <f t="shared" si="4"/>
        <v>42431</v>
      </c>
      <c r="R64" s="166">
        <f t="shared" si="11"/>
        <v>42431</v>
      </c>
      <c r="U64" s="162">
        <f t="shared" si="5"/>
        <v>42797</v>
      </c>
      <c r="V64" s="166">
        <f t="shared" si="12"/>
        <v>42797</v>
      </c>
      <c r="Y64" s="162">
        <f t="shared" si="6"/>
        <v>43162</v>
      </c>
      <c r="Z64" s="166">
        <f t="shared" si="13"/>
        <v>43162</v>
      </c>
    </row>
    <row r="65" spans="1:26">
      <c r="A65" s="162">
        <f t="shared" si="0"/>
        <v>40971</v>
      </c>
      <c r="B65" s="166">
        <f t="shared" si="7"/>
        <v>40971</v>
      </c>
      <c r="E65" s="162">
        <f t="shared" si="1"/>
        <v>41337</v>
      </c>
      <c r="F65" s="166">
        <f t="shared" si="8"/>
        <v>41337</v>
      </c>
      <c r="I65" s="162">
        <f t="shared" si="2"/>
        <v>41702</v>
      </c>
      <c r="J65" s="166">
        <f t="shared" si="9"/>
        <v>41702</v>
      </c>
      <c r="M65" s="162">
        <f t="shared" si="3"/>
        <v>42067</v>
      </c>
      <c r="N65" s="166">
        <f t="shared" si="10"/>
        <v>42067</v>
      </c>
      <c r="Q65" s="162">
        <f t="shared" si="4"/>
        <v>42432</v>
      </c>
      <c r="R65" s="166">
        <f t="shared" si="11"/>
        <v>42432</v>
      </c>
      <c r="U65" s="162">
        <f t="shared" si="5"/>
        <v>42798</v>
      </c>
      <c r="V65" s="166">
        <f t="shared" si="12"/>
        <v>42798</v>
      </c>
      <c r="Y65" s="162">
        <f t="shared" si="6"/>
        <v>43163</v>
      </c>
      <c r="Z65" s="166">
        <f t="shared" si="13"/>
        <v>43163</v>
      </c>
    </row>
    <row r="66" spans="1:26">
      <c r="A66" s="162">
        <f t="shared" si="0"/>
        <v>40972</v>
      </c>
      <c r="B66" s="166">
        <f t="shared" si="7"/>
        <v>40972</v>
      </c>
      <c r="E66" s="162">
        <f t="shared" si="1"/>
        <v>41338</v>
      </c>
      <c r="F66" s="166">
        <f t="shared" si="8"/>
        <v>41338</v>
      </c>
      <c r="I66" s="162">
        <f t="shared" si="2"/>
        <v>41703</v>
      </c>
      <c r="J66" s="166">
        <f t="shared" si="9"/>
        <v>41703</v>
      </c>
      <c r="M66" s="162">
        <f t="shared" si="3"/>
        <v>42068</v>
      </c>
      <c r="N66" s="166">
        <f t="shared" si="10"/>
        <v>42068</v>
      </c>
      <c r="Q66" s="162">
        <f t="shared" si="4"/>
        <v>42433</v>
      </c>
      <c r="R66" s="166">
        <f t="shared" si="11"/>
        <v>42433</v>
      </c>
      <c r="U66" s="162">
        <f t="shared" si="5"/>
        <v>42799</v>
      </c>
      <c r="V66" s="166">
        <f t="shared" si="12"/>
        <v>42799</v>
      </c>
      <c r="Y66" s="162">
        <f t="shared" si="6"/>
        <v>43164</v>
      </c>
      <c r="Z66" s="166">
        <f t="shared" si="13"/>
        <v>43164</v>
      </c>
    </row>
    <row r="67" spans="1:26">
      <c r="A67" s="162">
        <f t="shared" si="0"/>
        <v>40973</v>
      </c>
      <c r="B67" s="166">
        <f t="shared" si="7"/>
        <v>40973</v>
      </c>
      <c r="E67" s="162">
        <f t="shared" si="1"/>
        <v>41339</v>
      </c>
      <c r="F67" s="166">
        <f t="shared" si="8"/>
        <v>41339</v>
      </c>
      <c r="I67" s="162">
        <f t="shared" si="2"/>
        <v>41704</v>
      </c>
      <c r="J67" s="166">
        <f t="shared" si="9"/>
        <v>41704</v>
      </c>
      <c r="M67" s="162">
        <f t="shared" si="3"/>
        <v>42069</v>
      </c>
      <c r="N67" s="166">
        <f t="shared" si="10"/>
        <v>42069</v>
      </c>
      <c r="Q67" s="162">
        <f t="shared" si="4"/>
        <v>42434</v>
      </c>
      <c r="R67" s="166">
        <f t="shared" si="11"/>
        <v>42434</v>
      </c>
      <c r="U67" s="162">
        <f t="shared" si="5"/>
        <v>42800</v>
      </c>
      <c r="V67" s="166">
        <f t="shared" si="12"/>
        <v>42800</v>
      </c>
      <c r="Y67" s="162">
        <f t="shared" si="6"/>
        <v>43165</v>
      </c>
      <c r="Z67" s="166">
        <f t="shared" si="13"/>
        <v>43165</v>
      </c>
    </row>
    <row r="68" spans="1:26">
      <c r="A68" s="162">
        <f t="shared" ref="A68:A131" si="14">B68</f>
        <v>40974</v>
      </c>
      <c r="B68" s="166">
        <f t="shared" si="7"/>
        <v>40974</v>
      </c>
      <c r="E68" s="162">
        <f t="shared" ref="E68:E131" si="15">F68</f>
        <v>41340</v>
      </c>
      <c r="F68" s="166">
        <f t="shared" si="8"/>
        <v>41340</v>
      </c>
      <c r="I68" s="162">
        <f t="shared" ref="I68:I131" si="16">J68</f>
        <v>41705</v>
      </c>
      <c r="J68" s="166">
        <f t="shared" si="9"/>
        <v>41705</v>
      </c>
      <c r="M68" s="162">
        <f t="shared" ref="M68:M131" si="17">N68</f>
        <v>42070</v>
      </c>
      <c r="N68" s="166">
        <f t="shared" si="10"/>
        <v>42070</v>
      </c>
      <c r="Q68" s="162">
        <f t="shared" ref="Q68:Q131" si="18">R68</f>
        <v>42435</v>
      </c>
      <c r="R68" s="166">
        <f t="shared" si="11"/>
        <v>42435</v>
      </c>
      <c r="U68" s="162">
        <f t="shared" ref="U68:U131" si="19">V68</f>
        <v>42801</v>
      </c>
      <c r="V68" s="166">
        <f t="shared" si="12"/>
        <v>42801</v>
      </c>
      <c r="Y68" s="162">
        <f t="shared" ref="Y68:Y131" si="20">Z68</f>
        <v>43166</v>
      </c>
      <c r="Z68" s="166">
        <f t="shared" si="13"/>
        <v>43166</v>
      </c>
    </row>
    <row r="69" spans="1:26">
      <c r="A69" s="162">
        <f t="shared" si="14"/>
        <v>40975</v>
      </c>
      <c r="B69" s="166">
        <f t="shared" si="7"/>
        <v>40975</v>
      </c>
      <c r="E69" s="162">
        <f t="shared" si="15"/>
        <v>41341</v>
      </c>
      <c r="F69" s="166">
        <f t="shared" si="8"/>
        <v>41341</v>
      </c>
      <c r="I69" s="162">
        <f t="shared" si="16"/>
        <v>41706</v>
      </c>
      <c r="J69" s="166">
        <f t="shared" si="9"/>
        <v>41706</v>
      </c>
      <c r="M69" s="162">
        <f t="shared" si="17"/>
        <v>42071</v>
      </c>
      <c r="N69" s="166">
        <f t="shared" si="10"/>
        <v>42071</v>
      </c>
      <c r="Q69" s="162">
        <f t="shared" si="18"/>
        <v>42436</v>
      </c>
      <c r="R69" s="166">
        <f t="shared" si="11"/>
        <v>42436</v>
      </c>
      <c r="U69" s="162">
        <f t="shared" si="19"/>
        <v>42802</v>
      </c>
      <c r="V69" s="166">
        <f t="shared" si="12"/>
        <v>42802</v>
      </c>
      <c r="Y69" s="162">
        <f t="shared" si="20"/>
        <v>43167</v>
      </c>
      <c r="Z69" s="166">
        <f t="shared" si="13"/>
        <v>43167</v>
      </c>
    </row>
    <row r="70" spans="1:26">
      <c r="A70" s="162">
        <f t="shared" si="14"/>
        <v>40976</v>
      </c>
      <c r="B70" s="166">
        <f t="shared" ref="B70:B133" si="21">B69+1</f>
        <v>40976</v>
      </c>
      <c r="E70" s="162">
        <f t="shared" si="15"/>
        <v>41342</v>
      </c>
      <c r="F70" s="166">
        <f t="shared" ref="F70:F133" si="22">F69+1</f>
        <v>41342</v>
      </c>
      <c r="I70" s="162">
        <f t="shared" si="16"/>
        <v>41707</v>
      </c>
      <c r="J70" s="166">
        <f t="shared" ref="J70:J133" si="23">J69+1</f>
        <v>41707</v>
      </c>
      <c r="M70" s="162">
        <f t="shared" si="17"/>
        <v>42072</v>
      </c>
      <c r="N70" s="166">
        <f t="shared" ref="N70:N133" si="24">N69+1</f>
        <v>42072</v>
      </c>
      <c r="Q70" s="162">
        <f t="shared" si="18"/>
        <v>42437</v>
      </c>
      <c r="R70" s="166">
        <f t="shared" ref="R70:R133" si="25">R69+1</f>
        <v>42437</v>
      </c>
      <c r="U70" s="162">
        <f t="shared" si="19"/>
        <v>42803</v>
      </c>
      <c r="V70" s="166">
        <f t="shared" ref="V70:V133" si="26">V69+1</f>
        <v>42803</v>
      </c>
      <c r="Y70" s="162">
        <f t="shared" si="20"/>
        <v>43168</v>
      </c>
      <c r="Z70" s="166">
        <f t="shared" ref="Z70:Z133" si="27">Z69+1</f>
        <v>43168</v>
      </c>
    </row>
    <row r="71" spans="1:26">
      <c r="A71" s="162">
        <f t="shared" si="14"/>
        <v>40977</v>
      </c>
      <c r="B71" s="166">
        <f t="shared" si="21"/>
        <v>40977</v>
      </c>
      <c r="E71" s="162">
        <f t="shared" si="15"/>
        <v>41343</v>
      </c>
      <c r="F71" s="166">
        <f t="shared" si="22"/>
        <v>41343</v>
      </c>
      <c r="I71" s="162">
        <f t="shared" si="16"/>
        <v>41708</v>
      </c>
      <c r="J71" s="166">
        <f t="shared" si="23"/>
        <v>41708</v>
      </c>
      <c r="M71" s="162">
        <f t="shared" si="17"/>
        <v>42073</v>
      </c>
      <c r="N71" s="166">
        <f t="shared" si="24"/>
        <v>42073</v>
      </c>
      <c r="Q71" s="162">
        <f t="shared" si="18"/>
        <v>42438</v>
      </c>
      <c r="R71" s="166">
        <f t="shared" si="25"/>
        <v>42438</v>
      </c>
      <c r="U71" s="162">
        <f t="shared" si="19"/>
        <v>42804</v>
      </c>
      <c r="V71" s="166">
        <f t="shared" si="26"/>
        <v>42804</v>
      </c>
      <c r="Y71" s="162">
        <f t="shared" si="20"/>
        <v>43169</v>
      </c>
      <c r="Z71" s="166">
        <f t="shared" si="27"/>
        <v>43169</v>
      </c>
    </row>
    <row r="72" spans="1:26">
      <c r="A72" s="162">
        <f t="shared" si="14"/>
        <v>40978</v>
      </c>
      <c r="B72" s="166">
        <f t="shared" si="21"/>
        <v>40978</v>
      </c>
      <c r="E72" s="162">
        <f t="shared" si="15"/>
        <v>41344</v>
      </c>
      <c r="F72" s="166">
        <f t="shared" si="22"/>
        <v>41344</v>
      </c>
      <c r="I72" s="162">
        <f t="shared" si="16"/>
        <v>41709</v>
      </c>
      <c r="J72" s="166">
        <f t="shared" si="23"/>
        <v>41709</v>
      </c>
      <c r="M72" s="162">
        <f t="shared" si="17"/>
        <v>42074</v>
      </c>
      <c r="N72" s="166">
        <f t="shared" si="24"/>
        <v>42074</v>
      </c>
      <c r="Q72" s="162">
        <f t="shared" si="18"/>
        <v>42439</v>
      </c>
      <c r="R72" s="166">
        <f t="shared" si="25"/>
        <v>42439</v>
      </c>
      <c r="U72" s="162">
        <f t="shared" si="19"/>
        <v>42805</v>
      </c>
      <c r="V72" s="166">
        <f t="shared" si="26"/>
        <v>42805</v>
      </c>
      <c r="Y72" s="162">
        <f t="shared" si="20"/>
        <v>43170</v>
      </c>
      <c r="Z72" s="166">
        <f t="shared" si="27"/>
        <v>43170</v>
      </c>
    </row>
    <row r="73" spans="1:26">
      <c r="A73" s="162">
        <f t="shared" si="14"/>
        <v>40979</v>
      </c>
      <c r="B73" s="166">
        <f t="shared" si="21"/>
        <v>40979</v>
      </c>
      <c r="E73" s="162">
        <f t="shared" si="15"/>
        <v>41345</v>
      </c>
      <c r="F73" s="166">
        <f t="shared" si="22"/>
        <v>41345</v>
      </c>
      <c r="I73" s="162">
        <f t="shared" si="16"/>
        <v>41710</v>
      </c>
      <c r="J73" s="166">
        <f t="shared" si="23"/>
        <v>41710</v>
      </c>
      <c r="M73" s="162">
        <f t="shared" si="17"/>
        <v>42075</v>
      </c>
      <c r="N73" s="166">
        <f t="shared" si="24"/>
        <v>42075</v>
      </c>
      <c r="Q73" s="162">
        <f t="shared" si="18"/>
        <v>42440</v>
      </c>
      <c r="R73" s="166">
        <f t="shared" si="25"/>
        <v>42440</v>
      </c>
      <c r="U73" s="162">
        <f t="shared" si="19"/>
        <v>42806</v>
      </c>
      <c r="V73" s="166">
        <f t="shared" si="26"/>
        <v>42806</v>
      </c>
      <c r="Y73" s="162">
        <f t="shared" si="20"/>
        <v>43171</v>
      </c>
      <c r="Z73" s="166">
        <f t="shared" si="27"/>
        <v>43171</v>
      </c>
    </row>
    <row r="74" spans="1:26">
      <c r="A74" s="162">
        <f t="shared" si="14"/>
        <v>40980</v>
      </c>
      <c r="B74" s="166">
        <f t="shared" si="21"/>
        <v>40980</v>
      </c>
      <c r="E74" s="162">
        <f t="shared" si="15"/>
        <v>41346</v>
      </c>
      <c r="F74" s="166">
        <f t="shared" si="22"/>
        <v>41346</v>
      </c>
      <c r="I74" s="162">
        <f t="shared" si="16"/>
        <v>41711</v>
      </c>
      <c r="J74" s="166">
        <f t="shared" si="23"/>
        <v>41711</v>
      </c>
      <c r="M74" s="162">
        <f t="shared" si="17"/>
        <v>42076</v>
      </c>
      <c r="N74" s="166">
        <f t="shared" si="24"/>
        <v>42076</v>
      </c>
      <c r="Q74" s="162">
        <f t="shared" si="18"/>
        <v>42441</v>
      </c>
      <c r="R74" s="166">
        <f t="shared" si="25"/>
        <v>42441</v>
      </c>
      <c r="U74" s="162">
        <f t="shared" si="19"/>
        <v>42807</v>
      </c>
      <c r="V74" s="166">
        <f t="shared" si="26"/>
        <v>42807</v>
      </c>
      <c r="Y74" s="162">
        <f t="shared" si="20"/>
        <v>43172</v>
      </c>
      <c r="Z74" s="166">
        <f t="shared" si="27"/>
        <v>43172</v>
      </c>
    </row>
    <row r="75" spans="1:26">
      <c r="A75" s="162">
        <f t="shared" si="14"/>
        <v>40981</v>
      </c>
      <c r="B75" s="166">
        <f t="shared" si="21"/>
        <v>40981</v>
      </c>
      <c r="E75" s="162">
        <f t="shared" si="15"/>
        <v>41347</v>
      </c>
      <c r="F75" s="166">
        <f t="shared" si="22"/>
        <v>41347</v>
      </c>
      <c r="I75" s="162">
        <f t="shared" si="16"/>
        <v>41712</v>
      </c>
      <c r="J75" s="166">
        <f t="shared" si="23"/>
        <v>41712</v>
      </c>
      <c r="M75" s="162">
        <f t="shared" si="17"/>
        <v>42077</v>
      </c>
      <c r="N75" s="166">
        <f t="shared" si="24"/>
        <v>42077</v>
      </c>
      <c r="Q75" s="162">
        <f t="shared" si="18"/>
        <v>42442</v>
      </c>
      <c r="R75" s="166">
        <f t="shared" si="25"/>
        <v>42442</v>
      </c>
      <c r="U75" s="162">
        <f t="shared" si="19"/>
        <v>42808</v>
      </c>
      <c r="V75" s="166">
        <f t="shared" si="26"/>
        <v>42808</v>
      </c>
      <c r="Y75" s="162">
        <f t="shared" si="20"/>
        <v>43173</v>
      </c>
      <c r="Z75" s="166">
        <f t="shared" si="27"/>
        <v>43173</v>
      </c>
    </row>
    <row r="76" spans="1:26">
      <c r="A76" s="162">
        <f t="shared" si="14"/>
        <v>40982</v>
      </c>
      <c r="B76" s="166">
        <f t="shared" si="21"/>
        <v>40982</v>
      </c>
      <c r="E76" s="162">
        <f t="shared" si="15"/>
        <v>41348</v>
      </c>
      <c r="F76" s="166">
        <f t="shared" si="22"/>
        <v>41348</v>
      </c>
      <c r="I76" s="162">
        <f t="shared" si="16"/>
        <v>41713</v>
      </c>
      <c r="J76" s="166">
        <f t="shared" si="23"/>
        <v>41713</v>
      </c>
      <c r="M76" s="162">
        <f t="shared" si="17"/>
        <v>42078</v>
      </c>
      <c r="N76" s="166">
        <f t="shared" si="24"/>
        <v>42078</v>
      </c>
      <c r="Q76" s="162">
        <f t="shared" si="18"/>
        <v>42443</v>
      </c>
      <c r="R76" s="166">
        <f t="shared" si="25"/>
        <v>42443</v>
      </c>
      <c r="U76" s="162">
        <f t="shared" si="19"/>
        <v>42809</v>
      </c>
      <c r="V76" s="166">
        <f t="shared" si="26"/>
        <v>42809</v>
      </c>
      <c r="Y76" s="162">
        <f t="shared" si="20"/>
        <v>43174</v>
      </c>
      <c r="Z76" s="166">
        <f t="shared" si="27"/>
        <v>43174</v>
      </c>
    </row>
    <row r="77" spans="1:26">
      <c r="A77" s="162">
        <f t="shared" si="14"/>
        <v>40983</v>
      </c>
      <c r="B77" s="166">
        <f t="shared" si="21"/>
        <v>40983</v>
      </c>
      <c r="E77" s="162">
        <f t="shared" si="15"/>
        <v>41349</v>
      </c>
      <c r="F77" s="166">
        <f t="shared" si="22"/>
        <v>41349</v>
      </c>
      <c r="I77" s="162">
        <f t="shared" si="16"/>
        <v>41714</v>
      </c>
      <c r="J77" s="166">
        <f t="shared" si="23"/>
        <v>41714</v>
      </c>
      <c r="M77" s="162">
        <f t="shared" si="17"/>
        <v>42079</v>
      </c>
      <c r="N77" s="166">
        <f t="shared" si="24"/>
        <v>42079</v>
      </c>
      <c r="Q77" s="162">
        <f t="shared" si="18"/>
        <v>42444</v>
      </c>
      <c r="R77" s="166">
        <f t="shared" si="25"/>
        <v>42444</v>
      </c>
      <c r="U77" s="162">
        <f t="shared" si="19"/>
        <v>42810</v>
      </c>
      <c r="V77" s="166">
        <f t="shared" si="26"/>
        <v>42810</v>
      </c>
      <c r="Y77" s="162">
        <f t="shared" si="20"/>
        <v>43175</v>
      </c>
      <c r="Z77" s="166">
        <f t="shared" si="27"/>
        <v>43175</v>
      </c>
    </row>
    <row r="78" spans="1:26">
      <c r="A78" s="162">
        <f t="shared" si="14"/>
        <v>40984</v>
      </c>
      <c r="B78" s="166">
        <f t="shared" si="21"/>
        <v>40984</v>
      </c>
      <c r="E78" s="162">
        <f t="shared" si="15"/>
        <v>41350</v>
      </c>
      <c r="F78" s="166">
        <f t="shared" si="22"/>
        <v>41350</v>
      </c>
      <c r="I78" s="162">
        <f t="shared" si="16"/>
        <v>41715</v>
      </c>
      <c r="J78" s="166">
        <f t="shared" si="23"/>
        <v>41715</v>
      </c>
      <c r="M78" s="162">
        <f t="shared" si="17"/>
        <v>42080</v>
      </c>
      <c r="N78" s="166">
        <f t="shared" si="24"/>
        <v>42080</v>
      </c>
      <c r="Q78" s="162">
        <f t="shared" si="18"/>
        <v>42445</v>
      </c>
      <c r="R78" s="166">
        <f t="shared" si="25"/>
        <v>42445</v>
      </c>
      <c r="U78" s="162">
        <f t="shared" si="19"/>
        <v>42811</v>
      </c>
      <c r="V78" s="166">
        <f t="shared" si="26"/>
        <v>42811</v>
      </c>
      <c r="Y78" s="162">
        <f t="shared" si="20"/>
        <v>43176</v>
      </c>
      <c r="Z78" s="166">
        <f t="shared" si="27"/>
        <v>43176</v>
      </c>
    </row>
    <row r="79" spans="1:26">
      <c r="A79" s="162">
        <f t="shared" si="14"/>
        <v>40985</v>
      </c>
      <c r="B79" s="166">
        <f t="shared" si="21"/>
        <v>40985</v>
      </c>
      <c r="E79" s="162">
        <f t="shared" si="15"/>
        <v>41351</v>
      </c>
      <c r="F79" s="166">
        <f t="shared" si="22"/>
        <v>41351</v>
      </c>
      <c r="I79" s="162">
        <f t="shared" si="16"/>
        <v>41716</v>
      </c>
      <c r="J79" s="166">
        <f t="shared" si="23"/>
        <v>41716</v>
      </c>
      <c r="M79" s="162">
        <f t="shared" si="17"/>
        <v>42081</v>
      </c>
      <c r="N79" s="166">
        <f t="shared" si="24"/>
        <v>42081</v>
      </c>
      <c r="Q79" s="162">
        <f t="shared" si="18"/>
        <v>42446</v>
      </c>
      <c r="R79" s="166">
        <f t="shared" si="25"/>
        <v>42446</v>
      </c>
      <c r="U79" s="162">
        <f t="shared" si="19"/>
        <v>42812</v>
      </c>
      <c r="V79" s="166">
        <f t="shared" si="26"/>
        <v>42812</v>
      </c>
      <c r="Y79" s="162">
        <f t="shared" si="20"/>
        <v>43177</v>
      </c>
      <c r="Z79" s="166">
        <f t="shared" si="27"/>
        <v>43177</v>
      </c>
    </row>
    <row r="80" spans="1:26">
      <c r="A80" s="162">
        <f t="shared" si="14"/>
        <v>40986</v>
      </c>
      <c r="B80" s="166">
        <f t="shared" si="21"/>
        <v>40986</v>
      </c>
      <c r="E80" s="162">
        <f t="shared" si="15"/>
        <v>41352</v>
      </c>
      <c r="F80" s="166">
        <f t="shared" si="22"/>
        <v>41352</v>
      </c>
      <c r="I80" s="162">
        <f t="shared" si="16"/>
        <v>41717</v>
      </c>
      <c r="J80" s="166">
        <f t="shared" si="23"/>
        <v>41717</v>
      </c>
      <c r="M80" s="162">
        <f t="shared" si="17"/>
        <v>42082</v>
      </c>
      <c r="N80" s="166">
        <f t="shared" si="24"/>
        <v>42082</v>
      </c>
      <c r="Q80" s="162">
        <f t="shared" si="18"/>
        <v>42447</v>
      </c>
      <c r="R80" s="166">
        <f t="shared" si="25"/>
        <v>42447</v>
      </c>
      <c r="U80" s="162">
        <f t="shared" si="19"/>
        <v>42813</v>
      </c>
      <c r="V80" s="166">
        <f t="shared" si="26"/>
        <v>42813</v>
      </c>
      <c r="Y80" s="162">
        <f t="shared" si="20"/>
        <v>43178</v>
      </c>
      <c r="Z80" s="166">
        <f t="shared" si="27"/>
        <v>43178</v>
      </c>
    </row>
    <row r="81" spans="1:26">
      <c r="A81" s="162">
        <f t="shared" si="14"/>
        <v>40987</v>
      </c>
      <c r="B81" s="166">
        <f t="shared" si="21"/>
        <v>40987</v>
      </c>
      <c r="E81" s="162">
        <f t="shared" si="15"/>
        <v>41353</v>
      </c>
      <c r="F81" s="166">
        <f t="shared" si="22"/>
        <v>41353</v>
      </c>
      <c r="I81" s="162">
        <f t="shared" si="16"/>
        <v>41718</v>
      </c>
      <c r="J81" s="166">
        <f t="shared" si="23"/>
        <v>41718</v>
      </c>
      <c r="M81" s="162">
        <f t="shared" si="17"/>
        <v>42083</v>
      </c>
      <c r="N81" s="166">
        <f t="shared" si="24"/>
        <v>42083</v>
      </c>
      <c r="Q81" s="162">
        <f t="shared" si="18"/>
        <v>42448</v>
      </c>
      <c r="R81" s="166">
        <f t="shared" si="25"/>
        <v>42448</v>
      </c>
      <c r="U81" s="162">
        <f t="shared" si="19"/>
        <v>42814</v>
      </c>
      <c r="V81" s="166">
        <f t="shared" si="26"/>
        <v>42814</v>
      </c>
      <c r="Y81" s="162">
        <f t="shared" si="20"/>
        <v>43179</v>
      </c>
      <c r="Z81" s="166">
        <f t="shared" si="27"/>
        <v>43179</v>
      </c>
    </row>
    <row r="82" spans="1:26">
      <c r="A82" s="162">
        <f t="shared" si="14"/>
        <v>40988</v>
      </c>
      <c r="B82" s="166">
        <f t="shared" si="21"/>
        <v>40988</v>
      </c>
      <c r="E82" s="162">
        <f t="shared" si="15"/>
        <v>41354</v>
      </c>
      <c r="F82" s="166">
        <f t="shared" si="22"/>
        <v>41354</v>
      </c>
      <c r="I82" s="162">
        <f t="shared" si="16"/>
        <v>41719</v>
      </c>
      <c r="J82" s="166">
        <f t="shared" si="23"/>
        <v>41719</v>
      </c>
      <c r="M82" s="162">
        <f t="shared" si="17"/>
        <v>42084</v>
      </c>
      <c r="N82" s="166">
        <f t="shared" si="24"/>
        <v>42084</v>
      </c>
      <c r="Q82" s="162">
        <f t="shared" si="18"/>
        <v>42449</v>
      </c>
      <c r="R82" s="166">
        <f t="shared" si="25"/>
        <v>42449</v>
      </c>
      <c r="U82" s="162">
        <f t="shared" si="19"/>
        <v>42815</v>
      </c>
      <c r="V82" s="166">
        <f t="shared" si="26"/>
        <v>42815</v>
      </c>
      <c r="Y82" s="162">
        <f t="shared" si="20"/>
        <v>43180</v>
      </c>
      <c r="Z82" s="166">
        <f t="shared" si="27"/>
        <v>43180</v>
      </c>
    </row>
    <row r="83" spans="1:26">
      <c r="A83" s="162">
        <f t="shared" si="14"/>
        <v>40989</v>
      </c>
      <c r="B83" s="166">
        <f t="shared" si="21"/>
        <v>40989</v>
      </c>
      <c r="E83" s="162">
        <f t="shared" si="15"/>
        <v>41355</v>
      </c>
      <c r="F83" s="166">
        <f t="shared" si="22"/>
        <v>41355</v>
      </c>
      <c r="I83" s="162">
        <f t="shared" si="16"/>
        <v>41720</v>
      </c>
      <c r="J83" s="166">
        <f t="shared" si="23"/>
        <v>41720</v>
      </c>
      <c r="M83" s="162">
        <f t="shared" si="17"/>
        <v>42085</v>
      </c>
      <c r="N83" s="166">
        <f t="shared" si="24"/>
        <v>42085</v>
      </c>
      <c r="Q83" s="162">
        <f t="shared" si="18"/>
        <v>42450</v>
      </c>
      <c r="R83" s="166">
        <f t="shared" si="25"/>
        <v>42450</v>
      </c>
      <c r="U83" s="162">
        <f t="shared" si="19"/>
        <v>42816</v>
      </c>
      <c r="V83" s="166">
        <f t="shared" si="26"/>
        <v>42816</v>
      </c>
      <c r="Y83" s="162">
        <f t="shared" si="20"/>
        <v>43181</v>
      </c>
      <c r="Z83" s="166">
        <f t="shared" si="27"/>
        <v>43181</v>
      </c>
    </row>
    <row r="84" spans="1:26">
      <c r="A84" s="162">
        <f t="shared" si="14"/>
        <v>40990</v>
      </c>
      <c r="B84" s="166">
        <f t="shared" si="21"/>
        <v>40990</v>
      </c>
      <c r="E84" s="162">
        <f t="shared" si="15"/>
        <v>41356</v>
      </c>
      <c r="F84" s="166">
        <f t="shared" si="22"/>
        <v>41356</v>
      </c>
      <c r="I84" s="162">
        <f t="shared" si="16"/>
        <v>41721</v>
      </c>
      <c r="J84" s="166">
        <f t="shared" si="23"/>
        <v>41721</v>
      </c>
      <c r="M84" s="162">
        <f t="shared" si="17"/>
        <v>42086</v>
      </c>
      <c r="N84" s="166">
        <f t="shared" si="24"/>
        <v>42086</v>
      </c>
      <c r="Q84" s="162">
        <f t="shared" si="18"/>
        <v>42451</v>
      </c>
      <c r="R84" s="166">
        <f t="shared" si="25"/>
        <v>42451</v>
      </c>
      <c r="U84" s="162">
        <f t="shared" si="19"/>
        <v>42817</v>
      </c>
      <c r="V84" s="166">
        <f t="shared" si="26"/>
        <v>42817</v>
      </c>
      <c r="Y84" s="162">
        <f t="shared" si="20"/>
        <v>43182</v>
      </c>
      <c r="Z84" s="166">
        <f t="shared" si="27"/>
        <v>43182</v>
      </c>
    </row>
    <row r="85" spans="1:26">
      <c r="A85" s="162">
        <f t="shared" si="14"/>
        <v>40991</v>
      </c>
      <c r="B85" s="166">
        <f t="shared" si="21"/>
        <v>40991</v>
      </c>
      <c r="E85" s="162">
        <f t="shared" si="15"/>
        <v>41357</v>
      </c>
      <c r="F85" s="166">
        <f t="shared" si="22"/>
        <v>41357</v>
      </c>
      <c r="I85" s="162">
        <f t="shared" si="16"/>
        <v>41722</v>
      </c>
      <c r="J85" s="166">
        <f t="shared" si="23"/>
        <v>41722</v>
      </c>
      <c r="M85" s="162">
        <f t="shared" si="17"/>
        <v>42087</v>
      </c>
      <c r="N85" s="166">
        <f t="shared" si="24"/>
        <v>42087</v>
      </c>
      <c r="Q85" s="162">
        <f t="shared" si="18"/>
        <v>42452</v>
      </c>
      <c r="R85" s="166">
        <f t="shared" si="25"/>
        <v>42452</v>
      </c>
      <c r="U85" s="162">
        <f t="shared" si="19"/>
        <v>42818</v>
      </c>
      <c r="V85" s="166">
        <f t="shared" si="26"/>
        <v>42818</v>
      </c>
      <c r="Y85" s="162">
        <f t="shared" si="20"/>
        <v>43183</v>
      </c>
      <c r="Z85" s="166">
        <f t="shared" si="27"/>
        <v>43183</v>
      </c>
    </row>
    <row r="86" spans="1:26">
      <c r="A86" s="162">
        <f t="shared" si="14"/>
        <v>40992</v>
      </c>
      <c r="B86" s="166">
        <f t="shared" si="21"/>
        <v>40992</v>
      </c>
      <c r="E86" s="162">
        <f t="shared" si="15"/>
        <v>41358</v>
      </c>
      <c r="F86" s="166">
        <f t="shared" si="22"/>
        <v>41358</v>
      </c>
      <c r="I86" s="162">
        <f t="shared" si="16"/>
        <v>41723</v>
      </c>
      <c r="J86" s="166">
        <f t="shared" si="23"/>
        <v>41723</v>
      </c>
      <c r="M86" s="162">
        <f t="shared" si="17"/>
        <v>42088</v>
      </c>
      <c r="N86" s="166">
        <f t="shared" si="24"/>
        <v>42088</v>
      </c>
      <c r="Q86" s="162">
        <f t="shared" si="18"/>
        <v>42453</v>
      </c>
      <c r="R86" s="166">
        <f t="shared" si="25"/>
        <v>42453</v>
      </c>
      <c r="U86" s="162">
        <f t="shared" si="19"/>
        <v>42819</v>
      </c>
      <c r="V86" s="166">
        <f t="shared" si="26"/>
        <v>42819</v>
      </c>
      <c r="Y86" s="162">
        <f t="shared" si="20"/>
        <v>43184</v>
      </c>
      <c r="Z86" s="166">
        <f t="shared" si="27"/>
        <v>43184</v>
      </c>
    </row>
    <row r="87" spans="1:26">
      <c r="A87" s="162">
        <f t="shared" si="14"/>
        <v>40993</v>
      </c>
      <c r="B87" s="166">
        <f t="shared" si="21"/>
        <v>40993</v>
      </c>
      <c r="E87" s="162">
        <f t="shared" si="15"/>
        <v>41359</v>
      </c>
      <c r="F87" s="166">
        <f t="shared" si="22"/>
        <v>41359</v>
      </c>
      <c r="I87" s="162">
        <f t="shared" si="16"/>
        <v>41724</v>
      </c>
      <c r="J87" s="166">
        <f t="shared" si="23"/>
        <v>41724</v>
      </c>
      <c r="M87" s="162">
        <f t="shared" si="17"/>
        <v>42089</v>
      </c>
      <c r="N87" s="166">
        <f t="shared" si="24"/>
        <v>42089</v>
      </c>
      <c r="Q87" s="162">
        <f t="shared" si="18"/>
        <v>42454</v>
      </c>
      <c r="R87" s="166">
        <f t="shared" si="25"/>
        <v>42454</v>
      </c>
      <c r="U87" s="162">
        <f t="shared" si="19"/>
        <v>42820</v>
      </c>
      <c r="V87" s="166">
        <f t="shared" si="26"/>
        <v>42820</v>
      </c>
      <c r="Y87" s="162">
        <f t="shared" si="20"/>
        <v>43185</v>
      </c>
      <c r="Z87" s="166">
        <f t="shared" si="27"/>
        <v>43185</v>
      </c>
    </row>
    <row r="88" spans="1:26">
      <c r="A88" s="162">
        <f t="shared" si="14"/>
        <v>40994</v>
      </c>
      <c r="B88" s="166">
        <f t="shared" si="21"/>
        <v>40994</v>
      </c>
      <c r="E88" s="162">
        <f t="shared" si="15"/>
        <v>41360</v>
      </c>
      <c r="F88" s="166">
        <f t="shared" si="22"/>
        <v>41360</v>
      </c>
      <c r="I88" s="162">
        <f t="shared" si="16"/>
        <v>41725</v>
      </c>
      <c r="J88" s="166">
        <f t="shared" si="23"/>
        <v>41725</v>
      </c>
      <c r="M88" s="162">
        <f t="shared" si="17"/>
        <v>42090</v>
      </c>
      <c r="N88" s="166">
        <f t="shared" si="24"/>
        <v>42090</v>
      </c>
      <c r="Q88" s="162">
        <f t="shared" si="18"/>
        <v>42455</v>
      </c>
      <c r="R88" s="166">
        <f t="shared" si="25"/>
        <v>42455</v>
      </c>
      <c r="U88" s="162">
        <f t="shared" si="19"/>
        <v>42821</v>
      </c>
      <c r="V88" s="166">
        <f t="shared" si="26"/>
        <v>42821</v>
      </c>
      <c r="Y88" s="162">
        <f t="shared" si="20"/>
        <v>43186</v>
      </c>
      <c r="Z88" s="166">
        <f t="shared" si="27"/>
        <v>43186</v>
      </c>
    </row>
    <row r="89" spans="1:26">
      <c r="A89" s="162">
        <f t="shared" si="14"/>
        <v>40995</v>
      </c>
      <c r="B89" s="166">
        <f t="shared" si="21"/>
        <v>40995</v>
      </c>
      <c r="E89" s="162">
        <f t="shared" si="15"/>
        <v>41361</v>
      </c>
      <c r="F89" s="166">
        <f t="shared" si="22"/>
        <v>41361</v>
      </c>
      <c r="I89" s="162">
        <f t="shared" si="16"/>
        <v>41726</v>
      </c>
      <c r="J89" s="166">
        <f t="shared" si="23"/>
        <v>41726</v>
      </c>
      <c r="M89" s="162">
        <f t="shared" si="17"/>
        <v>42091</v>
      </c>
      <c r="N89" s="166">
        <f t="shared" si="24"/>
        <v>42091</v>
      </c>
      <c r="Q89" s="162">
        <f t="shared" si="18"/>
        <v>42456</v>
      </c>
      <c r="R89" s="166">
        <f t="shared" si="25"/>
        <v>42456</v>
      </c>
      <c r="U89" s="162">
        <f t="shared" si="19"/>
        <v>42822</v>
      </c>
      <c r="V89" s="166">
        <f t="shared" si="26"/>
        <v>42822</v>
      </c>
      <c r="Y89" s="162">
        <f t="shared" si="20"/>
        <v>43187</v>
      </c>
      <c r="Z89" s="166">
        <f t="shared" si="27"/>
        <v>43187</v>
      </c>
    </row>
    <row r="90" spans="1:26">
      <c r="A90" s="162">
        <f t="shared" si="14"/>
        <v>40996</v>
      </c>
      <c r="B90" s="166">
        <f t="shared" si="21"/>
        <v>40996</v>
      </c>
      <c r="E90" s="162">
        <f t="shared" si="15"/>
        <v>41362</v>
      </c>
      <c r="F90" s="166">
        <f t="shared" si="22"/>
        <v>41362</v>
      </c>
      <c r="I90" s="162">
        <f t="shared" si="16"/>
        <v>41727</v>
      </c>
      <c r="J90" s="166">
        <f t="shared" si="23"/>
        <v>41727</v>
      </c>
      <c r="M90" s="162">
        <f t="shared" si="17"/>
        <v>42092</v>
      </c>
      <c r="N90" s="166">
        <f t="shared" si="24"/>
        <v>42092</v>
      </c>
      <c r="Q90" s="162">
        <f t="shared" si="18"/>
        <v>42457</v>
      </c>
      <c r="R90" s="166">
        <f t="shared" si="25"/>
        <v>42457</v>
      </c>
      <c r="U90" s="162">
        <f t="shared" si="19"/>
        <v>42823</v>
      </c>
      <c r="V90" s="166">
        <f t="shared" si="26"/>
        <v>42823</v>
      </c>
      <c r="Y90" s="162">
        <f t="shared" si="20"/>
        <v>43188</v>
      </c>
      <c r="Z90" s="166">
        <f t="shared" si="27"/>
        <v>43188</v>
      </c>
    </row>
    <row r="91" spans="1:26">
      <c r="A91" s="162">
        <f t="shared" si="14"/>
        <v>40997</v>
      </c>
      <c r="B91" s="166">
        <f t="shared" si="21"/>
        <v>40997</v>
      </c>
      <c r="E91" s="162">
        <f t="shared" si="15"/>
        <v>41363</v>
      </c>
      <c r="F91" s="166">
        <f t="shared" si="22"/>
        <v>41363</v>
      </c>
      <c r="I91" s="162">
        <f t="shared" si="16"/>
        <v>41728</v>
      </c>
      <c r="J91" s="166">
        <f t="shared" si="23"/>
        <v>41728</v>
      </c>
      <c r="M91" s="162">
        <f t="shared" si="17"/>
        <v>42093</v>
      </c>
      <c r="N91" s="166">
        <f t="shared" si="24"/>
        <v>42093</v>
      </c>
      <c r="Q91" s="162">
        <f t="shared" si="18"/>
        <v>42458</v>
      </c>
      <c r="R91" s="166">
        <f t="shared" si="25"/>
        <v>42458</v>
      </c>
      <c r="U91" s="162">
        <f t="shared" si="19"/>
        <v>42824</v>
      </c>
      <c r="V91" s="166">
        <f t="shared" si="26"/>
        <v>42824</v>
      </c>
      <c r="Y91" s="162">
        <f t="shared" si="20"/>
        <v>43189</v>
      </c>
      <c r="Z91" s="166">
        <f t="shared" si="27"/>
        <v>43189</v>
      </c>
    </row>
    <row r="92" spans="1:26">
      <c r="A92" s="162">
        <f t="shared" si="14"/>
        <v>40998</v>
      </c>
      <c r="B92" s="166">
        <f t="shared" si="21"/>
        <v>40998</v>
      </c>
      <c r="E92" s="162">
        <f t="shared" si="15"/>
        <v>41364</v>
      </c>
      <c r="F92" s="166">
        <f t="shared" si="22"/>
        <v>41364</v>
      </c>
      <c r="I92" s="162">
        <f t="shared" si="16"/>
        <v>41729</v>
      </c>
      <c r="J92" s="166">
        <f t="shared" si="23"/>
        <v>41729</v>
      </c>
      <c r="M92" s="162">
        <f t="shared" si="17"/>
        <v>42094</v>
      </c>
      <c r="N92" s="166">
        <f t="shared" si="24"/>
        <v>42094</v>
      </c>
      <c r="Q92" s="162">
        <f t="shared" si="18"/>
        <v>42459</v>
      </c>
      <c r="R92" s="166">
        <f t="shared" si="25"/>
        <v>42459</v>
      </c>
      <c r="U92" s="162">
        <f t="shared" si="19"/>
        <v>42825</v>
      </c>
      <c r="V92" s="166">
        <f t="shared" si="26"/>
        <v>42825</v>
      </c>
      <c r="Y92" s="162">
        <f t="shared" si="20"/>
        <v>43190</v>
      </c>
      <c r="Z92" s="166">
        <f t="shared" si="27"/>
        <v>43190</v>
      </c>
    </row>
    <row r="93" spans="1:26">
      <c r="A93" s="162">
        <f t="shared" si="14"/>
        <v>40999</v>
      </c>
      <c r="B93" s="166">
        <f t="shared" si="21"/>
        <v>40999</v>
      </c>
      <c r="E93" s="162">
        <f t="shared" si="15"/>
        <v>41365</v>
      </c>
      <c r="F93" s="166">
        <f t="shared" si="22"/>
        <v>41365</v>
      </c>
      <c r="I93" s="162">
        <f t="shared" si="16"/>
        <v>41730</v>
      </c>
      <c r="J93" s="166">
        <f t="shared" si="23"/>
        <v>41730</v>
      </c>
      <c r="M93" s="162">
        <f t="shared" si="17"/>
        <v>42095</v>
      </c>
      <c r="N93" s="166">
        <f t="shared" si="24"/>
        <v>42095</v>
      </c>
      <c r="Q93" s="162">
        <f t="shared" si="18"/>
        <v>42460</v>
      </c>
      <c r="R93" s="166">
        <f t="shared" si="25"/>
        <v>42460</v>
      </c>
      <c r="U93" s="162">
        <f t="shared" si="19"/>
        <v>42826</v>
      </c>
      <c r="V93" s="166">
        <f t="shared" si="26"/>
        <v>42826</v>
      </c>
      <c r="Y93" s="162">
        <f t="shared" si="20"/>
        <v>43191</v>
      </c>
      <c r="Z93" s="166">
        <f t="shared" si="27"/>
        <v>43191</v>
      </c>
    </row>
    <row r="94" spans="1:26">
      <c r="A94" s="162">
        <f t="shared" si="14"/>
        <v>41000</v>
      </c>
      <c r="B94" s="166">
        <f t="shared" si="21"/>
        <v>41000</v>
      </c>
      <c r="E94" s="162">
        <f t="shared" si="15"/>
        <v>41366</v>
      </c>
      <c r="F94" s="166">
        <f t="shared" si="22"/>
        <v>41366</v>
      </c>
      <c r="I94" s="162">
        <f t="shared" si="16"/>
        <v>41731</v>
      </c>
      <c r="J94" s="166">
        <f t="shared" si="23"/>
        <v>41731</v>
      </c>
      <c r="M94" s="162">
        <f t="shared" si="17"/>
        <v>42096</v>
      </c>
      <c r="N94" s="166">
        <f t="shared" si="24"/>
        <v>42096</v>
      </c>
      <c r="Q94" s="162">
        <f t="shared" si="18"/>
        <v>42461</v>
      </c>
      <c r="R94" s="166">
        <f t="shared" si="25"/>
        <v>42461</v>
      </c>
      <c r="U94" s="162">
        <f t="shared" si="19"/>
        <v>42827</v>
      </c>
      <c r="V94" s="166">
        <f t="shared" si="26"/>
        <v>42827</v>
      </c>
      <c r="Y94" s="162">
        <f t="shared" si="20"/>
        <v>43192</v>
      </c>
      <c r="Z94" s="166">
        <f t="shared" si="27"/>
        <v>43192</v>
      </c>
    </row>
    <row r="95" spans="1:26">
      <c r="A95" s="162">
        <f t="shared" si="14"/>
        <v>41001</v>
      </c>
      <c r="B95" s="166">
        <f t="shared" si="21"/>
        <v>41001</v>
      </c>
      <c r="E95" s="162">
        <f t="shared" si="15"/>
        <v>41367</v>
      </c>
      <c r="F95" s="166">
        <f t="shared" si="22"/>
        <v>41367</v>
      </c>
      <c r="I95" s="162">
        <f t="shared" si="16"/>
        <v>41732</v>
      </c>
      <c r="J95" s="166">
        <f t="shared" si="23"/>
        <v>41732</v>
      </c>
      <c r="M95" s="162">
        <f t="shared" si="17"/>
        <v>42097</v>
      </c>
      <c r="N95" s="166">
        <f t="shared" si="24"/>
        <v>42097</v>
      </c>
      <c r="Q95" s="162">
        <f t="shared" si="18"/>
        <v>42462</v>
      </c>
      <c r="R95" s="166">
        <f t="shared" si="25"/>
        <v>42462</v>
      </c>
      <c r="U95" s="162">
        <f t="shared" si="19"/>
        <v>42828</v>
      </c>
      <c r="V95" s="166">
        <f t="shared" si="26"/>
        <v>42828</v>
      </c>
      <c r="Y95" s="162">
        <f t="shared" si="20"/>
        <v>43193</v>
      </c>
      <c r="Z95" s="166">
        <f t="shared" si="27"/>
        <v>43193</v>
      </c>
    </row>
    <row r="96" spans="1:26">
      <c r="A96" s="162">
        <f t="shared" si="14"/>
        <v>41002</v>
      </c>
      <c r="B96" s="166">
        <f t="shared" si="21"/>
        <v>41002</v>
      </c>
      <c r="E96" s="162">
        <f t="shared" si="15"/>
        <v>41368</v>
      </c>
      <c r="F96" s="166">
        <f t="shared" si="22"/>
        <v>41368</v>
      </c>
      <c r="I96" s="162">
        <f t="shared" si="16"/>
        <v>41733</v>
      </c>
      <c r="J96" s="166">
        <f t="shared" si="23"/>
        <v>41733</v>
      </c>
      <c r="M96" s="162">
        <f t="shared" si="17"/>
        <v>42098</v>
      </c>
      <c r="N96" s="166">
        <f t="shared" si="24"/>
        <v>42098</v>
      </c>
      <c r="Q96" s="162">
        <f t="shared" si="18"/>
        <v>42463</v>
      </c>
      <c r="R96" s="166">
        <f t="shared" si="25"/>
        <v>42463</v>
      </c>
      <c r="U96" s="162">
        <f t="shared" si="19"/>
        <v>42829</v>
      </c>
      <c r="V96" s="166">
        <f t="shared" si="26"/>
        <v>42829</v>
      </c>
      <c r="Y96" s="162">
        <f t="shared" si="20"/>
        <v>43194</v>
      </c>
      <c r="Z96" s="166">
        <f t="shared" si="27"/>
        <v>43194</v>
      </c>
    </row>
    <row r="97" spans="1:26">
      <c r="A97" s="162">
        <f t="shared" si="14"/>
        <v>41003</v>
      </c>
      <c r="B97" s="166">
        <f t="shared" si="21"/>
        <v>41003</v>
      </c>
      <c r="E97" s="162">
        <f t="shared" si="15"/>
        <v>41369</v>
      </c>
      <c r="F97" s="166">
        <f t="shared" si="22"/>
        <v>41369</v>
      </c>
      <c r="I97" s="162">
        <f t="shared" si="16"/>
        <v>41734</v>
      </c>
      <c r="J97" s="166">
        <f t="shared" si="23"/>
        <v>41734</v>
      </c>
      <c r="M97" s="162">
        <f t="shared" si="17"/>
        <v>42099</v>
      </c>
      <c r="N97" s="166">
        <f t="shared" si="24"/>
        <v>42099</v>
      </c>
      <c r="Q97" s="162">
        <f t="shared" si="18"/>
        <v>42464</v>
      </c>
      <c r="R97" s="166">
        <f t="shared" si="25"/>
        <v>42464</v>
      </c>
      <c r="U97" s="162">
        <f t="shared" si="19"/>
        <v>42830</v>
      </c>
      <c r="V97" s="166">
        <f t="shared" si="26"/>
        <v>42830</v>
      </c>
      <c r="Y97" s="162">
        <f t="shared" si="20"/>
        <v>43195</v>
      </c>
      <c r="Z97" s="166">
        <f t="shared" si="27"/>
        <v>43195</v>
      </c>
    </row>
    <row r="98" spans="1:26">
      <c r="A98" s="162">
        <f t="shared" si="14"/>
        <v>41004</v>
      </c>
      <c r="B98" s="166">
        <f t="shared" si="21"/>
        <v>41004</v>
      </c>
      <c r="E98" s="162">
        <f t="shared" si="15"/>
        <v>41370</v>
      </c>
      <c r="F98" s="166">
        <f t="shared" si="22"/>
        <v>41370</v>
      </c>
      <c r="I98" s="162">
        <f t="shared" si="16"/>
        <v>41735</v>
      </c>
      <c r="J98" s="166">
        <f t="shared" si="23"/>
        <v>41735</v>
      </c>
      <c r="M98" s="162">
        <f t="shared" si="17"/>
        <v>42100</v>
      </c>
      <c r="N98" s="166">
        <f t="shared" si="24"/>
        <v>42100</v>
      </c>
      <c r="Q98" s="162">
        <f t="shared" si="18"/>
        <v>42465</v>
      </c>
      <c r="R98" s="166">
        <f t="shared" si="25"/>
        <v>42465</v>
      </c>
      <c r="U98" s="162">
        <f t="shared" si="19"/>
        <v>42831</v>
      </c>
      <c r="V98" s="166">
        <f t="shared" si="26"/>
        <v>42831</v>
      </c>
      <c r="Y98" s="162">
        <f t="shared" si="20"/>
        <v>43196</v>
      </c>
      <c r="Z98" s="166">
        <f t="shared" si="27"/>
        <v>43196</v>
      </c>
    </row>
    <row r="99" spans="1:26">
      <c r="A99" s="162">
        <f t="shared" si="14"/>
        <v>41005</v>
      </c>
      <c r="B99" s="166">
        <f t="shared" si="21"/>
        <v>41005</v>
      </c>
      <c r="E99" s="162">
        <f t="shared" si="15"/>
        <v>41371</v>
      </c>
      <c r="F99" s="166">
        <f t="shared" si="22"/>
        <v>41371</v>
      </c>
      <c r="I99" s="162">
        <f t="shared" si="16"/>
        <v>41736</v>
      </c>
      <c r="J99" s="166">
        <f t="shared" si="23"/>
        <v>41736</v>
      </c>
      <c r="M99" s="162">
        <f t="shared" si="17"/>
        <v>42101</v>
      </c>
      <c r="N99" s="166">
        <f t="shared" si="24"/>
        <v>42101</v>
      </c>
      <c r="Q99" s="162">
        <f t="shared" si="18"/>
        <v>42466</v>
      </c>
      <c r="R99" s="166">
        <f t="shared" si="25"/>
        <v>42466</v>
      </c>
      <c r="U99" s="162">
        <f t="shared" si="19"/>
        <v>42832</v>
      </c>
      <c r="V99" s="166">
        <f t="shared" si="26"/>
        <v>42832</v>
      </c>
      <c r="Y99" s="162">
        <f t="shared" si="20"/>
        <v>43197</v>
      </c>
      <c r="Z99" s="166">
        <f t="shared" si="27"/>
        <v>43197</v>
      </c>
    </row>
    <row r="100" spans="1:26">
      <c r="A100" s="162">
        <f t="shared" si="14"/>
        <v>41006</v>
      </c>
      <c r="B100" s="166">
        <f t="shared" si="21"/>
        <v>41006</v>
      </c>
      <c r="E100" s="162">
        <f t="shared" si="15"/>
        <v>41372</v>
      </c>
      <c r="F100" s="166">
        <f t="shared" si="22"/>
        <v>41372</v>
      </c>
      <c r="I100" s="162">
        <f t="shared" si="16"/>
        <v>41737</v>
      </c>
      <c r="J100" s="166">
        <f t="shared" si="23"/>
        <v>41737</v>
      </c>
      <c r="M100" s="162">
        <f t="shared" si="17"/>
        <v>42102</v>
      </c>
      <c r="N100" s="166">
        <f t="shared" si="24"/>
        <v>42102</v>
      </c>
      <c r="Q100" s="162">
        <f t="shared" si="18"/>
        <v>42467</v>
      </c>
      <c r="R100" s="166">
        <f t="shared" si="25"/>
        <v>42467</v>
      </c>
      <c r="U100" s="162">
        <f t="shared" si="19"/>
        <v>42833</v>
      </c>
      <c r="V100" s="166">
        <f t="shared" si="26"/>
        <v>42833</v>
      </c>
      <c r="Y100" s="162">
        <f t="shared" si="20"/>
        <v>43198</v>
      </c>
      <c r="Z100" s="166">
        <f t="shared" si="27"/>
        <v>43198</v>
      </c>
    </row>
    <row r="101" spans="1:26">
      <c r="A101" s="162">
        <f t="shared" si="14"/>
        <v>41007</v>
      </c>
      <c r="B101" s="166">
        <f t="shared" si="21"/>
        <v>41007</v>
      </c>
      <c r="E101" s="162">
        <f t="shared" si="15"/>
        <v>41373</v>
      </c>
      <c r="F101" s="166">
        <f t="shared" si="22"/>
        <v>41373</v>
      </c>
      <c r="I101" s="162">
        <f t="shared" si="16"/>
        <v>41738</v>
      </c>
      <c r="J101" s="166">
        <f t="shared" si="23"/>
        <v>41738</v>
      </c>
      <c r="M101" s="162">
        <f t="shared" si="17"/>
        <v>42103</v>
      </c>
      <c r="N101" s="166">
        <f t="shared" si="24"/>
        <v>42103</v>
      </c>
      <c r="Q101" s="162">
        <f t="shared" si="18"/>
        <v>42468</v>
      </c>
      <c r="R101" s="166">
        <f t="shared" si="25"/>
        <v>42468</v>
      </c>
      <c r="U101" s="162">
        <f t="shared" si="19"/>
        <v>42834</v>
      </c>
      <c r="V101" s="166">
        <f t="shared" si="26"/>
        <v>42834</v>
      </c>
      <c r="Y101" s="162">
        <f t="shared" si="20"/>
        <v>43199</v>
      </c>
      <c r="Z101" s="166">
        <f t="shared" si="27"/>
        <v>43199</v>
      </c>
    </row>
    <row r="102" spans="1:26">
      <c r="A102" s="162">
        <f t="shared" si="14"/>
        <v>41008</v>
      </c>
      <c r="B102" s="166">
        <f t="shared" si="21"/>
        <v>41008</v>
      </c>
      <c r="E102" s="162">
        <f t="shared" si="15"/>
        <v>41374</v>
      </c>
      <c r="F102" s="166">
        <f t="shared" si="22"/>
        <v>41374</v>
      </c>
      <c r="I102" s="162">
        <f t="shared" si="16"/>
        <v>41739</v>
      </c>
      <c r="J102" s="166">
        <f t="shared" si="23"/>
        <v>41739</v>
      </c>
      <c r="M102" s="162">
        <f t="shared" si="17"/>
        <v>42104</v>
      </c>
      <c r="N102" s="166">
        <f t="shared" si="24"/>
        <v>42104</v>
      </c>
      <c r="Q102" s="162">
        <f t="shared" si="18"/>
        <v>42469</v>
      </c>
      <c r="R102" s="166">
        <f t="shared" si="25"/>
        <v>42469</v>
      </c>
      <c r="U102" s="162">
        <f t="shared" si="19"/>
        <v>42835</v>
      </c>
      <c r="V102" s="166">
        <f t="shared" si="26"/>
        <v>42835</v>
      </c>
      <c r="Y102" s="162">
        <f t="shared" si="20"/>
        <v>43200</v>
      </c>
      <c r="Z102" s="166">
        <f t="shared" si="27"/>
        <v>43200</v>
      </c>
    </row>
    <row r="103" spans="1:26">
      <c r="A103" s="162">
        <f t="shared" si="14"/>
        <v>41009</v>
      </c>
      <c r="B103" s="166">
        <f t="shared" si="21"/>
        <v>41009</v>
      </c>
      <c r="E103" s="162">
        <f t="shared" si="15"/>
        <v>41375</v>
      </c>
      <c r="F103" s="166">
        <f t="shared" si="22"/>
        <v>41375</v>
      </c>
      <c r="I103" s="162">
        <f t="shared" si="16"/>
        <v>41740</v>
      </c>
      <c r="J103" s="166">
        <f t="shared" si="23"/>
        <v>41740</v>
      </c>
      <c r="M103" s="162">
        <f t="shared" si="17"/>
        <v>42105</v>
      </c>
      <c r="N103" s="166">
        <f t="shared" si="24"/>
        <v>42105</v>
      </c>
      <c r="Q103" s="162">
        <f t="shared" si="18"/>
        <v>42470</v>
      </c>
      <c r="R103" s="166">
        <f t="shared" si="25"/>
        <v>42470</v>
      </c>
      <c r="U103" s="162">
        <f t="shared" si="19"/>
        <v>42836</v>
      </c>
      <c r="V103" s="166">
        <f t="shared" si="26"/>
        <v>42836</v>
      </c>
      <c r="Y103" s="162">
        <f t="shared" si="20"/>
        <v>43201</v>
      </c>
      <c r="Z103" s="166">
        <f t="shared" si="27"/>
        <v>43201</v>
      </c>
    </row>
    <row r="104" spans="1:26">
      <c r="A104" s="162">
        <f t="shared" si="14"/>
        <v>41010</v>
      </c>
      <c r="B104" s="166">
        <f t="shared" si="21"/>
        <v>41010</v>
      </c>
      <c r="E104" s="162">
        <f t="shared" si="15"/>
        <v>41376</v>
      </c>
      <c r="F104" s="166">
        <f t="shared" si="22"/>
        <v>41376</v>
      </c>
      <c r="I104" s="162">
        <f t="shared" si="16"/>
        <v>41741</v>
      </c>
      <c r="J104" s="166">
        <f t="shared" si="23"/>
        <v>41741</v>
      </c>
      <c r="M104" s="162">
        <f t="shared" si="17"/>
        <v>42106</v>
      </c>
      <c r="N104" s="166">
        <f t="shared" si="24"/>
        <v>42106</v>
      </c>
      <c r="Q104" s="162">
        <f t="shared" si="18"/>
        <v>42471</v>
      </c>
      <c r="R104" s="166">
        <f t="shared" si="25"/>
        <v>42471</v>
      </c>
      <c r="U104" s="162">
        <f t="shared" si="19"/>
        <v>42837</v>
      </c>
      <c r="V104" s="166">
        <f t="shared" si="26"/>
        <v>42837</v>
      </c>
      <c r="Y104" s="162">
        <f t="shared" si="20"/>
        <v>43202</v>
      </c>
      <c r="Z104" s="166">
        <f t="shared" si="27"/>
        <v>43202</v>
      </c>
    </row>
    <row r="105" spans="1:26">
      <c r="A105" s="162">
        <f t="shared" si="14"/>
        <v>41011</v>
      </c>
      <c r="B105" s="166">
        <f t="shared" si="21"/>
        <v>41011</v>
      </c>
      <c r="E105" s="162">
        <f t="shared" si="15"/>
        <v>41377</v>
      </c>
      <c r="F105" s="166">
        <f t="shared" si="22"/>
        <v>41377</v>
      </c>
      <c r="I105" s="162">
        <f t="shared" si="16"/>
        <v>41742</v>
      </c>
      <c r="J105" s="166">
        <f t="shared" si="23"/>
        <v>41742</v>
      </c>
      <c r="M105" s="162">
        <f t="shared" si="17"/>
        <v>42107</v>
      </c>
      <c r="N105" s="166">
        <f t="shared" si="24"/>
        <v>42107</v>
      </c>
      <c r="Q105" s="162">
        <f t="shared" si="18"/>
        <v>42472</v>
      </c>
      <c r="R105" s="166">
        <f t="shared" si="25"/>
        <v>42472</v>
      </c>
      <c r="U105" s="162">
        <f t="shared" si="19"/>
        <v>42838</v>
      </c>
      <c r="V105" s="166">
        <f t="shared" si="26"/>
        <v>42838</v>
      </c>
      <c r="Y105" s="162">
        <f t="shared" si="20"/>
        <v>43203</v>
      </c>
      <c r="Z105" s="166">
        <f t="shared" si="27"/>
        <v>43203</v>
      </c>
    </row>
    <row r="106" spans="1:26">
      <c r="A106" s="162">
        <f t="shared" si="14"/>
        <v>41012</v>
      </c>
      <c r="B106" s="166">
        <f t="shared" si="21"/>
        <v>41012</v>
      </c>
      <c r="E106" s="162">
        <f t="shared" si="15"/>
        <v>41378</v>
      </c>
      <c r="F106" s="166">
        <f t="shared" si="22"/>
        <v>41378</v>
      </c>
      <c r="I106" s="162">
        <f t="shared" si="16"/>
        <v>41743</v>
      </c>
      <c r="J106" s="166">
        <f t="shared" si="23"/>
        <v>41743</v>
      </c>
      <c r="M106" s="162">
        <f t="shared" si="17"/>
        <v>42108</v>
      </c>
      <c r="N106" s="166">
        <f t="shared" si="24"/>
        <v>42108</v>
      </c>
      <c r="Q106" s="162">
        <f t="shared" si="18"/>
        <v>42473</v>
      </c>
      <c r="R106" s="166">
        <f t="shared" si="25"/>
        <v>42473</v>
      </c>
      <c r="U106" s="162">
        <f t="shared" si="19"/>
        <v>42839</v>
      </c>
      <c r="V106" s="166">
        <f t="shared" si="26"/>
        <v>42839</v>
      </c>
      <c r="Y106" s="162">
        <f t="shared" si="20"/>
        <v>43204</v>
      </c>
      <c r="Z106" s="166">
        <f t="shared" si="27"/>
        <v>43204</v>
      </c>
    </row>
    <row r="107" spans="1:26">
      <c r="A107" s="162">
        <f t="shared" si="14"/>
        <v>41013</v>
      </c>
      <c r="B107" s="166">
        <f t="shared" si="21"/>
        <v>41013</v>
      </c>
      <c r="E107" s="162">
        <f t="shared" si="15"/>
        <v>41379</v>
      </c>
      <c r="F107" s="166">
        <f t="shared" si="22"/>
        <v>41379</v>
      </c>
      <c r="I107" s="162">
        <f t="shared" si="16"/>
        <v>41744</v>
      </c>
      <c r="J107" s="166">
        <f t="shared" si="23"/>
        <v>41744</v>
      </c>
      <c r="M107" s="162">
        <f t="shared" si="17"/>
        <v>42109</v>
      </c>
      <c r="N107" s="166">
        <f t="shared" si="24"/>
        <v>42109</v>
      </c>
      <c r="Q107" s="162">
        <f t="shared" si="18"/>
        <v>42474</v>
      </c>
      <c r="R107" s="166">
        <f t="shared" si="25"/>
        <v>42474</v>
      </c>
      <c r="U107" s="162">
        <f t="shared" si="19"/>
        <v>42840</v>
      </c>
      <c r="V107" s="166">
        <f t="shared" si="26"/>
        <v>42840</v>
      </c>
      <c r="Y107" s="162">
        <f t="shared" si="20"/>
        <v>43205</v>
      </c>
      <c r="Z107" s="166">
        <f t="shared" si="27"/>
        <v>43205</v>
      </c>
    </row>
    <row r="108" spans="1:26">
      <c r="A108" s="162">
        <f t="shared" si="14"/>
        <v>41014</v>
      </c>
      <c r="B108" s="166">
        <f t="shared" si="21"/>
        <v>41014</v>
      </c>
      <c r="E108" s="162">
        <f t="shared" si="15"/>
        <v>41380</v>
      </c>
      <c r="F108" s="166">
        <f t="shared" si="22"/>
        <v>41380</v>
      </c>
      <c r="I108" s="162">
        <f t="shared" si="16"/>
        <v>41745</v>
      </c>
      <c r="J108" s="166">
        <f t="shared" si="23"/>
        <v>41745</v>
      </c>
      <c r="M108" s="162">
        <f t="shared" si="17"/>
        <v>42110</v>
      </c>
      <c r="N108" s="166">
        <f t="shared" si="24"/>
        <v>42110</v>
      </c>
      <c r="Q108" s="162">
        <f t="shared" si="18"/>
        <v>42475</v>
      </c>
      <c r="R108" s="166">
        <f t="shared" si="25"/>
        <v>42475</v>
      </c>
      <c r="U108" s="162">
        <f t="shared" si="19"/>
        <v>42841</v>
      </c>
      <c r="V108" s="166">
        <f t="shared" si="26"/>
        <v>42841</v>
      </c>
      <c r="Y108" s="162">
        <f t="shared" si="20"/>
        <v>43206</v>
      </c>
      <c r="Z108" s="166">
        <f t="shared" si="27"/>
        <v>43206</v>
      </c>
    </row>
    <row r="109" spans="1:26">
      <c r="A109" s="162">
        <f t="shared" si="14"/>
        <v>41015</v>
      </c>
      <c r="B109" s="166">
        <f t="shared" si="21"/>
        <v>41015</v>
      </c>
      <c r="E109" s="162">
        <f t="shared" si="15"/>
        <v>41381</v>
      </c>
      <c r="F109" s="166">
        <f t="shared" si="22"/>
        <v>41381</v>
      </c>
      <c r="I109" s="162">
        <f t="shared" si="16"/>
        <v>41746</v>
      </c>
      <c r="J109" s="166">
        <f t="shared" si="23"/>
        <v>41746</v>
      </c>
      <c r="M109" s="162">
        <f t="shared" si="17"/>
        <v>42111</v>
      </c>
      <c r="N109" s="166">
        <f t="shared" si="24"/>
        <v>42111</v>
      </c>
      <c r="Q109" s="162">
        <f t="shared" si="18"/>
        <v>42476</v>
      </c>
      <c r="R109" s="166">
        <f t="shared" si="25"/>
        <v>42476</v>
      </c>
      <c r="U109" s="162">
        <f t="shared" si="19"/>
        <v>42842</v>
      </c>
      <c r="V109" s="166">
        <f t="shared" si="26"/>
        <v>42842</v>
      </c>
      <c r="Y109" s="162">
        <f t="shared" si="20"/>
        <v>43207</v>
      </c>
      <c r="Z109" s="166">
        <f t="shared" si="27"/>
        <v>43207</v>
      </c>
    </row>
    <row r="110" spans="1:26">
      <c r="A110" s="162">
        <f t="shared" si="14"/>
        <v>41016</v>
      </c>
      <c r="B110" s="166">
        <f t="shared" si="21"/>
        <v>41016</v>
      </c>
      <c r="E110" s="162">
        <f t="shared" si="15"/>
        <v>41382</v>
      </c>
      <c r="F110" s="166">
        <f t="shared" si="22"/>
        <v>41382</v>
      </c>
      <c r="I110" s="162">
        <f t="shared" si="16"/>
        <v>41747</v>
      </c>
      <c r="J110" s="166">
        <f t="shared" si="23"/>
        <v>41747</v>
      </c>
      <c r="M110" s="162">
        <f t="shared" si="17"/>
        <v>42112</v>
      </c>
      <c r="N110" s="166">
        <f t="shared" si="24"/>
        <v>42112</v>
      </c>
      <c r="Q110" s="162">
        <f t="shared" si="18"/>
        <v>42477</v>
      </c>
      <c r="R110" s="166">
        <f t="shared" si="25"/>
        <v>42477</v>
      </c>
      <c r="U110" s="162">
        <f t="shared" si="19"/>
        <v>42843</v>
      </c>
      <c r="V110" s="166">
        <f t="shared" si="26"/>
        <v>42843</v>
      </c>
      <c r="Y110" s="162">
        <f t="shared" si="20"/>
        <v>43208</v>
      </c>
      <c r="Z110" s="166">
        <f t="shared" si="27"/>
        <v>43208</v>
      </c>
    </row>
    <row r="111" spans="1:26">
      <c r="A111" s="162">
        <f t="shared" si="14"/>
        <v>41017</v>
      </c>
      <c r="B111" s="166">
        <f t="shared" si="21"/>
        <v>41017</v>
      </c>
      <c r="E111" s="162">
        <f t="shared" si="15"/>
        <v>41383</v>
      </c>
      <c r="F111" s="166">
        <f t="shared" si="22"/>
        <v>41383</v>
      </c>
      <c r="I111" s="162">
        <f t="shared" si="16"/>
        <v>41748</v>
      </c>
      <c r="J111" s="166">
        <f t="shared" si="23"/>
        <v>41748</v>
      </c>
      <c r="M111" s="162">
        <f t="shared" si="17"/>
        <v>42113</v>
      </c>
      <c r="N111" s="166">
        <f t="shared" si="24"/>
        <v>42113</v>
      </c>
      <c r="Q111" s="162">
        <f t="shared" si="18"/>
        <v>42478</v>
      </c>
      <c r="R111" s="166">
        <f t="shared" si="25"/>
        <v>42478</v>
      </c>
      <c r="U111" s="162">
        <f t="shared" si="19"/>
        <v>42844</v>
      </c>
      <c r="V111" s="166">
        <f t="shared" si="26"/>
        <v>42844</v>
      </c>
      <c r="Y111" s="162">
        <f t="shared" si="20"/>
        <v>43209</v>
      </c>
      <c r="Z111" s="166">
        <f t="shared" si="27"/>
        <v>43209</v>
      </c>
    </row>
    <row r="112" spans="1:26">
      <c r="A112" s="162">
        <f t="shared" si="14"/>
        <v>41018</v>
      </c>
      <c r="B112" s="166">
        <f t="shared" si="21"/>
        <v>41018</v>
      </c>
      <c r="E112" s="162">
        <f t="shared" si="15"/>
        <v>41384</v>
      </c>
      <c r="F112" s="166">
        <f t="shared" si="22"/>
        <v>41384</v>
      </c>
      <c r="I112" s="162">
        <f t="shared" si="16"/>
        <v>41749</v>
      </c>
      <c r="J112" s="166">
        <f t="shared" si="23"/>
        <v>41749</v>
      </c>
      <c r="M112" s="162">
        <f t="shared" si="17"/>
        <v>42114</v>
      </c>
      <c r="N112" s="166">
        <f t="shared" si="24"/>
        <v>42114</v>
      </c>
      <c r="Q112" s="162">
        <f t="shared" si="18"/>
        <v>42479</v>
      </c>
      <c r="R112" s="166">
        <f t="shared" si="25"/>
        <v>42479</v>
      </c>
      <c r="U112" s="162">
        <f t="shared" si="19"/>
        <v>42845</v>
      </c>
      <c r="V112" s="166">
        <f t="shared" si="26"/>
        <v>42845</v>
      </c>
      <c r="Y112" s="162">
        <f t="shared" si="20"/>
        <v>43210</v>
      </c>
      <c r="Z112" s="166">
        <f t="shared" si="27"/>
        <v>43210</v>
      </c>
    </row>
    <row r="113" spans="1:26">
      <c r="A113" s="162">
        <f t="shared" si="14"/>
        <v>41019</v>
      </c>
      <c r="B113" s="166">
        <f t="shared" si="21"/>
        <v>41019</v>
      </c>
      <c r="E113" s="162">
        <f t="shared" si="15"/>
        <v>41385</v>
      </c>
      <c r="F113" s="166">
        <f t="shared" si="22"/>
        <v>41385</v>
      </c>
      <c r="I113" s="162">
        <f t="shared" si="16"/>
        <v>41750</v>
      </c>
      <c r="J113" s="166">
        <f t="shared" si="23"/>
        <v>41750</v>
      </c>
      <c r="M113" s="162">
        <f t="shared" si="17"/>
        <v>42115</v>
      </c>
      <c r="N113" s="166">
        <f t="shared" si="24"/>
        <v>42115</v>
      </c>
      <c r="Q113" s="162">
        <f t="shared" si="18"/>
        <v>42480</v>
      </c>
      <c r="R113" s="166">
        <f t="shared" si="25"/>
        <v>42480</v>
      </c>
      <c r="U113" s="162">
        <f t="shared" si="19"/>
        <v>42846</v>
      </c>
      <c r="V113" s="166">
        <f t="shared" si="26"/>
        <v>42846</v>
      </c>
      <c r="Y113" s="162">
        <f t="shared" si="20"/>
        <v>43211</v>
      </c>
      <c r="Z113" s="166">
        <f t="shared" si="27"/>
        <v>43211</v>
      </c>
    </row>
    <row r="114" spans="1:26">
      <c r="A114" s="162">
        <f t="shared" si="14"/>
        <v>41020</v>
      </c>
      <c r="B114" s="166">
        <f t="shared" si="21"/>
        <v>41020</v>
      </c>
      <c r="E114" s="162">
        <f t="shared" si="15"/>
        <v>41386</v>
      </c>
      <c r="F114" s="166">
        <f t="shared" si="22"/>
        <v>41386</v>
      </c>
      <c r="I114" s="162">
        <f t="shared" si="16"/>
        <v>41751</v>
      </c>
      <c r="J114" s="166">
        <f t="shared" si="23"/>
        <v>41751</v>
      </c>
      <c r="M114" s="162">
        <f t="shared" si="17"/>
        <v>42116</v>
      </c>
      <c r="N114" s="166">
        <f t="shared" si="24"/>
        <v>42116</v>
      </c>
      <c r="Q114" s="162">
        <f t="shared" si="18"/>
        <v>42481</v>
      </c>
      <c r="R114" s="166">
        <f t="shared" si="25"/>
        <v>42481</v>
      </c>
      <c r="U114" s="162">
        <f t="shared" si="19"/>
        <v>42847</v>
      </c>
      <c r="V114" s="166">
        <f t="shared" si="26"/>
        <v>42847</v>
      </c>
      <c r="Y114" s="162">
        <f t="shared" si="20"/>
        <v>43212</v>
      </c>
      <c r="Z114" s="166">
        <f t="shared" si="27"/>
        <v>43212</v>
      </c>
    </row>
    <row r="115" spans="1:26">
      <c r="A115" s="162">
        <f t="shared" si="14"/>
        <v>41021</v>
      </c>
      <c r="B115" s="166">
        <f t="shared" si="21"/>
        <v>41021</v>
      </c>
      <c r="E115" s="162">
        <f t="shared" si="15"/>
        <v>41387</v>
      </c>
      <c r="F115" s="166">
        <f t="shared" si="22"/>
        <v>41387</v>
      </c>
      <c r="I115" s="162">
        <f t="shared" si="16"/>
        <v>41752</v>
      </c>
      <c r="J115" s="166">
        <f t="shared" si="23"/>
        <v>41752</v>
      </c>
      <c r="M115" s="162">
        <f t="shared" si="17"/>
        <v>42117</v>
      </c>
      <c r="N115" s="166">
        <f t="shared" si="24"/>
        <v>42117</v>
      </c>
      <c r="Q115" s="162">
        <f t="shared" si="18"/>
        <v>42482</v>
      </c>
      <c r="R115" s="166">
        <f t="shared" si="25"/>
        <v>42482</v>
      </c>
      <c r="U115" s="162">
        <f t="shared" si="19"/>
        <v>42848</v>
      </c>
      <c r="V115" s="166">
        <f t="shared" si="26"/>
        <v>42848</v>
      </c>
      <c r="Y115" s="162">
        <f t="shared" si="20"/>
        <v>43213</v>
      </c>
      <c r="Z115" s="166">
        <f t="shared" si="27"/>
        <v>43213</v>
      </c>
    </row>
    <row r="116" spans="1:26">
      <c r="A116" s="162">
        <f t="shared" si="14"/>
        <v>41022</v>
      </c>
      <c r="B116" s="166">
        <f t="shared" si="21"/>
        <v>41022</v>
      </c>
      <c r="E116" s="162">
        <f t="shared" si="15"/>
        <v>41388</v>
      </c>
      <c r="F116" s="166">
        <f t="shared" si="22"/>
        <v>41388</v>
      </c>
      <c r="I116" s="162">
        <f t="shared" si="16"/>
        <v>41753</v>
      </c>
      <c r="J116" s="166">
        <f t="shared" si="23"/>
        <v>41753</v>
      </c>
      <c r="M116" s="162">
        <f t="shared" si="17"/>
        <v>42118</v>
      </c>
      <c r="N116" s="166">
        <f t="shared" si="24"/>
        <v>42118</v>
      </c>
      <c r="Q116" s="162">
        <f t="shared" si="18"/>
        <v>42483</v>
      </c>
      <c r="R116" s="166">
        <f t="shared" si="25"/>
        <v>42483</v>
      </c>
      <c r="U116" s="162">
        <f t="shared" si="19"/>
        <v>42849</v>
      </c>
      <c r="V116" s="166">
        <f t="shared" si="26"/>
        <v>42849</v>
      </c>
      <c r="Y116" s="162">
        <f t="shared" si="20"/>
        <v>43214</v>
      </c>
      <c r="Z116" s="166">
        <f t="shared" si="27"/>
        <v>43214</v>
      </c>
    </row>
    <row r="117" spans="1:26">
      <c r="A117" s="162">
        <f t="shared" si="14"/>
        <v>41023</v>
      </c>
      <c r="B117" s="166">
        <f t="shared" si="21"/>
        <v>41023</v>
      </c>
      <c r="E117" s="162">
        <f t="shared" si="15"/>
        <v>41389</v>
      </c>
      <c r="F117" s="166">
        <f t="shared" si="22"/>
        <v>41389</v>
      </c>
      <c r="I117" s="162">
        <f t="shared" si="16"/>
        <v>41754</v>
      </c>
      <c r="J117" s="166">
        <f t="shared" si="23"/>
        <v>41754</v>
      </c>
      <c r="M117" s="162">
        <f t="shared" si="17"/>
        <v>42119</v>
      </c>
      <c r="N117" s="166">
        <f t="shared" si="24"/>
        <v>42119</v>
      </c>
      <c r="Q117" s="162">
        <f t="shared" si="18"/>
        <v>42484</v>
      </c>
      <c r="R117" s="166">
        <f t="shared" si="25"/>
        <v>42484</v>
      </c>
      <c r="U117" s="162">
        <f t="shared" si="19"/>
        <v>42850</v>
      </c>
      <c r="V117" s="166">
        <f t="shared" si="26"/>
        <v>42850</v>
      </c>
      <c r="Y117" s="162">
        <f t="shared" si="20"/>
        <v>43215</v>
      </c>
      <c r="Z117" s="166">
        <f t="shared" si="27"/>
        <v>43215</v>
      </c>
    </row>
    <row r="118" spans="1:26">
      <c r="A118" s="162">
        <f t="shared" si="14"/>
        <v>41024</v>
      </c>
      <c r="B118" s="166">
        <f t="shared" si="21"/>
        <v>41024</v>
      </c>
      <c r="E118" s="162">
        <f t="shared" si="15"/>
        <v>41390</v>
      </c>
      <c r="F118" s="166">
        <f t="shared" si="22"/>
        <v>41390</v>
      </c>
      <c r="I118" s="162">
        <f t="shared" si="16"/>
        <v>41755</v>
      </c>
      <c r="J118" s="166">
        <f t="shared" si="23"/>
        <v>41755</v>
      </c>
      <c r="M118" s="162">
        <f t="shared" si="17"/>
        <v>42120</v>
      </c>
      <c r="N118" s="166">
        <f t="shared" si="24"/>
        <v>42120</v>
      </c>
      <c r="Q118" s="162">
        <f t="shared" si="18"/>
        <v>42485</v>
      </c>
      <c r="R118" s="166">
        <f t="shared" si="25"/>
        <v>42485</v>
      </c>
      <c r="U118" s="162">
        <f t="shared" si="19"/>
        <v>42851</v>
      </c>
      <c r="V118" s="166">
        <f t="shared" si="26"/>
        <v>42851</v>
      </c>
      <c r="Y118" s="162">
        <f t="shared" si="20"/>
        <v>43216</v>
      </c>
      <c r="Z118" s="166">
        <f t="shared" si="27"/>
        <v>43216</v>
      </c>
    </row>
    <row r="119" spans="1:26">
      <c r="A119" s="162">
        <f t="shared" si="14"/>
        <v>41025</v>
      </c>
      <c r="B119" s="166">
        <f t="shared" si="21"/>
        <v>41025</v>
      </c>
      <c r="E119" s="162">
        <f t="shared" si="15"/>
        <v>41391</v>
      </c>
      <c r="F119" s="166">
        <f t="shared" si="22"/>
        <v>41391</v>
      </c>
      <c r="I119" s="162">
        <f t="shared" si="16"/>
        <v>41756</v>
      </c>
      <c r="J119" s="166">
        <f t="shared" si="23"/>
        <v>41756</v>
      </c>
      <c r="M119" s="162">
        <f t="shared" si="17"/>
        <v>42121</v>
      </c>
      <c r="N119" s="166">
        <f t="shared" si="24"/>
        <v>42121</v>
      </c>
      <c r="Q119" s="162">
        <f t="shared" si="18"/>
        <v>42486</v>
      </c>
      <c r="R119" s="166">
        <f t="shared" si="25"/>
        <v>42486</v>
      </c>
      <c r="U119" s="162">
        <f t="shared" si="19"/>
        <v>42852</v>
      </c>
      <c r="V119" s="166">
        <f t="shared" si="26"/>
        <v>42852</v>
      </c>
      <c r="Y119" s="162">
        <f t="shared" si="20"/>
        <v>43217</v>
      </c>
      <c r="Z119" s="166">
        <f t="shared" si="27"/>
        <v>43217</v>
      </c>
    </row>
    <row r="120" spans="1:26">
      <c r="A120" s="162">
        <f t="shared" si="14"/>
        <v>41026</v>
      </c>
      <c r="B120" s="166">
        <f t="shared" si="21"/>
        <v>41026</v>
      </c>
      <c r="E120" s="162">
        <f t="shared" si="15"/>
        <v>41392</v>
      </c>
      <c r="F120" s="166">
        <f t="shared" si="22"/>
        <v>41392</v>
      </c>
      <c r="I120" s="162">
        <f t="shared" si="16"/>
        <v>41757</v>
      </c>
      <c r="J120" s="166">
        <f t="shared" si="23"/>
        <v>41757</v>
      </c>
      <c r="M120" s="162">
        <f t="shared" si="17"/>
        <v>42122</v>
      </c>
      <c r="N120" s="166">
        <f t="shared" si="24"/>
        <v>42122</v>
      </c>
      <c r="Q120" s="162">
        <f t="shared" si="18"/>
        <v>42487</v>
      </c>
      <c r="R120" s="166">
        <f t="shared" si="25"/>
        <v>42487</v>
      </c>
      <c r="U120" s="162">
        <f t="shared" si="19"/>
        <v>42853</v>
      </c>
      <c r="V120" s="166">
        <f t="shared" si="26"/>
        <v>42853</v>
      </c>
      <c r="Y120" s="162">
        <f t="shared" si="20"/>
        <v>43218</v>
      </c>
      <c r="Z120" s="166">
        <f t="shared" si="27"/>
        <v>43218</v>
      </c>
    </row>
    <row r="121" spans="1:26">
      <c r="A121" s="162">
        <f t="shared" si="14"/>
        <v>41027</v>
      </c>
      <c r="B121" s="166">
        <f t="shared" si="21"/>
        <v>41027</v>
      </c>
      <c r="E121" s="162">
        <f t="shared" si="15"/>
        <v>41393</v>
      </c>
      <c r="F121" s="166">
        <f t="shared" si="22"/>
        <v>41393</v>
      </c>
      <c r="I121" s="162">
        <f t="shared" si="16"/>
        <v>41758</v>
      </c>
      <c r="J121" s="166">
        <f t="shared" si="23"/>
        <v>41758</v>
      </c>
      <c r="M121" s="162">
        <f t="shared" si="17"/>
        <v>42123</v>
      </c>
      <c r="N121" s="166">
        <f t="shared" si="24"/>
        <v>42123</v>
      </c>
      <c r="Q121" s="162">
        <f t="shared" si="18"/>
        <v>42488</v>
      </c>
      <c r="R121" s="166">
        <f t="shared" si="25"/>
        <v>42488</v>
      </c>
      <c r="U121" s="162">
        <f t="shared" si="19"/>
        <v>42854</v>
      </c>
      <c r="V121" s="166">
        <f t="shared" si="26"/>
        <v>42854</v>
      </c>
      <c r="Y121" s="162">
        <f t="shared" si="20"/>
        <v>43219</v>
      </c>
      <c r="Z121" s="166">
        <f t="shared" si="27"/>
        <v>43219</v>
      </c>
    </row>
    <row r="122" spans="1:26">
      <c r="A122" s="162">
        <f t="shared" si="14"/>
        <v>41028</v>
      </c>
      <c r="B122" s="166">
        <f t="shared" si="21"/>
        <v>41028</v>
      </c>
      <c r="E122" s="162">
        <f t="shared" si="15"/>
        <v>41394</v>
      </c>
      <c r="F122" s="166">
        <f t="shared" si="22"/>
        <v>41394</v>
      </c>
      <c r="I122" s="162">
        <f t="shared" si="16"/>
        <v>41759</v>
      </c>
      <c r="J122" s="166">
        <f t="shared" si="23"/>
        <v>41759</v>
      </c>
      <c r="M122" s="162">
        <f t="shared" si="17"/>
        <v>42124</v>
      </c>
      <c r="N122" s="166">
        <f t="shared" si="24"/>
        <v>42124</v>
      </c>
      <c r="Q122" s="162">
        <f t="shared" si="18"/>
        <v>42489</v>
      </c>
      <c r="R122" s="166">
        <f t="shared" si="25"/>
        <v>42489</v>
      </c>
      <c r="U122" s="162">
        <f t="shared" si="19"/>
        <v>42855</v>
      </c>
      <c r="V122" s="166">
        <f t="shared" si="26"/>
        <v>42855</v>
      </c>
      <c r="Y122" s="162">
        <f t="shared" si="20"/>
        <v>43220</v>
      </c>
      <c r="Z122" s="166">
        <f t="shared" si="27"/>
        <v>43220</v>
      </c>
    </row>
    <row r="123" spans="1:26">
      <c r="A123" s="162">
        <f t="shared" si="14"/>
        <v>41029</v>
      </c>
      <c r="B123" s="166">
        <f t="shared" si="21"/>
        <v>41029</v>
      </c>
      <c r="E123" s="162">
        <f t="shared" si="15"/>
        <v>41395</v>
      </c>
      <c r="F123" s="166">
        <f t="shared" si="22"/>
        <v>41395</v>
      </c>
      <c r="I123" s="162">
        <f t="shared" si="16"/>
        <v>41760</v>
      </c>
      <c r="J123" s="166">
        <f t="shared" si="23"/>
        <v>41760</v>
      </c>
      <c r="M123" s="162">
        <f t="shared" si="17"/>
        <v>42125</v>
      </c>
      <c r="N123" s="166">
        <f t="shared" si="24"/>
        <v>42125</v>
      </c>
      <c r="Q123" s="162">
        <f t="shared" si="18"/>
        <v>42490</v>
      </c>
      <c r="R123" s="166">
        <f t="shared" si="25"/>
        <v>42490</v>
      </c>
      <c r="U123" s="162">
        <f t="shared" si="19"/>
        <v>42856</v>
      </c>
      <c r="V123" s="166">
        <f t="shared" si="26"/>
        <v>42856</v>
      </c>
      <c r="Y123" s="162">
        <f t="shared" si="20"/>
        <v>43221</v>
      </c>
      <c r="Z123" s="166">
        <f t="shared" si="27"/>
        <v>43221</v>
      </c>
    </row>
    <row r="124" spans="1:26">
      <c r="A124" s="162">
        <f t="shared" si="14"/>
        <v>41030</v>
      </c>
      <c r="B124" s="166">
        <f t="shared" si="21"/>
        <v>41030</v>
      </c>
      <c r="E124" s="162">
        <f t="shared" si="15"/>
        <v>41396</v>
      </c>
      <c r="F124" s="166">
        <f t="shared" si="22"/>
        <v>41396</v>
      </c>
      <c r="I124" s="162">
        <f t="shared" si="16"/>
        <v>41761</v>
      </c>
      <c r="J124" s="166">
        <f t="shared" si="23"/>
        <v>41761</v>
      </c>
      <c r="M124" s="162">
        <f t="shared" si="17"/>
        <v>42126</v>
      </c>
      <c r="N124" s="166">
        <f t="shared" si="24"/>
        <v>42126</v>
      </c>
      <c r="Q124" s="162">
        <f t="shared" si="18"/>
        <v>42491</v>
      </c>
      <c r="R124" s="166">
        <f t="shared" si="25"/>
        <v>42491</v>
      </c>
      <c r="U124" s="162">
        <f t="shared" si="19"/>
        <v>42857</v>
      </c>
      <c r="V124" s="166">
        <f t="shared" si="26"/>
        <v>42857</v>
      </c>
      <c r="Y124" s="162">
        <f t="shared" si="20"/>
        <v>43222</v>
      </c>
      <c r="Z124" s="166">
        <f t="shared" si="27"/>
        <v>43222</v>
      </c>
    </row>
    <row r="125" spans="1:26">
      <c r="A125" s="162">
        <f t="shared" si="14"/>
        <v>41031</v>
      </c>
      <c r="B125" s="166">
        <f t="shared" si="21"/>
        <v>41031</v>
      </c>
      <c r="E125" s="162">
        <f t="shared" si="15"/>
        <v>41397</v>
      </c>
      <c r="F125" s="166">
        <f t="shared" si="22"/>
        <v>41397</v>
      </c>
      <c r="I125" s="162">
        <f t="shared" si="16"/>
        <v>41762</v>
      </c>
      <c r="J125" s="166">
        <f t="shared" si="23"/>
        <v>41762</v>
      </c>
      <c r="M125" s="162">
        <f t="shared" si="17"/>
        <v>42127</v>
      </c>
      <c r="N125" s="166">
        <f t="shared" si="24"/>
        <v>42127</v>
      </c>
      <c r="Q125" s="162">
        <f t="shared" si="18"/>
        <v>42492</v>
      </c>
      <c r="R125" s="166">
        <f t="shared" si="25"/>
        <v>42492</v>
      </c>
      <c r="U125" s="162">
        <f t="shared" si="19"/>
        <v>42858</v>
      </c>
      <c r="V125" s="166">
        <f t="shared" si="26"/>
        <v>42858</v>
      </c>
      <c r="Y125" s="162">
        <f t="shared" si="20"/>
        <v>43223</v>
      </c>
      <c r="Z125" s="166">
        <f t="shared" si="27"/>
        <v>43223</v>
      </c>
    </row>
    <row r="126" spans="1:26">
      <c r="A126" s="162">
        <f t="shared" si="14"/>
        <v>41032</v>
      </c>
      <c r="B126" s="166">
        <f t="shared" si="21"/>
        <v>41032</v>
      </c>
      <c r="E126" s="162">
        <f t="shared" si="15"/>
        <v>41398</v>
      </c>
      <c r="F126" s="166">
        <f t="shared" si="22"/>
        <v>41398</v>
      </c>
      <c r="I126" s="162">
        <f t="shared" si="16"/>
        <v>41763</v>
      </c>
      <c r="J126" s="166">
        <f t="shared" si="23"/>
        <v>41763</v>
      </c>
      <c r="M126" s="162">
        <f t="shared" si="17"/>
        <v>42128</v>
      </c>
      <c r="N126" s="166">
        <f t="shared" si="24"/>
        <v>42128</v>
      </c>
      <c r="Q126" s="162">
        <f t="shared" si="18"/>
        <v>42493</v>
      </c>
      <c r="R126" s="166">
        <f t="shared" si="25"/>
        <v>42493</v>
      </c>
      <c r="U126" s="162">
        <f t="shared" si="19"/>
        <v>42859</v>
      </c>
      <c r="V126" s="166">
        <f t="shared" si="26"/>
        <v>42859</v>
      </c>
      <c r="Y126" s="162">
        <f t="shared" si="20"/>
        <v>43224</v>
      </c>
      <c r="Z126" s="166">
        <f t="shared" si="27"/>
        <v>43224</v>
      </c>
    </row>
    <row r="127" spans="1:26">
      <c r="A127" s="162">
        <f t="shared" si="14"/>
        <v>41033</v>
      </c>
      <c r="B127" s="166">
        <f t="shared" si="21"/>
        <v>41033</v>
      </c>
      <c r="E127" s="162">
        <f t="shared" si="15"/>
        <v>41399</v>
      </c>
      <c r="F127" s="166">
        <f t="shared" si="22"/>
        <v>41399</v>
      </c>
      <c r="I127" s="162">
        <f t="shared" si="16"/>
        <v>41764</v>
      </c>
      <c r="J127" s="166">
        <f t="shared" si="23"/>
        <v>41764</v>
      </c>
      <c r="M127" s="162">
        <f t="shared" si="17"/>
        <v>42129</v>
      </c>
      <c r="N127" s="166">
        <f t="shared" si="24"/>
        <v>42129</v>
      </c>
      <c r="Q127" s="162">
        <f t="shared" si="18"/>
        <v>42494</v>
      </c>
      <c r="R127" s="166">
        <f t="shared" si="25"/>
        <v>42494</v>
      </c>
      <c r="U127" s="162">
        <f t="shared" si="19"/>
        <v>42860</v>
      </c>
      <c r="V127" s="166">
        <f t="shared" si="26"/>
        <v>42860</v>
      </c>
      <c r="Y127" s="162">
        <f t="shared" si="20"/>
        <v>43225</v>
      </c>
      <c r="Z127" s="166">
        <f t="shared" si="27"/>
        <v>43225</v>
      </c>
    </row>
    <row r="128" spans="1:26">
      <c r="A128" s="162">
        <f t="shared" si="14"/>
        <v>41034</v>
      </c>
      <c r="B128" s="166">
        <f t="shared" si="21"/>
        <v>41034</v>
      </c>
      <c r="E128" s="162">
        <f t="shared" si="15"/>
        <v>41400</v>
      </c>
      <c r="F128" s="166">
        <f t="shared" si="22"/>
        <v>41400</v>
      </c>
      <c r="I128" s="162">
        <f t="shared" si="16"/>
        <v>41765</v>
      </c>
      <c r="J128" s="166">
        <f t="shared" si="23"/>
        <v>41765</v>
      </c>
      <c r="M128" s="162">
        <f t="shared" si="17"/>
        <v>42130</v>
      </c>
      <c r="N128" s="166">
        <f t="shared" si="24"/>
        <v>42130</v>
      </c>
      <c r="Q128" s="162">
        <f t="shared" si="18"/>
        <v>42495</v>
      </c>
      <c r="R128" s="166">
        <f t="shared" si="25"/>
        <v>42495</v>
      </c>
      <c r="U128" s="162">
        <f t="shared" si="19"/>
        <v>42861</v>
      </c>
      <c r="V128" s="166">
        <f t="shared" si="26"/>
        <v>42861</v>
      </c>
      <c r="Y128" s="162">
        <f t="shared" si="20"/>
        <v>43226</v>
      </c>
      <c r="Z128" s="166">
        <f t="shared" si="27"/>
        <v>43226</v>
      </c>
    </row>
    <row r="129" spans="1:26">
      <c r="A129" s="162">
        <f t="shared" si="14"/>
        <v>41035</v>
      </c>
      <c r="B129" s="166">
        <f t="shared" si="21"/>
        <v>41035</v>
      </c>
      <c r="E129" s="162">
        <f t="shared" si="15"/>
        <v>41401</v>
      </c>
      <c r="F129" s="166">
        <f t="shared" si="22"/>
        <v>41401</v>
      </c>
      <c r="I129" s="162">
        <f t="shared" si="16"/>
        <v>41766</v>
      </c>
      <c r="J129" s="166">
        <f t="shared" si="23"/>
        <v>41766</v>
      </c>
      <c r="M129" s="162">
        <f t="shared" si="17"/>
        <v>42131</v>
      </c>
      <c r="N129" s="166">
        <f t="shared" si="24"/>
        <v>42131</v>
      </c>
      <c r="Q129" s="162">
        <f t="shared" si="18"/>
        <v>42496</v>
      </c>
      <c r="R129" s="166">
        <f t="shared" si="25"/>
        <v>42496</v>
      </c>
      <c r="U129" s="162">
        <f t="shared" si="19"/>
        <v>42862</v>
      </c>
      <c r="V129" s="166">
        <f t="shared" si="26"/>
        <v>42862</v>
      </c>
      <c r="Y129" s="162">
        <f t="shared" si="20"/>
        <v>43227</v>
      </c>
      <c r="Z129" s="166">
        <f t="shared" si="27"/>
        <v>43227</v>
      </c>
    </row>
    <row r="130" spans="1:26">
      <c r="A130" s="162">
        <f t="shared" si="14"/>
        <v>41036</v>
      </c>
      <c r="B130" s="166">
        <f t="shared" si="21"/>
        <v>41036</v>
      </c>
      <c r="E130" s="162">
        <f t="shared" si="15"/>
        <v>41402</v>
      </c>
      <c r="F130" s="166">
        <f t="shared" si="22"/>
        <v>41402</v>
      </c>
      <c r="I130" s="162">
        <f t="shared" si="16"/>
        <v>41767</v>
      </c>
      <c r="J130" s="166">
        <f t="shared" si="23"/>
        <v>41767</v>
      </c>
      <c r="M130" s="162">
        <f t="shared" si="17"/>
        <v>42132</v>
      </c>
      <c r="N130" s="166">
        <f t="shared" si="24"/>
        <v>42132</v>
      </c>
      <c r="Q130" s="162">
        <f t="shared" si="18"/>
        <v>42497</v>
      </c>
      <c r="R130" s="166">
        <f t="shared" si="25"/>
        <v>42497</v>
      </c>
      <c r="U130" s="162">
        <f t="shared" si="19"/>
        <v>42863</v>
      </c>
      <c r="V130" s="166">
        <f t="shared" si="26"/>
        <v>42863</v>
      </c>
      <c r="Y130" s="162">
        <f t="shared" si="20"/>
        <v>43228</v>
      </c>
      <c r="Z130" s="166">
        <f t="shared" si="27"/>
        <v>43228</v>
      </c>
    </row>
    <row r="131" spans="1:26">
      <c r="A131" s="162">
        <f t="shared" si="14"/>
        <v>41037</v>
      </c>
      <c r="B131" s="166">
        <f t="shared" si="21"/>
        <v>41037</v>
      </c>
      <c r="E131" s="162">
        <f t="shared" si="15"/>
        <v>41403</v>
      </c>
      <c r="F131" s="166">
        <f t="shared" si="22"/>
        <v>41403</v>
      </c>
      <c r="I131" s="162">
        <f t="shared" si="16"/>
        <v>41768</v>
      </c>
      <c r="J131" s="166">
        <f t="shared" si="23"/>
        <v>41768</v>
      </c>
      <c r="M131" s="162">
        <f t="shared" si="17"/>
        <v>42133</v>
      </c>
      <c r="N131" s="166">
        <f t="shared" si="24"/>
        <v>42133</v>
      </c>
      <c r="Q131" s="162">
        <f t="shared" si="18"/>
        <v>42498</v>
      </c>
      <c r="R131" s="166">
        <f t="shared" si="25"/>
        <v>42498</v>
      </c>
      <c r="U131" s="162">
        <f t="shared" si="19"/>
        <v>42864</v>
      </c>
      <c r="V131" s="166">
        <f t="shared" si="26"/>
        <v>42864</v>
      </c>
      <c r="Y131" s="162">
        <f t="shared" si="20"/>
        <v>43229</v>
      </c>
      <c r="Z131" s="166">
        <f t="shared" si="27"/>
        <v>43229</v>
      </c>
    </row>
    <row r="132" spans="1:26">
      <c r="A132" s="162">
        <f t="shared" ref="A132:A195" si="28">B132</f>
        <v>41038</v>
      </c>
      <c r="B132" s="166">
        <f t="shared" si="21"/>
        <v>41038</v>
      </c>
      <c r="E132" s="162">
        <f t="shared" ref="E132:E195" si="29">F132</f>
        <v>41404</v>
      </c>
      <c r="F132" s="166">
        <f t="shared" si="22"/>
        <v>41404</v>
      </c>
      <c r="I132" s="162">
        <f t="shared" ref="I132:I195" si="30">J132</f>
        <v>41769</v>
      </c>
      <c r="J132" s="166">
        <f t="shared" si="23"/>
        <v>41769</v>
      </c>
      <c r="M132" s="162">
        <f t="shared" ref="M132:M195" si="31">N132</f>
        <v>42134</v>
      </c>
      <c r="N132" s="166">
        <f t="shared" si="24"/>
        <v>42134</v>
      </c>
      <c r="Q132" s="162">
        <f t="shared" ref="Q132:Q195" si="32">R132</f>
        <v>42499</v>
      </c>
      <c r="R132" s="166">
        <f t="shared" si="25"/>
        <v>42499</v>
      </c>
      <c r="U132" s="162">
        <f t="shared" ref="U132:U195" si="33">V132</f>
        <v>42865</v>
      </c>
      <c r="V132" s="166">
        <f t="shared" si="26"/>
        <v>42865</v>
      </c>
      <c r="Y132" s="162">
        <f t="shared" ref="Y132:Y195" si="34">Z132</f>
        <v>43230</v>
      </c>
      <c r="Z132" s="166">
        <f t="shared" si="27"/>
        <v>43230</v>
      </c>
    </row>
    <row r="133" spans="1:26">
      <c r="A133" s="162">
        <f t="shared" si="28"/>
        <v>41039</v>
      </c>
      <c r="B133" s="166">
        <f t="shared" si="21"/>
        <v>41039</v>
      </c>
      <c r="E133" s="162">
        <f t="shared" si="29"/>
        <v>41405</v>
      </c>
      <c r="F133" s="166">
        <f t="shared" si="22"/>
        <v>41405</v>
      </c>
      <c r="I133" s="162">
        <f t="shared" si="30"/>
        <v>41770</v>
      </c>
      <c r="J133" s="166">
        <f t="shared" si="23"/>
        <v>41770</v>
      </c>
      <c r="M133" s="162">
        <f t="shared" si="31"/>
        <v>42135</v>
      </c>
      <c r="N133" s="166">
        <f t="shared" si="24"/>
        <v>42135</v>
      </c>
      <c r="Q133" s="162">
        <f t="shared" si="32"/>
        <v>42500</v>
      </c>
      <c r="R133" s="166">
        <f t="shared" si="25"/>
        <v>42500</v>
      </c>
      <c r="U133" s="162">
        <f t="shared" si="33"/>
        <v>42866</v>
      </c>
      <c r="V133" s="166">
        <f t="shared" si="26"/>
        <v>42866</v>
      </c>
      <c r="Y133" s="162">
        <f t="shared" si="34"/>
        <v>43231</v>
      </c>
      <c r="Z133" s="166">
        <f t="shared" si="27"/>
        <v>43231</v>
      </c>
    </row>
    <row r="134" spans="1:26">
      <c r="A134" s="162">
        <f t="shared" si="28"/>
        <v>41040</v>
      </c>
      <c r="B134" s="166">
        <f t="shared" ref="B134:B197" si="35">B133+1</f>
        <v>41040</v>
      </c>
      <c r="E134" s="162">
        <f t="shared" si="29"/>
        <v>41406</v>
      </c>
      <c r="F134" s="166">
        <f t="shared" ref="F134:F197" si="36">F133+1</f>
        <v>41406</v>
      </c>
      <c r="I134" s="162">
        <f t="shared" si="30"/>
        <v>41771</v>
      </c>
      <c r="J134" s="166">
        <f t="shared" ref="J134:J197" si="37">J133+1</f>
        <v>41771</v>
      </c>
      <c r="M134" s="162">
        <f t="shared" si="31"/>
        <v>42136</v>
      </c>
      <c r="N134" s="166">
        <f t="shared" ref="N134:N197" si="38">N133+1</f>
        <v>42136</v>
      </c>
      <c r="Q134" s="162">
        <f t="shared" si="32"/>
        <v>42501</v>
      </c>
      <c r="R134" s="166">
        <f t="shared" ref="R134:R197" si="39">R133+1</f>
        <v>42501</v>
      </c>
      <c r="U134" s="162">
        <f t="shared" si="33"/>
        <v>42867</v>
      </c>
      <c r="V134" s="166">
        <f t="shared" ref="V134:V197" si="40">V133+1</f>
        <v>42867</v>
      </c>
      <c r="Y134" s="162">
        <f t="shared" si="34"/>
        <v>43232</v>
      </c>
      <c r="Z134" s="166">
        <f t="shared" ref="Z134:Z197" si="41">Z133+1</f>
        <v>43232</v>
      </c>
    </row>
    <row r="135" spans="1:26">
      <c r="A135" s="162">
        <f t="shared" si="28"/>
        <v>41041</v>
      </c>
      <c r="B135" s="166">
        <f t="shared" si="35"/>
        <v>41041</v>
      </c>
      <c r="E135" s="162">
        <f t="shared" si="29"/>
        <v>41407</v>
      </c>
      <c r="F135" s="166">
        <f t="shared" si="36"/>
        <v>41407</v>
      </c>
      <c r="I135" s="162">
        <f t="shared" si="30"/>
        <v>41772</v>
      </c>
      <c r="J135" s="166">
        <f t="shared" si="37"/>
        <v>41772</v>
      </c>
      <c r="M135" s="162">
        <f t="shared" si="31"/>
        <v>42137</v>
      </c>
      <c r="N135" s="166">
        <f t="shared" si="38"/>
        <v>42137</v>
      </c>
      <c r="Q135" s="162">
        <f t="shared" si="32"/>
        <v>42502</v>
      </c>
      <c r="R135" s="166">
        <f t="shared" si="39"/>
        <v>42502</v>
      </c>
      <c r="U135" s="162">
        <f t="shared" si="33"/>
        <v>42868</v>
      </c>
      <c r="V135" s="166">
        <f t="shared" si="40"/>
        <v>42868</v>
      </c>
      <c r="Y135" s="162">
        <f t="shared" si="34"/>
        <v>43233</v>
      </c>
      <c r="Z135" s="166">
        <f t="shared" si="41"/>
        <v>43233</v>
      </c>
    </row>
    <row r="136" spans="1:26">
      <c r="A136" s="162">
        <f t="shared" si="28"/>
        <v>41042</v>
      </c>
      <c r="B136" s="166">
        <f t="shared" si="35"/>
        <v>41042</v>
      </c>
      <c r="E136" s="162">
        <f t="shared" si="29"/>
        <v>41408</v>
      </c>
      <c r="F136" s="166">
        <f t="shared" si="36"/>
        <v>41408</v>
      </c>
      <c r="I136" s="162">
        <f t="shared" si="30"/>
        <v>41773</v>
      </c>
      <c r="J136" s="166">
        <f t="shared" si="37"/>
        <v>41773</v>
      </c>
      <c r="M136" s="162">
        <f t="shared" si="31"/>
        <v>42138</v>
      </c>
      <c r="N136" s="166">
        <f t="shared" si="38"/>
        <v>42138</v>
      </c>
      <c r="Q136" s="162">
        <f t="shared" si="32"/>
        <v>42503</v>
      </c>
      <c r="R136" s="166">
        <f t="shared" si="39"/>
        <v>42503</v>
      </c>
      <c r="U136" s="162">
        <f t="shared" si="33"/>
        <v>42869</v>
      </c>
      <c r="V136" s="166">
        <f t="shared" si="40"/>
        <v>42869</v>
      </c>
      <c r="Y136" s="162">
        <f t="shared" si="34"/>
        <v>43234</v>
      </c>
      <c r="Z136" s="166">
        <f t="shared" si="41"/>
        <v>43234</v>
      </c>
    </row>
    <row r="137" spans="1:26">
      <c r="A137" s="162">
        <f t="shared" si="28"/>
        <v>41043</v>
      </c>
      <c r="B137" s="166">
        <f t="shared" si="35"/>
        <v>41043</v>
      </c>
      <c r="E137" s="162">
        <f t="shared" si="29"/>
        <v>41409</v>
      </c>
      <c r="F137" s="166">
        <f t="shared" si="36"/>
        <v>41409</v>
      </c>
      <c r="I137" s="162">
        <f t="shared" si="30"/>
        <v>41774</v>
      </c>
      <c r="J137" s="166">
        <f t="shared" si="37"/>
        <v>41774</v>
      </c>
      <c r="M137" s="162">
        <f t="shared" si="31"/>
        <v>42139</v>
      </c>
      <c r="N137" s="166">
        <f t="shared" si="38"/>
        <v>42139</v>
      </c>
      <c r="Q137" s="162">
        <f t="shared" si="32"/>
        <v>42504</v>
      </c>
      <c r="R137" s="166">
        <f t="shared" si="39"/>
        <v>42504</v>
      </c>
      <c r="U137" s="162">
        <f t="shared" si="33"/>
        <v>42870</v>
      </c>
      <c r="V137" s="166">
        <f t="shared" si="40"/>
        <v>42870</v>
      </c>
      <c r="Y137" s="162">
        <f t="shared" si="34"/>
        <v>43235</v>
      </c>
      <c r="Z137" s="166">
        <f t="shared" si="41"/>
        <v>43235</v>
      </c>
    </row>
    <row r="138" spans="1:26">
      <c r="A138" s="162">
        <f t="shared" si="28"/>
        <v>41044</v>
      </c>
      <c r="B138" s="166">
        <f t="shared" si="35"/>
        <v>41044</v>
      </c>
      <c r="E138" s="162">
        <f t="shared" si="29"/>
        <v>41410</v>
      </c>
      <c r="F138" s="166">
        <f t="shared" si="36"/>
        <v>41410</v>
      </c>
      <c r="I138" s="162">
        <f t="shared" si="30"/>
        <v>41775</v>
      </c>
      <c r="J138" s="166">
        <f t="shared" si="37"/>
        <v>41775</v>
      </c>
      <c r="M138" s="162">
        <f t="shared" si="31"/>
        <v>42140</v>
      </c>
      <c r="N138" s="166">
        <f t="shared" si="38"/>
        <v>42140</v>
      </c>
      <c r="Q138" s="162">
        <f t="shared" si="32"/>
        <v>42505</v>
      </c>
      <c r="R138" s="166">
        <f t="shared" si="39"/>
        <v>42505</v>
      </c>
      <c r="U138" s="162">
        <f t="shared" si="33"/>
        <v>42871</v>
      </c>
      <c r="V138" s="166">
        <f t="shared" si="40"/>
        <v>42871</v>
      </c>
      <c r="Y138" s="162">
        <f t="shared" si="34"/>
        <v>43236</v>
      </c>
      <c r="Z138" s="166">
        <f t="shared" si="41"/>
        <v>43236</v>
      </c>
    </row>
    <row r="139" spans="1:26">
      <c r="A139" s="162">
        <f t="shared" si="28"/>
        <v>41045</v>
      </c>
      <c r="B139" s="166">
        <f t="shared" si="35"/>
        <v>41045</v>
      </c>
      <c r="E139" s="162">
        <f t="shared" si="29"/>
        <v>41411</v>
      </c>
      <c r="F139" s="166">
        <f t="shared" si="36"/>
        <v>41411</v>
      </c>
      <c r="I139" s="162">
        <f t="shared" si="30"/>
        <v>41776</v>
      </c>
      <c r="J139" s="166">
        <f t="shared" si="37"/>
        <v>41776</v>
      </c>
      <c r="M139" s="162">
        <f t="shared" si="31"/>
        <v>42141</v>
      </c>
      <c r="N139" s="166">
        <f t="shared" si="38"/>
        <v>42141</v>
      </c>
      <c r="Q139" s="162">
        <f t="shared" si="32"/>
        <v>42506</v>
      </c>
      <c r="R139" s="166">
        <f t="shared" si="39"/>
        <v>42506</v>
      </c>
      <c r="U139" s="162">
        <f t="shared" si="33"/>
        <v>42872</v>
      </c>
      <c r="V139" s="166">
        <f t="shared" si="40"/>
        <v>42872</v>
      </c>
      <c r="Y139" s="162">
        <f t="shared" si="34"/>
        <v>43237</v>
      </c>
      <c r="Z139" s="166">
        <f t="shared" si="41"/>
        <v>43237</v>
      </c>
    </row>
    <row r="140" spans="1:26">
      <c r="A140" s="162">
        <f t="shared" si="28"/>
        <v>41046</v>
      </c>
      <c r="B140" s="166">
        <f t="shared" si="35"/>
        <v>41046</v>
      </c>
      <c r="E140" s="162">
        <f t="shared" si="29"/>
        <v>41412</v>
      </c>
      <c r="F140" s="166">
        <f t="shared" si="36"/>
        <v>41412</v>
      </c>
      <c r="I140" s="162">
        <f t="shared" si="30"/>
        <v>41777</v>
      </c>
      <c r="J140" s="166">
        <f t="shared" si="37"/>
        <v>41777</v>
      </c>
      <c r="M140" s="162">
        <f t="shared" si="31"/>
        <v>42142</v>
      </c>
      <c r="N140" s="166">
        <f t="shared" si="38"/>
        <v>42142</v>
      </c>
      <c r="Q140" s="162">
        <f t="shared" si="32"/>
        <v>42507</v>
      </c>
      <c r="R140" s="166">
        <f t="shared" si="39"/>
        <v>42507</v>
      </c>
      <c r="U140" s="162">
        <f t="shared" si="33"/>
        <v>42873</v>
      </c>
      <c r="V140" s="166">
        <f t="shared" si="40"/>
        <v>42873</v>
      </c>
      <c r="Y140" s="162">
        <f t="shared" si="34"/>
        <v>43238</v>
      </c>
      <c r="Z140" s="166">
        <f t="shared" si="41"/>
        <v>43238</v>
      </c>
    </row>
    <row r="141" spans="1:26">
      <c r="A141" s="162">
        <f t="shared" si="28"/>
        <v>41047</v>
      </c>
      <c r="B141" s="166">
        <f t="shared" si="35"/>
        <v>41047</v>
      </c>
      <c r="E141" s="162">
        <f t="shared" si="29"/>
        <v>41413</v>
      </c>
      <c r="F141" s="166">
        <f t="shared" si="36"/>
        <v>41413</v>
      </c>
      <c r="I141" s="162">
        <f t="shared" si="30"/>
        <v>41778</v>
      </c>
      <c r="J141" s="166">
        <f t="shared" si="37"/>
        <v>41778</v>
      </c>
      <c r="M141" s="162">
        <f t="shared" si="31"/>
        <v>42143</v>
      </c>
      <c r="N141" s="166">
        <f t="shared" si="38"/>
        <v>42143</v>
      </c>
      <c r="Q141" s="162">
        <f t="shared" si="32"/>
        <v>42508</v>
      </c>
      <c r="R141" s="166">
        <f t="shared" si="39"/>
        <v>42508</v>
      </c>
      <c r="U141" s="162">
        <f t="shared" si="33"/>
        <v>42874</v>
      </c>
      <c r="V141" s="166">
        <f t="shared" si="40"/>
        <v>42874</v>
      </c>
      <c r="Y141" s="162">
        <f t="shared" si="34"/>
        <v>43239</v>
      </c>
      <c r="Z141" s="166">
        <f t="shared" si="41"/>
        <v>43239</v>
      </c>
    </row>
    <row r="142" spans="1:26">
      <c r="A142" s="162">
        <f t="shared" si="28"/>
        <v>41048</v>
      </c>
      <c r="B142" s="166">
        <f t="shared" si="35"/>
        <v>41048</v>
      </c>
      <c r="E142" s="162">
        <f t="shared" si="29"/>
        <v>41414</v>
      </c>
      <c r="F142" s="166">
        <f t="shared" si="36"/>
        <v>41414</v>
      </c>
      <c r="I142" s="162">
        <f t="shared" si="30"/>
        <v>41779</v>
      </c>
      <c r="J142" s="166">
        <f t="shared" si="37"/>
        <v>41779</v>
      </c>
      <c r="M142" s="162">
        <f t="shared" si="31"/>
        <v>42144</v>
      </c>
      <c r="N142" s="166">
        <f t="shared" si="38"/>
        <v>42144</v>
      </c>
      <c r="Q142" s="162">
        <f t="shared" si="32"/>
        <v>42509</v>
      </c>
      <c r="R142" s="166">
        <f t="shared" si="39"/>
        <v>42509</v>
      </c>
      <c r="U142" s="162">
        <f t="shared" si="33"/>
        <v>42875</v>
      </c>
      <c r="V142" s="166">
        <f t="shared" si="40"/>
        <v>42875</v>
      </c>
      <c r="Y142" s="162">
        <f t="shared" si="34"/>
        <v>43240</v>
      </c>
      <c r="Z142" s="166">
        <f t="shared" si="41"/>
        <v>43240</v>
      </c>
    </row>
    <row r="143" spans="1:26">
      <c r="A143" s="162">
        <f t="shared" si="28"/>
        <v>41049</v>
      </c>
      <c r="B143" s="166">
        <f t="shared" si="35"/>
        <v>41049</v>
      </c>
      <c r="E143" s="162">
        <f t="shared" si="29"/>
        <v>41415</v>
      </c>
      <c r="F143" s="166">
        <f t="shared" si="36"/>
        <v>41415</v>
      </c>
      <c r="I143" s="162">
        <f t="shared" si="30"/>
        <v>41780</v>
      </c>
      <c r="J143" s="166">
        <f t="shared" si="37"/>
        <v>41780</v>
      </c>
      <c r="M143" s="162">
        <f t="shared" si="31"/>
        <v>42145</v>
      </c>
      <c r="N143" s="166">
        <f t="shared" si="38"/>
        <v>42145</v>
      </c>
      <c r="Q143" s="162">
        <f t="shared" si="32"/>
        <v>42510</v>
      </c>
      <c r="R143" s="166">
        <f t="shared" si="39"/>
        <v>42510</v>
      </c>
      <c r="U143" s="162">
        <f t="shared" si="33"/>
        <v>42876</v>
      </c>
      <c r="V143" s="166">
        <f t="shared" si="40"/>
        <v>42876</v>
      </c>
      <c r="Y143" s="162">
        <f t="shared" si="34"/>
        <v>43241</v>
      </c>
      <c r="Z143" s="166">
        <f t="shared" si="41"/>
        <v>43241</v>
      </c>
    </row>
    <row r="144" spans="1:26">
      <c r="A144" s="162">
        <f t="shared" si="28"/>
        <v>41050</v>
      </c>
      <c r="B144" s="166">
        <f t="shared" si="35"/>
        <v>41050</v>
      </c>
      <c r="E144" s="162">
        <f t="shared" si="29"/>
        <v>41416</v>
      </c>
      <c r="F144" s="166">
        <f t="shared" si="36"/>
        <v>41416</v>
      </c>
      <c r="I144" s="162">
        <f t="shared" si="30"/>
        <v>41781</v>
      </c>
      <c r="J144" s="166">
        <f t="shared" si="37"/>
        <v>41781</v>
      </c>
      <c r="M144" s="162">
        <f t="shared" si="31"/>
        <v>42146</v>
      </c>
      <c r="N144" s="166">
        <f t="shared" si="38"/>
        <v>42146</v>
      </c>
      <c r="Q144" s="162">
        <f t="shared" si="32"/>
        <v>42511</v>
      </c>
      <c r="R144" s="166">
        <f t="shared" si="39"/>
        <v>42511</v>
      </c>
      <c r="U144" s="162">
        <f t="shared" si="33"/>
        <v>42877</v>
      </c>
      <c r="V144" s="166">
        <f t="shared" si="40"/>
        <v>42877</v>
      </c>
      <c r="Y144" s="162">
        <f t="shared" si="34"/>
        <v>43242</v>
      </c>
      <c r="Z144" s="166">
        <f t="shared" si="41"/>
        <v>43242</v>
      </c>
    </row>
    <row r="145" spans="1:28">
      <c r="A145" s="162">
        <f t="shared" si="28"/>
        <v>41051</v>
      </c>
      <c r="B145" s="166">
        <f t="shared" si="35"/>
        <v>41051</v>
      </c>
      <c r="E145" s="162">
        <f t="shared" si="29"/>
        <v>41417</v>
      </c>
      <c r="F145" s="166">
        <f t="shared" si="36"/>
        <v>41417</v>
      </c>
      <c r="I145" s="162">
        <f t="shared" si="30"/>
        <v>41782</v>
      </c>
      <c r="J145" s="166">
        <f t="shared" si="37"/>
        <v>41782</v>
      </c>
      <c r="M145" s="162">
        <f t="shared" si="31"/>
        <v>42147</v>
      </c>
      <c r="N145" s="166">
        <f t="shared" si="38"/>
        <v>42147</v>
      </c>
      <c r="Q145" s="162">
        <f t="shared" si="32"/>
        <v>42512</v>
      </c>
      <c r="R145" s="166">
        <f t="shared" si="39"/>
        <v>42512</v>
      </c>
      <c r="U145" s="162">
        <f t="shared" si="33"/>
        <v>42878</v>
      </c>
      <c r="V145" s="166">
        <f t="shared" si="40"/>
        <v>42878</v>
      </c>
      <c r="Y145" s="162">
        <f t="shared" si="34"/>
        <v>43243</v>
      </c>
      <c r="Z145" s="166">
        <f t="shared" si="41"/>
        <v>43243</v>
      </c>
    </row>
    <row r="146" spans="1:28">
      <c r="A146" s="162">
        <f t="shared" si="28"/>
        <v>41052</v>
      </c>
      <c r="B146" s="166">
        <f t="shared" si="35"/>
        <v>41052</v>
      </c>
      <c r="E146" s="162">
        <f t="shared" si="29"/>
        <v>41418</v>
      </c>
      <c r="F146" s="166">
        <f t="shared" si="36"/>
        <v>41418</v>
      </c>
      <c r="I146" s="162">
        <f t="shared" si="30"/>
        <v>41783</v>
      </c>
      <c r="J146" s="166">
        <f t="shared" si="37"/>
        <v>41783</v>
      </c>
      <c r="M146" s="162">
        <f t="shared" si="31"/>
        <v>42148</v>
      </c>
      <c r="N146" s="166">
        <f t="shared" si="38"/>
        <v>42148</v>
      </c>
      <c r="Q146" s="162">
        <f t="shared" si="32"/>
        <v>42513</v>
      </c>
      <c r="R146" s="166">
        <f t="shared" si="39"/>
        <v>42513</v>
      </c>
      <c r="U146" s="162">
        <f t="shared" si="33"/>
        <v>42879</v>
      </c>
      <c r="V146" s="166">
        <f t="shared" si="40"/>
        <v>42879</v>
      </c>
      <c r="Y146" s="162">
        <f t="shared" si="34"/>
        <v>43244</v>
      </c>
      <c r="Z146" s="166">
        <f t="shared" si="41"/>
        <v>43244</v>
      </c>
    </row>
    <row r="147" spans="1:28">
      <c r="A147" s="162">
        <f t="shared" si="28"/>
        <v>41053</v>
      </c>
      <c r="B147" s="166">
        <f t="shared" si="35"/>
        <v>41053</v>
      </c>
      <c r="E147" s="162">
        <f t="shared" si="29"/>
        <v>41419</v>
      </c>
      <c r="F147" s="166">
        <f t="shared" si="36"/>
        <v>41419</v>
      </c>
      <c r="I147" s="162">
        <f t="shared" si="30"/>
        <v>41784</v>
      </c>
      <c r="J147" s="166">
        <f t="shared" si="37"/>
        <v>41784</v>
      </c>
      <c r="M147" s="162">
        <f t="shared" si="31"/>
        <v>42149</v>
      </c>
      <c r="N147" s="166">
        <f t="shared" si="38"/>
        <v>42149</v>
      </c>
      <c r="O147" s="179" t="str">
        <f>K148</f>
        <v>Memorial Day</v>
      </c>
      <c r="P147" s="164" t="str">
        <f>L148</f>
        <v>Last Monday in May</v>
      </c>
      <c r="Q147" s="162">
        <f t="shared" si="32"/>
        <v>42514</v>
      </c>
      <c r="R147" s="166">
        <f t="shared" si="39"/>
        <v>42514</v>
      </c>
      <c r="S147" s="179"/>
      <c r="U147" s="162">
        <f t="shared" si="33"/>
        <v>42880</v>
      </c>
      <c r="V147" s="166">
        <f t="shared" si="40"/>
        <v>42880</v>
      </c>
      <c r="W147" s="179"/>
      <c r="Y147" s="162">
        <f t="shared" si="34"/>
        <v>43245</v>
      </c>
      <c r="Z147" s="166">
        <f t="shared" si="41"/>
        <v>43245</v>
      </c>
      <c r="AA147" s="179"/>
    </row>
    <row r="148" spans="1:28">
      <c r="A148" s="162">
        <f t="shared" si="28"/>
        <v>41054</v>
      </c>
      <c r="B148" s="166">
        <f t="shared" si="35"/>
        <v>41054</v>
      </c>
      <c r="E148" s="162">
        <f t="shared" si="29"/>
        <v>41420</v>
      </c>
      <c r="F148" s="166">
        <f t="shared" si="36"/>
        <v>41420</v>
      </c>
      <c r="I148" s="162">
        <f t="shared" si="30"/>
        <v>41785</v>
      </c>
      <c r="J148" s="166">
        <f t="shared" si="37"/>
        <v>41785</v>
      </c>
      <c r="K148" s="165" t="s">
        <v>161</v>
      </c>
      <c r="L148" s="160" t="s">
        <v>225</v>
      </c>
      <c r="M148" s="162">
        <f t="shared" si="31"/>
        <v>42150</v>
      </c>
      <c r="N148" s="166">
        <f t="shared" si="38"/>
        <v>42150</v>
      </c>
      <c r="Q148" s="162">
        <f t="shared" si="32"/>
        <v>42515</v>
      </c>
      <c r="R148" s="166">
        <f t="shared" si="39"/>
        <v>42515</v>
      </c>
      <c r="U148" s="162">
        <f t="shared" si="33"/>
        <v>42881</v>
      </c>
      <c r="V148" s="166">
        <f t="shared" si="40"/>
        <v>42881</v>
      </c>
      <c r="Y148" s="162">
        <f t="shared" si="34"/>
        <v>43246</v>
      </c>
      <c r="Z148" s="166">
        <f t="shared" si="41"/>
        <v>43246</v>
      </c>
    </row>
    <row r="149" spans="1:28">
      <c r="A149" s="162">
        <f t="shared" si="28"/>
        <v>41055</v>
      </c>
      <c r="B149" s="166">
        <f t="shared" si="35"/>
        <v>41055</v>
      </c>
      <c r="E149" s="162">
        <f t="shared" si="29"/>
        <v>41421</v>
      </c>
      <c r="F149" s="166">
        <f t="shared" si="36"/>
        <v>41421</v>
      </c>
      <c r="G149" s="165" t="s">
        <v>161</v>
      </c>
      <c r="H149" s="160" t="s">
        <v>225</v>
      </c>
      <c r="I149" s="162">
        <f t="shared" si="30"/>
        <v>41786</v>
      </c>
      <c r="J149" s="166">
        <f t="shared" si="37"/>
        <v>41786</v>
      </c>
      <c r="M149" s="162">
        <f t="shared" si="31"/>
        <v>42151</v>
      </c>
      <c r="N149" s="166">
        <f t="shared" si="38"/>
        <v>42151</v>
      </c>
      <c r="Q149" s="162">
        <f t="shared" si="32"/>
        <v>42516</v>
      </c>
      <c r="R149" s="166">
        <f t="shared" si="39"/>
        <v>42516</v>
      </c>
      <c r="U149" s="162">
        <f t="shared" si="33"/>
        <v>42882</v>
      </c>
      <c r="V149" s="166">
        <f t="shared" si="40"/>
        <v>42882</v>
      </c>
      <c r="Y149" s="162">
        <f t="shared" si="34"/>
        <v>43247</v>
      </c>
      <c r="Z149" s="166">
        <f t="shared" si="41"/>
        <v>43247</v>
      </c>
    </row>
    <row r="150" spans="1:28">
      <c r="A150" s="162">
        <f t="shared" si="28"/>
        <v>41056</v>
      </c>
      <c r="B150" s="166">
        <f t="shared" si="35"/>
        <v>41056</v>
      </c>
      <c r="E150" s="162">
        <f t="shared" si="29"/>
        <v>41422</v>
      </c>
      <c r="F150" s="166">
        <f t="shared" si="36"/>
        <v>41422</v>
      </c>
      <c r="I150" s="162">
        <f t="shared" si="30"/>
        <v>41787</v>
      </c>
      <c r="J150" s="166">
        <f t="shared" si="37"/>
        <v>41787</v>
      </c>
      <c r="M150" s="162">
        <f t="shared" si="31"/>
        <v>42152</v>
      </c>
      <c r="N150" s="166">
        <f t="shared" si="38"/>
        <v>42152</v>
      </c>
      <c r="Q150" s="162">
        <f t="shared" si="32"/>
        <v>42517</v>
      </c>
      <c r="R150" s="166">
        <f t="shared" si="39"/>
        <v>42517</v>
      </c>
      <c r="U150" s="162">
        <f t="shared" si="33"/>
        <v>42883</v>
      </c>
      <c r="V150" s="166">
        <f t="shared" si="40"/>
        <v>42883</v>
      </c>
      <c r="Y150" s="162">
        <f t="shared" si="34"/>
        <v>43248</v>
      </c>
      <c r="Z150" s="166">
        <f t="shared" si="41"/>
        <v>43248</v>
      </c>
      <c r="AA150" s="179" t="str">
        <f>W151</f>
        <v>Memorial Day</v>
      </c>
      <c r="AB150" s="164" t="s">
        <v>225</v>
      </c>
    </row>
    <row r="151" spans="1:28">
      <c r="A151" s="162">
        <f t="shared" si="28"/>
        <v>41057</v>
      </c>
      <c r="B151" s="166">
        <f t="shared" si="35"/>
        <v>41057</v>
      </c>
      <c r="C151" s="165" t="s">
        <v>161</v>
      </c>
      <c r="D151" s="160" t="s">
        <v>225</v>
      </c>
      <c r="E151" s="162">
        <f t="shared" si="29"/>
        <v>41423</v>
      </c>
      <c r="F151" s="166">
        <f t="shared" si="36"/>
        <v>41423</v>
      </c>
      <c r="I151" s="162">
        <f t="shared" si="30"/>
        <v>41788</v>
      </c>
      <c r="J151" s="166">
        <f t="shared" si="37"/>
        <v>41788</v>
      </c>
      <c r="M151" s="162">
        <f t="shared" si="31"/>
        <v>42153</v>
      </c>
      <c r="N151" s="166">
        <f t="shared" si="38"/>
        <v>42153</v>
      </c>
      <c r="Q151" s="162">
        <f t="shared" si="32"/>
        <v>42518</v>
      </c>
      <c r="R151" s="166">
        <f t="shared" si="39"/>
        <v>42518</v>
      </c>
      <c r="U151" s="162">
        <f t="shared" si="33"/>
        <v>42884</v>
      </c>
      <c r="V151" s="166">
        <f t="shared" si="40"/>
        <v>42884</v>
      </c>
      <c r="W151" s="179" t="str">
        <f>S153</f>
        <v>Memorial Day</v>
      </c>
      <c r="X151" s="164" t="s">
        <v>225</v>
      </c>
      <c r="Y151" s="162">
        <f t="shared" si="34"/>
        <v>43249</v>
      </c>
      <c r="Z151" s="166">
        <f t="shared" si="41"/>
        <v>43249</v>
      </c>
    </row>
    <row r="152" spans="1:28">
      <c r="A152" s="162">
        <f t="shared" si="28"/>
        <v>41058</v>
      </c>
      <c r="B152" s="166">
        <f t="shared" si="35"/>
        <v>41058</v>
      </c>
      <c r="E152" s="162">
        <f t="shared" si="29"/>
        <v>41424</v>
      </c>
      <c r="F152" s="166">
        <f t="shared" si="36"/>
        <v>41424</v>
      </c>
      <c r="I152" s="162">
        <f t="shared" si="30"/>
        <v>41789</v>
      </c>
      <c r="J152" s="166">
        <f t="shared" si="37"/>
        <v>41789</v>
      </c>
      <c r="M152" s="162">
        <f t="shared" si="31"/>
        <v>42154</v>
      </c>
      <c r="N152" s="166">
        <f t="shared" si="38"/>
        <v>42154</v>
      </c>
      <c r="Q152" s="162">
        <f t="shared" si="32"/>
        <v>42519</v>
      </c>
      <c r="R152" s="166">
        <f t="shared" si="39"/>
        <v>42519</v>
      </c>
      <c r="U152" s="162">
        <f t="shared" si="33"/>
        <v>42885</v>
      </c>
      <c r="V152" s="166">
        <f t="shared" si="40"/>
        <v>42885</v>
      </c>
      <c r="Y152" s="162">
        <f t="shared" si="34"/>
        <v>43250</v>
      </c>
      <c r="Z152" s="166">
        <f t="shared" si="41"/>
        <v>43250</v>
      </c>
    </row>
    <row r="153" spans="1:28">
      <c r="A153" s="162">
        <f t="shared" si="28"/>
        <v>41059</v>
      </c>
      <c r="B153" s="166">
        <f t="shared" si="35"/>
        <v>41059</v>
      </c>
      <c r="E153" s="162">
        <f t="shared" si="29"/>
        <v>41425</v>
      </c>
      <c r="F153" s="166">
        <f t="shared" si="36"/>
        <v>41425</v>
      </c>
      <c r="I153" s="162">
        <f t="shared" si="30"/>
        <v>41790</v>
      </c>
      <c r="J153" s="166">
        <f t="shared" si="37"/>
        <v>41790</v>
      </c>
      <c r="M153" s="162">
        <f t="shared" si="31"/>
        <v>42155</v>
      </c>
      <c r="N153" s="166">
        <f t="shared" si="38"/>
        <v>42155</v>
      </c>
      <c r="Q153" s="162">
        <f t="shared" si="32"/>
        <v>42520</v>
      </c>
      <c r="R153" s="166">
        <f t="shared" si="39"/>
        <v>42520</v>
      </c>
      <c r="S153" s="179" t="str">
        <f>O147</f>
        <v>Memorial Day</v>
      </c>
      <c r="T153" s="164" t="str">
        <f>P147</f>
        <v>Last Monday in May</v>
      </c>
      <c r="U153" s="162">
        <f t="shared" si="33"/>
        <v>42886</v>
      </c>
      <c r="V153" s="166">
        <f t="shared" si="40"/>
        <v>42886</v>
      </c>
      <c r="W153" s="179"/>
      <c r="Y153" s="162">
        <f t="shared" si="34"/>
        <v>43251</v>
      </c>
      <c r="Z153" s="166">
        <f t="shared" si="41"/>
        <v>43251</v>
      </c>
      <c r="AA153" s="179"/>
    </row>
    <row r="154" spans="1:28">
      <c r="A154" s="162">
        <f t="shared" si="28"/>
        <v>41060</v>
      </c>
      <c r="B154" s="166">
        <f t="shared" si="35"/>
        <v>41060</v>
      </c>
      <c r="E154" s="162">
        <f t="shared" si="29"/>
        <v>41426</v>
      </c>
      <c r="F154" s="166">
        <f t="shared" si="36"/>
        <v>41426</v>
      </c>
      <c r="I154" s="162">
        <f t="shared" si="30"/>
        <v>41791</v>
      </c>
      <c r="J154" s="166">
        <f t="shared" si="37"/>
        <v>41791</v>
      </c>
      <c r="M154" s="162">
        <f t="shared" si="31"/>
        <v>42156</v>
      </c>
      <c r="N154" s="166">
        <f t="shared" si="38"/>
        <v>42156</v>
      </c>
      <c r="Q154" s="162">
        <f t="shared" si="32"/>
        <v>42521</v>
      </c>
      <c r="R154" s="166">
        <f t="shared" si="39"/>
        <v>42521</v>
      </c>
      <c r="U154" s="162">
        <f t="shared" si="33"/>
        <v>42887</v>
      </c>
      <c r="V154" s="166">
        <f t="shared" si="40"/>
        <v>42887</v>
      </c>
      <c r="Y154" s="162">
        <f t="shared" si="34"/>
        <v>43252</v>
      </c>
      <c r="Z154" s="166">
        <f t="shared" si="41"/>
        <v>43252</v>
      </c>
    </row>
    <row r="155" spans="1:28">
      <c r="A155" s="162">
        <f t="shared" si="28"/>
        <v>41061</v>
      </c>
      <c r="B155" s="166">
        <f t="shared" si="35"/>
        <v>41061</v>
      </c>
      <c r="E155" s="162">
        <f t="shared" si="29"/>
        <v>41427</v>
      </c>
      <c r="F155" s="166">
        <f t="shared" si="36"/>
        <v>41427</v>
      </c>
      <c r="I155" s="162">
        <f t="shared" si="30"/>
        <v>41792</v>
      </c>
      <c r="J155" s="166">
        <f t="shared" si="37"/>
        <v>41792</v>
      </c>
      <c r="M155" s="162">
        <f t="shared" si="31"/>
        <v>42157</v>
      </c>
      <c r="N155" s="166">
        <f t="shared" si="38"/>
        <v>42157</v>
      </c>
      <c r="Q155" s="162">
        <f t="shared" si="32"/>
        <v>42522</v>
      </c>
      <c r="R155" s="166">
        <f t="shared" si="39"/>
        <v>42522</v>
      </c>
      <c r="U155" s="162">
        <f t="shared" si="33"/>
        <v>42888</v>
      </c>
      <c r="V155" s="166">
        <f t="shared" si="40"/>
        <v>42888</v>
      </c>
      <c r="Y155" s="162">
        <f t="shared" si="34"/>
        <v>43253</v>
      </c>
      <c r="Z155" s="166">
        <f t="shared" si="41"/>
        <v>43253</v>
      </c>
    </row>
    <row r="156" spans="1:28">
      <c r="A156" s="162">
        <f t="shared" si="28"/>
        <v>41062</v>
      </c>
      <c r="B156" s="166">
        <f t="shared" si="35"/>
        <v>41062</v>
      </c>
      <c r="E156" s="162">
        <f t="shared" si="29"/>
        <v>41428</v>
      </c>
      <c r="F156" s="166">
        <f t="shared" si="36"/>
        <v>41428</v>
      </c>
      <c r="I156" s="162">
        <f t="shared" si="30"/>
        <v>41793</v>
      </c>
      <c r="J156" s="166">
        <f t="shared" si="37"/>
        <v>41793</v>
      </c>
      <c r="M156" s="162">
        <f t="shared" si="31"/>
        <v>42158</v>
      </c>
      <c r="N156" s="166">
        <f t="shared" si="38"/>
        <v>42158</v>
      </c>
      <c r="Q156" s="162">
        <f t="shared" si="32"/>
        <v>42523</v>
      </c>
      <c r="R156" s="166">
        <f t="shared" si="39"/>
        <v>42523</v>
      </c>
      <c r="U156" s="162">
        <f t="shared" si="33"/>
        <v>42889</v>
      </c>
      <c r="V156" s="166">
        <f t="shared" si="40"/>
        <v>42889</v>
      </c>
      <c r="Y156" s="162">
        <f t="shared" si="34"/>
        <v>43254</v>
      </c>
      <c r="Z156" s="166">
        <f t="shared" si="41"/>
        <v>43254</v>
      </c>
    </row>
    <row r="157" spans="1:28">
      <c r="A157" s="162">
        <f t="shared" si="28"/>
        <v>41063</v>
      </c>
      <c r="B157" s="166">
        <f t="shared" si="35"/>
        <v>41063</v>
      </c>
      <c r="E157" s="162">
        <f t="shared" si="29"/>
        <v>41429</v>
      </c>
      <c r="F157" s="166">
        <f t="shared" si="36"/>
        <v>41429</v>
      </c>
      <c r="I157" s="162">
        <f t="shared" si="30"/>
        <v>41794</v>
      </c>
      <c r="J157" s="166">
        <f t="shared" si="37"/>
        <v>41794</v>
      </c>
      <c r="M157" s="162">
        <f t="shared" si="31"/>
        <v>42159</v>
      </c>
      <c r="N157" s="166">
        <f t="shared" si="38"/>
        <v>42159</v>
      </c>
      <c r="Q157" s="162">
        <f t="shared" si="32"/>
        <v>42524</v>
      </c>
      <c r="R157" s="166">
        <f t="shared" si="39"/>
        <v>42524</v>
      </c>
      <c r="U157" s="162">
        <f t="shared" si="33"/>
        <v>42890</v>
      </c>
      <c r="V157" s="166">
        <f t="shared" si="40"/>
        <v>42890</v>
      </c>
      <c r="Y157" s="162">
        <f t="shared" si="34"/>
        <v>43255</v>
      </c>
      <c r="Z157" s="166">
        <f t="shared" si="41"/>
        <v>43255</v>
      </c>
    </row>
    <row r="158" spans="1:28">
      <c r="A158" s="162">
        <f t="shared" si="28"/>
        <v>41064</v>
      </c>
      <c r="B158" s="166">
        <f t="shared" si="35"/>
        <v>41064</v>
      </c>
      <c r="E158" s="162">
        <f t="shared" si="29"/>
        <v>41430</v>
      </c>
      <c r="F158" s="166">
        <f t="shared" si="36"/>
        <v>41430</v>
      </c>
      <c r="I158" s="162">
        <f t="shared" si="30"/>
        <v>41795</v>
      </c>
      <c r="J158" s="166">
        <f t="shared" si="37"/>
        <v>41795</v>
      </c>
      <c r="M158" s="162">
        <f t="shared" si="31"/>
        <v>42160</v>
      </c>
      <c r="N158" s="166">
        <f t="shared" si="38"/>
        <v>42160</v>
      </c>
      <c r="Q158" s="162">
        <f t="shared" si="32"/>
        <v>42525</v>
      </c>
      <c r="R158" s="166">
        <f t="shared" si="39"/>
        <v>42525</v>
      </c>
      <c r="U158" s="162">
        <f t="shared" si="33"/>
        <v>42891</v>
      </c>
      <c r="V158" s="166">
        <f t="shared" si="40"/>
        <v>42891</v>
      </c>
      <c r="Y158" s="162">
        <f t="shared" si="34"/>
        <v>43256</v>
      </c>
      <c r="Z158" s="166">
        <f t="shared" si="41"/>
        <v>43256</v>
      </c>
    </row>
    <row r="159" spans="1:28">
      <c r="A159" s="162">
        <f t="shared" si="28"/>
        <v>41065</v>
      </c>
      <c r="B159" s="166">
        <f t="shared" si="35"/>
        <v>41065</v>
      </c>
      <c r="E159" s="162">
        <f t="shared" si="29"/>
        <v>41431</v>
      </c>
      <c r="F159" s="166">
        <f t="shared" si="36"/>
        <v>41431</v>
      </c>
      <c r="I159" s="162">
        <f t="shared" si="30"/>
        <v>41796</v>
      </c>
      <c r="J159" s="166">
        <f t="shared" si="37"/>
        <v>41796</v>
      </c>
      <c r="M159" s="162">
        <f t="shared" si="31"/>
        <v>42161</v>
      </c>
      <c r="N159" s="166">
        <f t="shared" si="38"/>
        <v>42161</v>
      </c>
      <c r="Q159" s="162">
        <f t="shared" si="32"/>
        <v>42526</v>
      </c>
      <c r="R159" s="166">
        <f t="shared" si="39"/>
        <v>42526</v>
      </c>
      <c r="U159" s="162">
        <f t="shared" si="33"/>
        <v>42892</v>
      </c>
      <c r="V159" s="166">
        <f t="shared" si="40"/>
        <v>42892</v>
      </c>
      <c r="Y159" s="162">
        <f t="shared" si="34"/>
        <v>43257</v>
      </c>
      <c r="Z159" s="166">
        <f t="shared" si="41"/>
        <v>43257</v>
      </c>
    </row>
    <row r="160" spans="1:28">
      <c r="A160" s="162">
        <f t="shared" si="28"/>
        <v>41066</v>
      </c>
      <c r="B160" s="166">
        <f t="shared" si="35"/>
        <v>41066</v>
      </c>
      <c r="E160" s="162">
        <f t="shared" si="29"/>
        <v>41432</v>
      </c>
      <c r="F160" s="166">
        <f t="shared" si="36"/>
        <v>41432</v>
      </c>
      <c r="I160" s="162">
        <f t="shared" si="30"/>
        <v>41797</v>
      </c>
      <c r="J160" s="166">
        <f t="shared" si="37"/>
        <v>41797</v>
      </c>
      <c r="M160" s="162">
        <f t="shared" si="31"/>
        <v>42162</v>
      </c>
      <c r="N160" s="166">
        <f t="shared" si="38"/>
        <v>42162</v>
      </c>
      <c r="Q160" s="162">
        <f t="shared" si="32"/>
        <v>42527</v>
      </c>
      <c r="R160" s="166">
        <f t="shared" si="39"/>
        <v>42527</v>
      </c>
      <c r="U160" s="162">
        <f t="shared" si="33"/>
        <v>42893</v>
      </c>
      <c r="V160" s="166">
        <f t="shared" si="40"/>
        <v>42893</v>
      </c>
      <c r="Y160" s="162">
        <f t="shared" si="34"/>
        <v>43258</v>
      </c>
      <c r="Z160" s="166">
        <f t="shared" si="41"/>
        <v>43258</v>
      </c>
    </row>
    <row r="161" spans="1:26">
      <c r="A161" s="162">
        <f t="shared" si="28"/>
        <v>41067</v>
      </c>
      <c r="B161" s="166">
        <f t="shared" si="35"/>
        <v>41067</v>
      </c>
      <c r="E161" s="162">
        <f t="shared" si="29"/>
        <v>41433</v>
      </c>
      <c r="F161" s="166">
        <f t="shared" si="36"/>
        <v>41433</v>
      </c>
      <c r="I161" s="162">
        <f t="shared" si="30"/>
        <v>41798</v>
      </c>
      <c r="J161" s="166">
        <f t="shared" si="37"/>
        <v>41798</v>
      </c>
      <c r="M161" s="162">
        <f t="shared" si="31"/>
        <v>42163</v>
      </c>
      <c r="N161" s="166">
        <f t="shared" si="38"/>
        <v>42163</v>
      </c>
      <c r="Q161" s="162">
        <f t="shared" si="32"/>
        <v>42528</v>
      </c>
      <c r="R161" s="166">
        <f t="shared" si="39"/>
        <v>42528</v>
      </c>
      <c r="U161" s="162">
        <f t="shared" si="33"/>
        <v>42894</v>
      </c>
      <c r="V161" s="166">
        <f t="shared" si="40"/>
        <v>42894</v>
      </c>
      <c r="Y161" s="162">
        <f t="shared" si="34"/>
        <v>43259</v>
      </c>
      <c r="Z161" s="166">
        <f t="shared" si="41"/>
        <v>43259</v>
      </c>
    </row>
    <row r="162" spans="1:26">
      <c r="A162" s="162">
        <f t="shared" si="28"/>
        <v>41068</v>
      </c>
      <c r="B162" s="166">
        <f t="shared" si="35"/>
        <v>41068</v>
      </c>
      <c r="E162" s="162">
        <f t="shared" si="29"/>
        <v>41434</v>
      </c>
      <c r="F162" s="166">
        <f t="shared" si="36"/>
        <v>41434</v>
      </c>
      <c r="I162" s="162">
        <f t="shared" si="30"/>
        <v>41799</v>
      </c>
      <c r="J162" s="166">
        <f t="shared" si="37"/>
        <v>41799</v>
      </c>
      <c r="M162" s="162">
        <f t="shared" si="31"/>
        <v>42164</v>
      </c>
      <c r="N162" s="166">
        <f t="shared" si="38"/>
        <v>42164</v>
      </c>
      <c r="Q162" s="162">
        <f t="shared" si="32"/>
        <v>42529</v>
      </c>
      <c r="R162" s="166">
        <f t="shared" si="39"/>
        <v>42529</v>
      </c>
      <c r="U162" s="162">
        <f t="shared" si="33"/>
        <v>42895</v>
      </c>
      <c r="V162" s="166">
        <f t="shared" si="40"/>
        <v>42895</v>
      </c>
      <c r="Y162" s="162">
        <f t="shared" si="34"/>
        <v>43260</v>
      </c>
      <c r="Z162" s="166">
        <f t="shared" si="41"/>
        <v>43260</v>
      </c>
    </row>
    <row r="163" spans="1:26">
      <c r="A163" s="162">
        <f t="shared" si="28"/>
        <v>41069</v>
      </c>
      <c r="B163" s="166">
        <f t="shared" si="35"/>
        <v>41069</v>
      </c>
      <c r="E163" s="162">
        <f t="shared" si="29"/>
        <v>41435</v>
      </c>
      <c r="F163" s="166">
        <f t="shared" si="36"/>
        <v>41435</v>
      </c>
      <c r="I163" s="162">
        <f t="shared" si="30"/>
        <v>41800</v>
      </c>
      <c r="J163" s="166">
        <f t="shared" si="37"/>
        <v>41800</v>
      </c>
      <c r="M163" s="162">
        <f t="shared" si="31"/>
        <v>42165</v>
      </c>
      <c r="N163" s="166">
        <f t="shared" si="38"/>
        <v>42165</v>
      </c>
      <c r="Q163" s="162">
        <f t="shared" si="32"/>
        <v>42530</v>
      </c>
      <c r="R163" s="166">
        <f t="shared" si="39"/>
        <v>42530</v>
      </c>
      <c r="U163" s="162">
        <f t="shared" si="33"/>
        <v>42896</v>
      </c>
      <c r="V163" s="166">
        <f t="shared" si="40"/>
        <v>42896</v>
      </c>
      <c r="Y163" s="162">
        <f t="shared" si="34"/>
        <v>43261</v>
      </c>
      <c r="Z163" s="166">
        <f t="shared" si="41"/>
        <v>43261</v>
      </c>
    </row>
    <row r="164" spans="1:26">
      <c r="A164" s="162">
        <f t="shared" si="28"/>
        <v>41070</v>
      </c>
      <c r="B164" s="166">
        <f t="shared" si="35"/>
        <v>41070</v>
      </c>
      <c r="E164" s="162">
        <f t="shared" si="29"/>
        <v>41436</v>
      </c>
      <c r="F164" s="166">
        <f t="shared" si="36"/>
        <v>41436</v>
      </c>
      <c r="I164" s="162">
        <f t="shared" si="30"/>
        <v>41801</v>
      </c>
      <c r="J164" s="166">
        <f t="shared" si="37"/>
        <v>41801</v>
      </c>
      <c r="M164" s="162">
        <f t="shared" si="31"/>
        <v>42166</v>
      </c>
      <c r="N164" s="166">
        <f t="shared" si="38"/>
        <v>42166</v>
      </c>
      <c r="Q164" s="162">
        <f t="shared" si="32"/>
        <v>42531</v>
      </c>
      <c r="R164" s="166">
        <f t="shared" si="39"/>
        <v>42531</v>
      </c>
      <c r="U164" s="162">
        <f t="shared" si="33"/>
        <v>42897</v>
      </c>
      <c r="V164" s="166">
        <f t="shared" si="40"/>
        <v>42897</v>
      </c>
      <c r="Y164" s="162">
        <f t="shared" si="34"/>
        <v>43262</v>
      </c>
      <c r="Z164" s="166">
        <f t="shared" si="41"/>
        <v>43262</v>
      </c>
    </row>
    <row r="165" spans="1:26">
      <c r="A165" s="162">
        <f t="shared" si="28"/>
        <v>41071</v>
      </c>
      <c r="B165" s="166">
        <f t="shared" si="35"/>
        <v>41071</v>
      </c>
      <c r="E165" s="162">
        <f t="shared" si="29"/>
        <v>41437</v>
      </c>
      <c r="F165" s="166">
        <f t="shared" si="36"/>
        <v>41437</v>
      </c>
      <c r="I165" s="162">
        <f t="shared" si="30"/>
        <v>41802</v>
      </c>
      <c r="J165" s="166">
        <f t="shared" si="37"/>
        <v>41802</v>
      </c>
      <c r="M165" s="162">
        <f t="shared" si="31"/>
        <v>42167</v>
      </c>
      <c r="N165" s="166">
        <f t="shared" si="38"/>
        <v>42167</v>
      </c>
      <c r="Q165" s="162">
        <f t="shared" si="32"/>
        <v>42532</v>
      </c>
      <c r="R165" s="166">
        <f t="shared" si="39"/>
        <v>42532</v>
      </c>
      <c r="U165" s="162">
        <f t="shared" si="33"/>
        <v>42898</v>
      </c>
      <c r="V165" s="166">
        <f t="shared" si="40"/>
        <v>42898</v>
      </c>
      <c r="Y165" s="162">
        <f t="shared" si="34"/>
        <v>43263</v>
      </c>
      <c r="Z165" s="166">
        <f t="shared" si="41"/>
        <v>43263</v>
      </c>
    </row>
    <row r="166" spans="1:26">
      <c r="A166" s="162">
        <f t="shared" si="28"/>
        <v>41072</v>
      </c>
      <c r="B166" s="166">
        <f t="shared" si="35"/>
        <v>41072</v>
      </c>
      <c r="E166" s="162">
        <f t="shared" si="29"/>
        <v>41438</v>
      </c>
      <c r="F166" s="166">
        <f t="shared" si="36"/>
        <v>41438</v>
      </c>
      <c r="I166" s="162">
        <f t="shared" si="30"/>
        <v>41803</v>
      </c>
      <c r="J166" s="166">
        <f t="shared" si="37"/>
        <v>41803</v>
      </c>
      <c r="M166" s="162">
        <f t="shared" si="31"/>
        <v>42168</v>
      </c>
      <c r="N166" s="166">
        <f t="shared" si="38"/>
        <v>42168</v>
      </c>
      <c r="Q166" s="162">
        <f t="shared" si="32"/>
        <v>42533</v>
      </c>
      <c r="R166" s="166">
        <f t="shared" si="39"/>
        <v>42533</v>
      </c>
      <c r="U166" s="162">
        <f t="shared" si="33"/>
        <v>42899</v>
      </c>
      <c r="V166" s="166">
        <f t="shared" si="40"/>
        <v>42899</v>
      </c>
      <c r="Y166" s="162">
        <f t="shared" si="34"/>
        <v>43264</v>
      </c>
      <c r="Z166" s="166">
        <f t="shared" si="41"/>
        <v>43264</v>
      </c>
    </row>
    <row r="167" spans="1:26">
      <c r="A167" s="162">
        <f t="shared" si="28"/>
        <v>41073</v>
      </c>
      <c r="B167" s="166">
        <f t="shared" si="35"/>
        <v>41073</v>
      </c>
      <c r="E167" s="162">
        <f t="shared" si="29"/>
        <v>41439</v>
      </c>
      <c r="F167" s="166">
        <f t="shared" si="36"/>
        <v>41439</v>
      </c>
      <c r="I167" s="162">
        <f t="shared" si="30"/>
        <v>41804</v>
      </c>
      <c r="J167" s="166">
        <f t="shared" si="37"/>
        <v>41804</v>
      </c>
      <c r="M167" s="162">
        <f t="shared" si="31"/>
        <v>42169</v>
      </c>
      <c r="N167" s="166">
        <f t="shared" si="38"/>
        <v>42169</v>
      </c>
      <c r="Q167" s="162">
        <f t="shared" si="32"/>
        <v>42534</v>
      </c>
      <c r="R167" s="166">
        <f t="shared" si="39"/>
        <v>42534</v>
      </c>
      <c r="U167" s="162">
        <f t="shared" si="33"/>
        <v>42900</v>
      </c>
      <c r="V167" s="166">
        <f t="shared" si="40"/>
        <v>42900</v>
      </c>
      <c r="Y167" s="162">
        <f t="shared" si="34"/>
        <v>43265</v>
      </c>
      <c r="Z167" s="166">
        <f t="shared" si="41"/>
        <v>43265</v>
      </c>
    </row>
    <row r="168" spans="1:26">
      <c r="A168" s="162">
        <f t="shared" si="28"/>
        <v>41074</v>
      </c>
      <c r="B168" s="166">
        <f t="shared" si="35"/>
        <v>41074</v>
      </c>
      <c r="E168" s="162">
        <f t="shared" si="29"/>
        <v>41440</v>
      </c>
      <c r="F168" s="166">
        <f t="shared" si="36"/>
        <v>41440</v>
      </c>
      <c r="I168" s="162">
        <f t="shared" si="30"/>
        <v>41805</v>
      </c>
      <c r="J168" s="166">
        <f t="shared" si="37"/>
        <v>41805</v>
      </c>
      <c r="M168" s="162">
        <f t="shared" si="31"/>
        <v>42170</v>
      </c>
      <c r="N168" s="166">
        <f t="shared" si="38"/>
        <v>42170</v>
      </c>
      <c r="Q168" s="162">
        <f t="shared" si="32"/>
        <v>42535</v>
      </c>
      <c r="R168" s="166">
        <f t="shared" si="39"/>
        <v>42535</v>
      </c>
      <c r="U168" s="162">
        <f t="shared" si="33"/>
        <v>42901</v>
      </c>
      <c r="V168" s="166">
        <f t="shared" si="40"/>
        <v>42901</v>
      </c>
      <c r="Y168" s="162">
        <f t="shared" si="34"/>
        <v>43266</v>
      </c>
      <c r="Z168" s="166">
        <f t="shared" si="41"/>
        <v>43266</v>
      </c>
    </row>
    <row r="169" spans="1:26">
      <c r="A169" s="162">
        <f t="shared" si="28"/>
        <v>41075</v>
      </c>
      <c r="B169" s="166">
        <f t="shared" si="35"/>
        <v>41075</v>
      </c>
      <c r="E169" s="162">
        <f t="shared" si="29"/>
        <v>41441</v>
      </c>
      <c r="F169" s="166">
        <f t="shared" si="36"/>
        <v>41441</v>
      </c>
      <c r="I169" s="162">
        <f t="shared" si="30"/>
        <v>41806</v>
      </c>
      <c r="J169" s="166">
        <f t="shared" si="37"/>
        <v>41806</v>
      </c>
      <c r="M169" s="162">
        <f t="shared" si="31"/>
        <v>42171</v>
      </c>
      <c r="N169" s="166">
        <f t="shared" si="38"/>
        <v>42171</v>
      </c>
      <c r="Q169" s="162">
        <f t="shared" si="32"/>
        <v>42536</v>
      </c>
      <c r="R169" s="166">
        <f t="shared" si="39"/>
        <v>42536</v>
      </c>
      <c r="U169" s="162">
        <f t="shared" si="33"/>
        <v>42902</v>
      </c>
      <c r="V169" s="166">
        <f t="shared" si="40"/>
        <v>42902</v>
      </c>
      <c r="Y169" s="162">
        <f t="shared" si="34"/>
        <v>43267</v>
      </c>
      <c r="Z169" s="166">
        <f t="shared" si="41"/>
        <v>43267</v>
      </c>
    </row>
    <row r="170" spans="1:26">
      <c r="A170" s="162">
        <f t="shared" si="28"/>
        <v>41076</v>
      </c>
      <c r="B170" s="166">
        <f t="shared" si="35"/>
        <v>41076</v>
      </c>
      <c r="E170" s="162">
        <f t="shared" si="29"/>
        <v>41442</v>
      </c>
      <c r="F170" s="166">
        <f t="shared" si="36"/>
        <v>41442</v>
      </c>
      <c r="I170" s="162">
        <f t="shared" si="30"/>
        <v>41807</v>
      </c>
      <c r="J170" s="166">
        <f t="shared" si="37"/>
        <v>41807</v>
      </c>
      <c r="M170" s="162">
        <f t="shared" si="31"/>
        <v>42172</v>
      </c>
      <c r="N170" s="166">
        <f t="shared" si="38"/>
        <v>42172</v>
      </c>
      <c r="Q170" s="162">
        <f t="shared" si="32"/>
        <v>42537</v>
      </c>
      <c r="R170" s="166">
        <f t="shared" si="39"/>
        <v>42537</v>
      </c>
      <c r="U170" s="162">
        <f t="shared" si="33"/>
        <v>42903</v>
      </c>
      <c r="V170" s="166">
        <f t="shared" si="40"/>
        <v>42903</v>
      </c>
      <c r="Y170" s="162">
        <f t="shared" si="34"/>
        <v>43268</v>
      </c>
      <c r="Z170" s="166">
        <f t="shared" si="41"/>
        <v>43268</v>
      </c>
    </row>
    <row r="171" spans="1:26">
      <c r="A171" s="162">
        <f t="shared" si="28"/>
        <v>41077</v>
      </c>
      <c r="B171" s="166">
        <f t="shared" si="35"/>
        <v>41077</v>
      </c>
      <c r="E171" s="162">
        <f t="shared" si="29"/>
        <v>41443</v>
      </c>
      <c r="F171" s="166">
        <f t="shared" si="36"/>
        <v>41443</v>
      </c>
      <c r="I171" s="162">
        <f t="shared" si="30"/>
        <v>41808</v>
      </c>
      <c r="J171" s="166">
        <f t="shared" si="37"/>
        <v>41808</v>
      </c>
      <c r="M171" s="162">
        <f t="shared" si="31"/>
        <v>42173</v>
      </c>
      <c r="N171" s="166">
        <f t="shared" si="38"/>
        <v>42173</v>
      </c>
      <c r="Q171" s="162">
        <f t="shared" si="32"/>
        <v>42538</v>
      </c>
      <c r="R171" s="166">
        <f t="shared" si="39"/>
        <v>42538</v>
      </c>
      <c r="U171" s="162">
        <f t="shared" si="33"/>
        <v>42904</v>
      </c>
      <c r="V171" s="166">
        <f t="shared" si="40"/>
        <v>42904</v>
      </c>
      <c r="Y171" s="162">
        <f t="shared" si="34"/>
        <v>43269</v>
      </c>
      <c r="Z171" s="166">
        <f t="shared" si="41"/>
        <v>43269</v>
      </c>
    </row>
    <row r="172" spans="1:26">
      <c r="A172" s="162">
        <f t="shared" si="28"/>
        <v>41078</v>
      </c>
      <c r="B172" s="166">
        <f t="shared" si="35"/>
        <v>41078</v>
      </c>
      <c r="E172" s="162">
        <f t="shared" si="29"/>
        <v>41444</v>
      </c>
      <c r="F172" s="166">
        <f t="shared" si="36"/>
        <v>41444</v>
      </c>
      <c r="I172" s="162">
        <f t="shared" si="30"/>
        <v>41809</v>
      </c>
      <c r="J172" s="166">
        <f t="shared" si="37"/>
        <v>41809</v>
      </c>
      <c r="M172" s="162">
        <f t="shared" si="31"/>
        <v>42174</v>
      </c>
      <c r="N172" s="166">
        <f t="shared" si="38"/>
        <v>42174</v>
      </c>
      <c r="Q172" s="162">
        <f t="shared" si="32"/>
        <v>42539</v>
      </c>
      <c r="R172" s="166">
        <f t="shared" si="39"/>
        <v>42539</v>
      </c>
      <c r="U172" s="162">
        <f t="shared" si="33"/>
        <v>42905</v>
      </c>
      <c r="V172" s="166">
        <f t="shared" si="40"/>
        <v>42905</v>
      </c>
      <c r="Y172" s="162">
        <f t="shared" si="34"/>
        <v>43270</v>
      </c>
      <c r="Z172" s="166">
        <f t="shared" si="41"/>
        <v>43270</v>
      </c>
    </row>
    <row r="173" spans="1:26">
      <c r="A173" s="162">
        <f t="shared" si="28"/>
        <v>41079</v>
      </c>
      <c r="B173" s="166">
        <f t="shared" si="35"/>
        <v>41079</v>
      </c>
      <c r="E173" s="162">
        <f t="shared" si="29"/>
        <v>41445</v>
      </c>
      <c r="F173" s="166">
        <f t="shared" si="36"/>
        <v>41445</v>
      </c>
      <c r="I173" s="162">
        <f t="shared" si="30"/>
        <v>41810</v>
      </c>
      <c r="J173" s="166">
        <f t="shared" si="37"/>
        <v>41810</v>
      </c>
      <c r="M173" s="162">
        <f t="shared" si="31"/>
        <v>42175</v>
      </c>
      <c r="N173" s="166">
        <f t="shared" si="38"/>
        <v>42175</v>
      </c>
      <c r="Q173" s="162">
        <f t="shared" si="32"/>
        <v>42540</v>
      </c>
      <c r="R173" s="166">
        <f t="shared" si="39"/>
        <v>42540</v>
      </c>
      <c r="U173" s="162">
        <f t="shared" si="33"/>
        <v>42906</v>
      </c>
      <c r="V173" s="166">
        <f t="shared" si="40"/>
        <v>42906</v>
      </c>
      <c r="Y173" s="162">
        <f t="shared" si="34"/>
        <v>43271</v>
      </c>
      <c r="Z173" s="166">
        <f t="shared" si="41"/>
        <v>43271</v>
      </c>
    </row>
    <row r="174" spans="1:26">
      <c r="A174" s="162">
        <f t="shared" si="28"/>
        <v>41080</v>
      </c>
      <c r="B174" s="166">
        <f t="shared" si="35"/>
        <v>41080</v>
      </c>
      <c r="E174" s="162">
        <f t="shared" si="29"/>
        <v>41446</v>
      </c>
      <c r="F174" s="166">
        <f t="shared" si="36"/>
        <v>41446</v>
      </c>
      <c r="I174" s="162">
        <f t="shared" si="30"/>
        <v>41811</v>
      </c>
      <c r="J174" s="166">
        <f t="shared" si="37"/>
        <v>41811</v>
      </c>
      <c r="M174" s="162">
        <f t="shared" si="31"/>
        <v>42176</v>
      </c>
      <c r="N174" s="166">
        <f t="shared" si="38"/>
        <v>42176</v>
      </c>
      <c r="Q174" s="162">
        <f t="shared" si="32"/>
        <v>42541</v>
      </c>
      <c r="R174" s="166">
        <f t="shared" si="39"/>
        <v>42541</v>
      </c>
      <c r="U174" s="162">
        <f t="shared" si="33"/>
        <v>42907</v>
      </c>
      <c r="V174" s="166">
        <f t="shared" si="40"/>
        <v>42907</v>
      </c>
      <c r="Y174" s="162">
        <f t="shared" si="34"/>
        <v>43272</v>
      </c>
      <c r="Z174" s="166">
        <f t="shared" si="41"/>
        <v>43272</v>
      </c>
    </row>
    <row r="175" spans="1:26">
      <c r="A175" s="162">
        <f t="shared" si="28"/>
        <v>41081</v>
      </c>
      <c r="B175" s="166">
        <f t="shared" si="35"/>
        <v>41081</v>
      </c>
      <c r="E175" s="162">
        <f t="shared" si="29"/>
        <v>41447</v>
      </c>
      <c r="F175" s="166">
        <f t="shared" si="36"/>
        <v>41447</v>
      </c>
      <c r="I175" s="162">
        <f t="shared" si="30"/>
        <v>41812</v>
      </c>
      <c r="J175" s="166">
        <f t="shared" si="37"/>
        <v>41812</v>
      </c>
      <c r="M175" s="162">
        <f t="shared" si="31"/>
        <v>42177</v>
      </c>
      <c r="N175" s="166">
        <f t="shared" si="38"/>
        <v>42177</v>
      </c>
      <c r="Q175" s="162">
        <f t="shared" si="32"/>
        <v>42542</v>
      </c>
      <c r="R175" s="166">
        <f t="shared" si="39"/>
        <v>42542</v>
      </c>
      <c r="U175" s="162">
        <f t="shared" si="33"/>
        <v>42908</v>
      </c>
      <c r="V175" s="166">
        <f t="shared" si="40"/>
        <v>42908</v>
      </c>
      <c r="Y175" s="162">
        <f t="shared" si="34"/>
        <v>43273</v>
      </c>
      <c r="Z175" s="166">
        <f t="shared" si="41"/>
        <v>43273</v>
      </c>
    </row>
    <row r="176" spans="1:26">
      <c r="A176" s="162">
        <f t="shared" si="28"/>
        <v>41082</v>
      </c>
      <c r="B176" s="166">
        <f t="shared" si="35"/>
        <v>41082</v>
      </c>
      <c r="E176" s="162">
        <f t="shared" si="29"/>
        <v>41448</v>
      </c>
      <c r="F176" s="166">
        <f t="shared" si="36"/>
        <v>41448</v>
      </c>
      <c r="I176" s="162">
        <f t="shared" si="30"/>
        <v>41813</v>
      </c>
      <c r="J176" s="166">
        <f t="shared" si="37"/>
        <v>41813</v>
      </c>
      <c r="M176" s="162">
        <f t="shared" si="31"/>
        <v>42178</v>
      </c>
      <c r="N176" s="166">
        <f t="shared" si="38"/>
        <v>42178</v>
      </c>
      <c r="Q176" s="162">
        <f t="shared" si="32"/>
        <v>42543</v>
      </c>
      <c r="R176" s="166">
        <f t="shared" si="39"/>
        <v>42543</v>
      </c>
      <c r="U176" s="162">
        <f t="shared" si="33"/>
        <v>42909</v>
      </c>
      <c r="V176" s="166">
        <f t="shared" si="40"/>
        <v>42909</v>
      </c>
      <c r="Y176" s="162">
        <f t="shared" si="34"/>
        <v>43274</v>
      </c>
      <c r="Z176" s="166">
        <f t="shared" si="41"/>
        <v>43274</v>
      </c>
    </row>
    <row r="177" spans="1:27">
      <c r="A177" s="162">
        <f t="shared" si="28"/>
        <v>41083</v>
      </c>
      <c r="B177" s="166">
        <f t="shared" si="35"/>
        <v>41083</v>
      </c>
      <c r="E177" s="162">
        <f t="shared" si="29"/>
        <v>41449</v>
      </c>
      <c r="F177" s="166">
        <f t="shared" si="36"/>
        <v>41449</v>
      </c>
      <c r="I177" s="162">
        <f t="shared" si="30"/>
        <v>41814</v>
      </c>
      <c r="J177" s="166">
        <f t="shared" si="37"/>
        <v>41814</v>
      </c>
      <c r="M177" s="162">
        <f t="shared" si="31"/>
        <v>42179</v>
      </c>
      <c r="N177" s="166">
        <f t="shared" si="38"/>
        <v>42179</v>
      </c>
      <c r="Q177" s="162">
        <f t="shared" si="32"/>
        <v>42544</v>
      </c>
      <c r="R177" s="166">
        <f t="shared" si="39"/>
        <v>42544</v>
      </c>
      <c r="U177" s="162">
        <f t="shared" si="33"/>
        <v>42910</v>
      </c>
      <c r="V177" s="166">
        <f t="shared" si="40"/>
        <v>42910</v>
      </c>
      <c r="Y177" s="162">
        <f t="shared" si="34"/>
        <v>43275</v>
      </c>
      <c r="Z177" s="166">
        <f t="shared" si="41"/>
        <v>43275</v>
      </c>
    </row>
    <row r="178" spans="1:27">
      <c r="A178" s="162">
        <f t="shared" si="28"/>
        <v>41084</v>
      </c>
      <c r="B178" s="166">
        <f t="shared" si="35"/>
        <v>41084</v>
      </c>
      <c r="E178" s="162">
        <f t="shared" si="29"/>
        <v>41450</v>
      </c>
      <c r="F178" s="166">
        <f t="shared" si="36"/>
        <v>41450</v>
      </c>
      <c r="I178" s="162">
        <f t="shared" si="30"/>
        <v>41815</v>
      </c>
      <c r="J178" s="166">
        <f t="shared" si="37"/>
        <v>41815</v>
      </c>
      <c r="M178" s="162">
        <f t="shared" si="31"/>
        <v>42180</v>
      </c>
      <c r="N178" s="166">
        <f t="shared" si="38"/>
        <v>42180</v>
      </c>
      <c r="Q178" s="162">
        <f t="shared" si="32"/>
        <v>42545</v>
      </c>
      <c r="R178" s="166">
        <f t="shared" si="39"/>
        <v>42545</v>
      </c>
      <c r="U178" s="162">
        <f t="shared" si="33"/>
        <v>42911</v>
      </c>
      <c r="V178" s="166">
        <f t="shared" si="40"/>
        <v>42911</v>
      </c>
      <c r="Y178" s="162">
        <f t="shared" si="34"/>
        <v>43276</v>
      </c>
      <c r="Z178" s="166">
        <f t="shared" si="41"/>
        <v>43276</v>
      </c>
    </row>
    <row r="179" spans="1:27">
      <c r="A179" s="162">
        <f t="shared" si="28"/>
        <v>41085</v>
      </c>
      <c r="B179" s="166">
        <f t="shared" si="35"/>
        <v>41085</v>
      </c>
      <c r="E179" s="162">
        <f t="shared" si="29"/>
        <v>41451</v>
      </c>
      <c r="F179" s="166">
        <f t="shared" si="36"/>
        <v>41451</v>
      </c>
      <c r="I179" s="162">
        <f t="shared" si="30"/>
        <v>41816</v>
      </c>
      <c r="J179" s="166">
        <f t="shared" si="37"/>
        <v>41816</v>
      </c>
      <c r="M179" s="162">
        <f t="shared" si="31"/>
        <v>42181</v>
      </c>
      <c r="N179" s="166">
        <f t="shared" si="38"/>
        <v>42181</v>
      </c>
      <c r="Q179" s="162">
        <f t="shared" si="32"/>
        <v>42546</v>
      </c>
      <c r="R179" s="166">
        <f t="shared" si="39"/>
        <v>42546</v>
      </c>
      <c r="U179" s="162">
        <f t="shared" si="33"/>
        <v>42912</v>
      </c>
      <c r="V179" s="166">
        <f t="shared" si="40"/>
        <v>42912</v>
      </c>
      <c r="Y179" s="162">
        <f t="shared" si="34"/>
        <v>43277</v>
      </c>
      <c r="Z179" s="166">
        <f t="shared" si="41"/>
        <v>43277</v>
      </c>
    </row>
    <row r="180" spans="1:27">
      <c r="A180" s="162">
        <f t="shared" si="28"/>
        <v>41086</v>
      </c>
      <c r="B180" s="166">
        <f t="shared" si="35"/>
        <v>41086</v>
      </c>
      <c r="E180" s="162">
        <f t="shared" si="29"/>
        <v>41452</v>
      </c>
      <c r="F180" s="166">
        <f t="shared" si="36"/>
        <v>41452</v>
      </c>
      <c r="I180" s="162">
        <f t="shared" si="30"/>
        <v>41817</v>
      </c>
      <c r="J180" s="166">
        <f t="shared" si="37"/>
        <v>41817</v>
      </c>
      <c r="M180" s="162">
        <f t="shared" si="31"/>
        <v>42182</v>
      </c>
      <c r="N180" s="166">
        <f t="shared" si="38"/>
        <v>42182</v>
      </c>
      <c r="Q180" s="162">
        <f t="shared" si="32"/>
        <v>42547</v>
      </c>
      <c r="R180" s="166">
        <f t="shared" si="39"/>
        <v>42547</v>
      </c>
      <c r="U180" s="162">
        <f t="shared" si="33"/>
        <v>42913</v>
      </c>
      <c r="V180" s="166">
        <f t="shared" si="40"/>
        <v>42913</v>
      </c>
      <c r="Y180" s="162">
        <f t="shared" si="34"/>
        <v>43278</v>
      </c>
      <c r="Z180" s="166">
        <f t="shared" si="41"/>
        <v>43278</v>
      </c>
    </row>
    <row r="181" spans="1:27">
      <c r="A181" s="162">
        <f t="shared" si="28"/>
        <v>41087</v>
      </c>
      <c r="B181" s="166">
        <f t="shared" si="35"/>
        <v>41087</v>
      </c>
      <c r="E181" s="162">
        <f t="shared" si="29"/>
        <v>41453</v>
      </c>
      <c r="F181" s="166">
        <f t="shared" si="36"/>
        <v>41453</v>
      </c>
      <c r="I181" s="162">
        <f t="shared" si="30"/>
        <v>41818</v>
      </c>
      <c r="J181" s="166">
        <f t="shared" si="37"/>
        <v>41818</v>
      </c>
      <c r="M181" s="162">
        <f t="shared" si="31"/>
        <v>42183</v>
      </c>
      <c r="N181" s="166">
        <f t="shared" si="38"/>
        <v>42183</v>
      </c>
      <c r="Q181" s="162">
        <f t="shared" si="32"/>
        <v>42548</v>
      </c>
      <c r="R181" s="166">
        <f t="shared" si="39"/>
        <v>42548</v>
      </c>
      <c r="U181" s="162">
        <f t="shared" si="33"/>
        <v>42914</v>
      </c>
      <c r="V181" s="166">
        <f t="shared" si="40"/>
        <v>42914</v>
      </c>
      <c r="Y181" s="162">
        <f t="shared" si="34"/>
        <v>43279</v>
      </c>
      <c r="Z181" s="166">
        <f t="shared" si="41"/>
        <v>43279</v>
      </c>
    </row>
    <row r="182" spans="1:27">
      <c r="A182" s="162">
        <f t="shared" si="28"/>
        <v>41088</v>
      </c>
      <c r="B182" s="166">
        <f t="shared" si="35"/>
        <v>41088</v>
      </c>
      <c r="E182" s="162">
        <f t="shared" si="29"/>
        <v>41454</v>
      </c>
      <c r="F182" s="166">
        <f t="shared" si="36"/>
        <v>41454</v>
      </c>
      <c r="I182" s="162">
        <f t="shared" si="30"/>
        <v>41819</v>
      </c>
      <c r="J182" s="166">
        <f t="shared" si="37"/>
        <v>41819</v>
      </c>
      <c r="M182" s="162">
        <f t="shared" si="31"/>
        <v>42184</v>
      </c>
      <c r="N182" s="166">
        <f t="shared" si="38"/>
        <v>42184</v>
      </c>
      <c r="Q182" s="162">
        <f t="shared" si="32"/>
        <v>42549</v>
      </c>
      <c r="R182" s="166">
        <f t="shared" si="39"/>
        <v>42549</v>
      </c>
      <c r="U182" s="162">
        <f t="shared" si="33"/>
        <v>42915</v>
      </c>
      <c r="V182" s="166">
        <f t="shared" si="40"/>
        <v>42915</v>
      </c>
      <c r="Y182" s="162">
        <f t="shared" si="34"/>
        <v>43280</v>
      </c>
      <c r="Z182" s="166">
        <f t="shared" si="41"/>
        <v>43280</v>
      </c>
    </row>
    <row r="183" spans="1:27">
      <c r="A183" s="162">
        <f t="shared" si="28"/>
        <v>41089</v>
      </c>
      <c r="B183" s="166">
        <f t="shared" si="35"/>
        <v>41089</v>
      </c>
      <c r="E183" s="162">
        <f t="shared" si="29"/>
        <v>41455</v>
      </c>
      <c r="F183" s="166">
        <f t="shared" si="36"/>
        <v>41455</v>
      </c>
      <c r="I183" s="162">
        <f t="shared" si="30"/>
        <v>41820</v>
      </c>
      <c r="J183" s="166">
        <f t="shared" si="37"/>
        <v>41820</v>
      </c>
      <c r="M183" s="162">
        <f t="shared" si="31"/>
        <v>42185</v>
      </c>
      <c r="N183" s="166">
        <f t="shared" si="38"/>
        <v>42185</v>
      </c>
      <c r="Q183" s="162">
        <f t="shared" si="32"/>
        <v>42550</v>
      </c>
      <c r="R183" s="166">
        <f t="shared" si="39"/>
        <v>42550</v>
      </c>
      <c r="U183" s="162">
        <f t="shared" si="33"/>
        <v>42916</v>
      </c>
      <c r="V183" s="166">
        <f t="shared" si="40"/>
        <v>42916</v>
      </c>
      <c r="Y183" s="162">
        <f t="shared" si="34"/>
        <v>43281</v>
      </c>
      <c r="Z183" s="166">
        <f t="shared" si="41"/>
        <v>43281</v>
      </c>
    </row>
    <row r="184" spans="1:27">
      <c r="A184" s="162">
        <f t="shared" si="28"/>
        <v>41090</v>
      </c>
      <c r="B184" s="166">
        <f t="shared" si="35"/>
        <v>41090</v>
      </c>
      <c r="E184" s="162">
        <f t="shared" si="29"/>
        <v>41456</v>
      </c>
      <c r="F184" s="166">
        <f t="shared" si="36"/>
        <v>41456</v>
      </c>
      <c r="I184" s="162">
        <f t="shared" si="30"/>
        <v>41821</v>
      </c>
      <c r="J184" s="166">
        <f t="shared" si="37"/>
        <v>41821</v>
      </c>
      <c r="M184" s="162">
        <f t="shared" si="31"/>
        <v>42186</v>
      </c>
      <c r="N184" s="166">
        <f t="shared" si="38"/>
        <v>42186</v>
      </c>
      <c r="Q184" s="162">
        <f t="shared" si="32"/>
        <v>42551</v>
      </c>
      <c r="R184" s="166">
        <f t="shared" si="39"/>
        <v>42551</v>
      </c>
      <c r="U184" s="162">
        <f t="shared" si="33"/>
        <v>42917</v>
      </c>
      <c r="V184" s="166">
        <f t="shared" si="40"/>
        <v>42917</v>
      </c>
      <c r="Y184" s="162">
        <f t="shared" si="34"/>
        <v>43282</v>
      </c>
      <c r="Z184" s="166">
        <f t="shared" si="41"/>
        <v>43282</v>
      </c>
    </row>
    <row r="185" spans="1:27">
      <c r="A185" s="162">
        <f t="shared" si="28"/>
        <v>41091</v>
      </c>
      <c r="B185" s="166">
        <f t="shared" si="35"/>
        <v>41091</v>
      </c>
      <c r="E185" s="162">
        <f t="shared" si="29"/>
        <v>41457</v>
      </c>
      <c r="F185" s="166">
        <f t="shared" si="36"/>
        <v>41457</v>
      </c>
      <c r="I185" s="162">
        <f t="shared" si="30"/>
        <v>41822</v>
      </c>
      <c r="J185" s="166">
        <f t="shared" si="37"/>
        <v>41822</v>
      </c>
      <c r="M185" s="162">
        <f t="shared" si="31"/>
        <v>42187</v>
      </c>
      <c r="N185" s="166">
        <f t="shared" si="38"/>
        <v>42187</v>
      </c>
      <c r="Q185" s="162">
        <f t="shared" si="32"/>
        <v>42552</v>
      </c>
      <c r="R185" s="166">
        <f t="shared" si="39"/>
        <v>42552</v>
      </c>
      <c r="U185" s="162">
        <f t="shared" si="33"/>
        <v>42918</v>
      </c>
      <c r="V185" s="166">
        <f t="shared" si="40"/>
        <v>42918</v>
      </c>
      <c r="Y185" s="162">
        <f t="shared" si="34"/>
        <v>43283</v>
      </c>
      <c r="Z185" s="166">
        <f t="shared" si="41"/>
        <v>43283</v>
      </c>
    </row>
    <row r="186" spans="1:27">
      <c r="A186" s="162">
        <f t="shared" si="28"/>
        <v>41092</v>
      </c>
      <c r="B186" s="166">
        <f t="shared" si="35"/>
        <v>41092</v>
      </c>
      <c r="E186" s="162">
        <f t="shared" si="29"/>
        <v>41458</v>
      </c>
      <c r="F186" s="166">
        <f t="shared" si="36"/>
        <v>41458</v>
      </c>
      <c r="I186" s="162">
        <f t="shared" si="30"/>
        <v>41823</v>
      </c>
      <c r="J186" s="166">
        <f t="shared" si="37"/>
        <v>41823</v>
      </c>
      <c r="M186" s="162">
        <f t="shared" si="31"/>
        <v>42188</v>
      </c>
      <c r="N186" s="166">
        <f t="shared" si="38"/>
        <v>42188</v>
      </c>
      <c r="Q186" s="162">
        <f t="shared" si="32"/>
        <v>42553</v>
      </c>
      <c r="R186" s="166">
        <f t="shared" si="39"/>
        <v>42553</v>
      </c>
      <c r="U186" s="162">
        <f t="shared" si="33"/>
        <v>42919</v>
      </c>
      <c r="V186" s="166">
        <f t="shared" si="40"/>
        <v>42919</v>
      </c>
      <c r="W186" s="178" t="s">
        <v>237</v>
      </c>
      <c r="Y186" s="162">
        <f t="shared" si="34"/>
        <v>43284</v>
      </c>
      <c r="Z186" s="166">
        <f t="shared" si="41"/>
        <v>43284</v>
      </c>
    </row>
    <row r="187" spans="1:27">
      <c r="A187" s="162">
        <f t="shared" si="28"/>
        <v>41093</v>
      </c>
      <c r="B187" s="166">
        <f t="shared" si="35"/>
        <v>41093</v>
      </c>
      <c r="E187" s="162">
        <f t="shared" si="29"/>
        <v>41459</v>
      </c>
      <c r="F187" s="166">
        <f t="shared" si="36"/>
        <v>41459</v>
      </c>
      <c r="G187" s="165" t="s">
        <v>162</v>
      </c>
      <c r="I187" s="162">
        <f t="shared" si="30"/>
        <v>41824</v>
      </c>
      <c r="J187" s="166">
        <f t="shared" si="37"/>
        <v>41824</v>
      </c>
      <c r="K187" s="165" t="s">
        <v>162</v>
      </c>
      <c r="M187" s="162">
        <f t="shared" si="31"/>
        <v>42189</v>
      </c>
      <c r="N187" s="166">
        <f t="shared" si="38"/>
        <v>42189</v>
      </c>
      <c r="O187" s="179" t="str">
        <f>K187</f>
        <v>Independence Day</v>
      </c>
      <c r="Q187" s="162">
        <f t="shared" si="32"/>
        <v>42554</v>
      </c>
      <c r="R187" s="166">
        <f t="shared" si="39"/>
        <v>42554</v>
      </c>
      <c r="S187" s="179"/>
      <c r="U187" s="162">
        <f t="shared" si="33"/>
        <v>42920</v>
      </c>
      <c r="V187" s="166">
        <f t="shared" si="40"/>
        <v>42920</v>
      </c>
      <c r="W187" s="179" t="str">
        <f>S188</f>
        <v>Independence Day</v>
      </c>
      <c r="Y187" s="162">
        <f t="shared" si="34"/>
        <v>43285</v>
      </c>
      <c r="Z187" s="166">
        <f t="shared" si="41"/>
        <v>43285</v>
      </c>
      <c r="AA187" s="179" t="str">
        <f>W187</f>
        <v>Independence Day</v>
      </c>
    </row>
    <row r="188" spans="1:27">
      <c r="A188" s="162">
        <f t="shared" si="28"/>
        <v>41094</v>
      </c>
      <c r="B188" s="166">
        <f t="shared" si="35"/>
        <v>41094</v>
      </c>
      <c r="C188" s="165" t="s">
        <v>162</v>
      </c>
      <c r="E188" s="162">
        <f t="shared" si="29"/>
        <v>41460</v>
      </c>
      <c r="F188" s="166">
        <f t="shared" si="36"/>
        <v>41460</v>
      </c>
      <c r="I188" s="162">
        <f t="shared" si="30"/>
        <v>41825</v>
      </c>
      <c r="J188" s="166">
        <f t="shared" si="37"/>
        <v>41825</v>
      </c>
      <c r="M188" s="162">
        <f t="shared" si="31"/>
        <v>42190</v>
      </c>
      <c r="N188" s="166">
        <f t="shared" si="38"/>
        <v>42190</v>
      </c>
      <c r="Q188" s="162">
        <f t="shared" si="32"/>
        <v>42555</v>
      </c>
      <c r="R188" s="166">
        <f t="shared" si="39"/>
        <v>42555</v>
      </c>
      <c r="S188" s="179" t="str">
        <f>O187</f>
        <v>Independence Day</v>
      </c>
      <c r="U188" s="162">
        <f t="shared" si="33"/>
        <v>42921</v>
      </c>
      <c r="V188" s="166">
        <f t="shared" si="40"/>
        <v>42921</v>
      </c>
      <c r="Y188" s="162">
        <f t="shared" si="34"/>
        <v>43286</v>
      </c>
      <c r="Z188" s="166">
        <f t="shared" si="41"/>
        <v>43286</v>
      </c>
    </row>
    <row r="189" spans="1:27">
      <c r="A189" s="162">
        <f t="shared" si="28"/>
        <v>41095</v>
      </c>
      <c r="B189" s="166">
        <f t="shared" si="35"/>
        <v>41095</v>
      </c>
      <c r="E189" s="162">
        <f t="shared" si="29"/>
        <v>41461</v>
      </c>
      <c r="F189" s="166">
        <f t="shared" si="36"/>
        <v>41461</v>
      </c>
      <c r="I189" s="162">
        <f t="shared" si="30"/>
        <v>41826</v>
      </c>
      <c r="J189" s="166">
        <f t="shared" si="37"/>
        <v>41826</v>
      </c>
      <c r="M189" s="162">
        <f t="shared" si="31"/>
        <v>42191</v>
      </c>
      <c r="N189" s="166">
        <f t="shared" si="38"/>
        <v>42191</v>
      </c>
      <c r="Q189" s="162">
        <f t="shared" si="32"/>
        <v>42556</v>
      </c>
      <c r="R189" s="166">
        <f t="shared" si="39"/>
        <v>42556</v>
      </c>
      <c r="U189" s="162">
        <f t="shared" si="33"/>
        <v>42922</v>
      </c>
      <c r="V189" s="166">
        <f t="shared" si="40"/>
        <v>42922</v>
      </c>
      <c r="Y189" s="162">
        <f t="shared" si="34"/>
        <v>43287</v>
      </c>
      <c r="Z189" s="166">
        <f t="shared" si="41"/>
        <v>43287</v>
      </c>
    </row>
    <row r="190" spans="1:27">
      <c r="A190" s="162">
        <f t="shared" si="28"/>
        <v>41096</v>
      </c>
      <c r="B190" s="166">
        <f t="shared" si="35"/>
        <v>41096</v>
      </c>
      <c r="E190" s="162">
        <f t="shared" si="29"/>
        <v>41462</v>
      </c>
      <c r="F190" s="166">
        <f t="shared" si="36"/>
        <v>41462</v>
      </c>
      <c r="I190" s="162">
        <f t="shared" si="30"/>
        <v>41827</v>
      </c>
      <c r="J190" s="166">
        <f t="shared" si="37"/>
        <v>41827</v>
      </c>
      <c r="M190" s="162">
        <f t="shared" si="31"/>
        <v>42192</v>
      </c>
      <c r="N190" s="166">
        <f t="shared" si="38"/>
        <v>42192</v>
      </c>
      <c r="Q190" s="162">
        <f t="shared" si="32"/>
        <v>42557</v>
      </c>
      <c r="R190" s="166">
        <f t="shared" si="39"/>
        <v>42557</v>
      </c>
      <c r="U190" s="162">
        <f t="shared" si="33"/>
        <v>42923</v>
      </c>
      <c r="V190" s="166">
        <f t="shared" si="40"/>
        <v>42923</v>
      </c>
      <c r="Y190" s="162">
        <f t="shared" si="34"/>
        <v>43288</v>
      </c>
      <c r="Z190" s="166">
        <f t="shared" si="41"/>
        <v>43288</v>
      </c>
    </row>
    <row r="191" spans="1:27">
      <c r="A191" s="162">
        <f t="shared" si="28"/>
        <v>41097</v>
      </c>
      <c r="B191" s="166">
        <f t="shared" si="35"/>
        <v>41097</v>
      </c>
      <c r="E191" s="162">
        <f t="shared" si="29"/>
        <v>41463</v>
      </c>
      <c r="F191" s="166">
        <f t="shared" si="36"/>
        <v>41463</v>
      </c>
      <c r="I191" s="162">
        <f t="shared" si="30"/>
        <v>41828</v>
      </c>
      <c r="J191" s="166">
        <f t="shared" si="37"/>
        <v>41828</v>
      </c>
      <c r="M191" s="162">
        <f t="shared" si="31"/>
        <v>42193</v>
      </c>
      <c r="N191" s="166">
        <f t="shared" si="38"/>
        <v>42193</v>
      </c>
      <c r="Q191" s="162">
        <f t="shared" si="32"/>
        <v>42558</v>
      </c>
      <c r="R191" s="166">
        <f t="shared" si="39"/>
        <v>42558</v>
      </c>
      <c r="U191" s="162">
        <f t="shared" si="33"/>
        <v>42924</v>
      </c>
      <c r="V191" s="166">
        <f t="shared" si="40"/>
        <v>42924</v>
      </c>
      <c r="Y191" s="162">
        <f t="shared" si="34"/>
        <v>43289</v>
      </c>
      <c r="Z191" s="166">
        <f t="shared" si="41"/>
        <v>43289</v>
      </c>
    </row>
    <row r="192" spans="1:27">
      <c r="A192" s="162">
        <f t="shared" si="28"/>
        <v>41098</v>
      </c>
      <c r="B192" s="166">
        <f t="shared" si="35"/>
        <v>41098</v>
      </c>
      <c r="E192" s="162">
        <f t="shared" si="29"/>
        <v>41464</v>
      </c>
      <c r="F192" s="166">
        <f t="shared" si="36"/>
        <v>41464</v>
      </c>
      <c r="I192" s="162">
        <f t="shared" si="30"/>
        <v>41829</v>
      </c>
      <c r="J192" s="166">
        <f t="shared" si="37"/>
        <v>41829</v>
      </c>
      <c r="M192" s="162">
        <f t="shared" si="31"/>
        <v>42194</v>
      </c>
      <c r="N192" s="166">
        <f t="shared" si="38"/>
        <v>42194</v>
      </c>
      <c r="Q192" s="162">
        <f t="shared" si="32"/>
        <v>42559</v>
      </c>
      <c r="R192" s="166">
        <f t="shared" si="39"/>
        <v>42559</v>
      </c>
      <c r="U192" s="162">
        <f t="shared" si="33"/>
        <v>42925</v>
      </c>
      <c r="V192" s="166">
        <f t="shared" si="40"/>
        <v>42925</v>
      </c>
      <c r="Y192" s="162">
        <f t="shared" si="34"/>
        <v>43290</v>
      </c>
      <c r="Z192" s="166">
        <f t="shared" si="41"/>
        <v>43290</v>
      </c>
    </row>
    <row r="193" spans="1:26">
      <c r="A193" s="162">
        <f t="shared" si="28"/>
        <v>41099</v>
      </c>
      <c r="B193" s="166">
        <f t="shared" si="35"/>
        <v>41099</v>
      </c>
      <c r="E193" s="162">
        <f t="shared" si="29"/>
        <v>41465</v>
      </c>
      <c r="F193" s="166">
        <f t="shared" si="36"/>
        <v>41465</v>
      </c>
      <c r="I193" s="162">
        <f t="shared" si="30"/>
        <v>41830</v>
      </c>
      <c r="J193" s="166">
        <f t="shared" si="37"/>
        <v>41830</v>
      </c>
      <c r="M193" s="162">
        <f t="shared" si="31"/>
        <v>42195</v>
      </c>
      <c r="N193" s="166">
        <f t="shared" si="38"/>
        <v>42195</v>
      </c>
      <c r="Q193" s="162">
        <f t="shared" si="32"/>
        <v>42560</v>
      </c>
      <c r="R193" s="166">
        <f t="shared" si="39"/>
        <v>42560</v>
      </c>
      <c r="U193" s="162">
        <f t="shared" si="33"/>
        <v>42926</v>
      </c>
      <c r="V193" s="166">
        <f t="shared" si="40"/>
        <v>42926</v>
      </c>
      <c r="Y193" s="162">
        <f t="shared" si="34"/>
        <v>43291</v>
      </c>
      <c r="Z193" s="166">
        <f t="shared" si="41"/>
        <v>43291</v>
      </c>
    </row>
    <row r="194" spans="1:26">
      <c r="A194" s="162">
        <f t="shared" si="28"/>
        <v>41100</v>
      </c>
      <c r="B194" s="166">
        <f t="shared" si="35"/>
        <v>41100</v>
      </c>
      <c r="E194" s="162">
        <f t="shared" si="29"/>
        <v>41466</v>
      </c>
      <c r="F194" s="166">
        <f t="shared" si="36"/>
        <v>41466</v>
      </c>
      <c r="I194" s="162">
        <f t="shared" si="30"/>
        <v>41831</v>
      </c>
      <c r="J194" s="166">
        <f t="shared" si="37"/>
        <v>41831</v>
      </c>
      <c r="M194" s="162">
        <f t="shared" si="31"/>
        <v>42196</v>
      </c>
      <c r="N194" s="166">
        <f t="shared" si="38"/>
        <v>42196</v>
      </c>
      <c r="Q194" s="162">
        <f t="shared" si="32"/>
        <v>42561</v>
      </c>
      <c r="R194" s="166">
        <f t="shared" si="39"/>
        <v>42561</v>
      </c>
      <c r="U194" s="162">
        <f t="shared" si="33"/>
        <v>42927</v>
      </c>
      <c r="V194" s="166">
        <f t="shared" si="40"/>
        <v>42927</v>
      </c>
      <c r="Y194" s="162">
        <f t="shared" si="34"/>
        <v>43292</v>
      </c>
      <c r="Z194" s="166">
        <f t="shared" si="41"/>
        <v>43292</v>
      </c>
    </row>
    <row r="195" spans="1:26">
      <c r="A195" s="162">
        <f t="shared" si="28"/>
        <v>41101</v>
      </c>
      <c r="B195" s="166">
        <f t="shared" si="35"/>
        <v>41101</v>
      </c>
      <c r="E195" s="162">
        <f t="shared" si="29"/>
        <v>41467</v>
      </c>
      <c r="F195" s="166">
        <f t="shared" si="36"/>
        <v>41467</v>
      </c>
      <c r="I195" s="162">
        <f t="shared" si="30"/>
        <v>41832</v>
      </c>
      <c r="J195" s="166">
        <f t="shared" si="37"/>
        <v>41832</v>
      </c>
      <c r="M195" s="162">
        <f t="shared" si="31"/>
        <v>42197</v>
      </c>
      <c r="N195" s="166">
        <f t="shared" si="38"/>
        <v>42197</v>
      </c>
      <c r="Q195" s="162">
        <f t="shared" si="32"/>
        <v>42562</v>
      </c>
      <c r="R195" s="166">
        <f t="shared" si="39"/>
        <v>42562</v>
      </c>
      <c r="U195" s="162">
        <f t="shared" si="33"/>
        <v>42928</v>
      </c>
      <c r="V195" s="166">
        <f t="shared" si="40"/>
        <v>42928</v>
      </c>
      <c r="Y195" s="162">
        <f t="shared" si="34"/>
        <v>43293</v>
      </c>
      <c r="Z195" s="166">
        <f t="shared" si="41"/>
        <v>43293</v>
      </c>
    </row>
    <row r="196" spans="1:26">
      <c r="A196" s="162">
        <f t="shared" ref="A196:A259" si="42">B196</f>
        <v>41102</v>
      </c>
      <c r="B196" s="166">
        <f t="shared" si="35"/>
        <v>41102</v>
      </c>
      <c r="E196" s="162">
        <f t="shared" ref="E196:E259" si="43">F196</f>
        <v>41468</v>
      </c>
      <c r="F196" s="166">
        <f t="shared" si="36"/>
        <v>41468</v>
      </c>
      <c r="I196" s="162">
        <f t="shared" ref="I196:I259" si="44">J196</f>
        <v>41833</v>
      </c>
      <c r="J196" s="166">
        <f t="shared" si="37"/>
        <v>41833</v>
      </c>
      <c r="M196" s="162">
        <f t="shared" ref="M196:M259" si="45">N196</f>
        <v>42198</v>
      </c>
      <c r="N196" s="166">
        <f t="shared" si="38"/>
        <v>42198</v>
      </c>
      <c r="Q196" s="162">
        <f t="shared" ref="Q196:Q259" si="46">R196</f>
        <v>42563</v>
      </c>
      <c r="R196" s="166">
        <f t="shared" si="39"/>
        <v>42563</v>
      </c>
      <c r="U196" s="162">
        <f t="shared" ref="U196:U259" si="47">V196</f>
        <v>42929</v>
      </c>
      <c r="V196" s="166">
        <f t="shared" si="40"/>
        <v>42929</v>
      </c>
      <c r="Y196" s="162">
        <f t="shared" ref="Y196:Y259" si="48">Z196</f>
        <v>43294</v>
      </c>
      <c r="Z196" s="166">
        <f t="shared" si="41"/>
        <v>43294</v>
      </c>
    </row>
    <row r="197" spans="1:26">
      <c r="A197" s="162">
        <f t="shared" si="42"/>
        <v>41103</v>
      </c>
      <c r="B197" s="166">
        <f t="shared" si="35"/>
        <v>41103</v>
      </c>
      <c r="E197" s="162">
        <f t="shared" si="43"/>
        <v>41469</v>
      </c>
      <c r="F197" s="166">
        <f t="shared" si="36"/>
        <v>41469</v>
      </c>
      <c r="I197" s="162">
        <f t="shared" si="44"/>
        <v>41834</v>
      </c>
      <c r="J197" s="166">
        <f t="shared" si="37"/>
        <v>41834</v>
      </c>
      <c r="M197" s="162">
        <f t="shared" si="45"/>
        <v>42199</v>
      </c>
      <c r="N197" s="166">
        <f t="shared" si="38"/>
        <v>42199</v>
      </c>
      <c r="Q197" s="162">
        <f t="shared" si="46"/>
        <v>42564</v>
      </c>
      <c r="R197" s="166">
        <f t="shared" si="39"/>
        <v>42564</v>
      </c>
      <c r="U197" s="162">
        <f t="shared" si="47"/>
        <v>42930</v>
      </c>
      <c r="V197" s="166">
        <f t="shared" si="40"/>
        <v>42930</v>
      </c>
      <c r="Y197" s="162">
        <f t="shared" si="48"/>
        <v>43295</v>
      </c>
      <c r="Z197" s="166">
        <f t="shared" si="41"/>
        <v>43295</v>
      </c>
    </row>
    <row r="198" spans="1:26">
      <c r="A198" s="162">
        <f t="shared" si="42"/>
        <v>41104</v>
      </c>
      <c r="B198" s="166">
        <f t="shared" ref="B198:B261" si="49">B197+1</f>
        <v>41104</v>
      </c>
      <c r="E198" s="162">
        <f t="shared" si="43"/>
        <v>41470</v>
      </c>
      <c r="F198" s="166">
        <f t="shared" ref="F198:F261" si="50">F197+1</f>
        <v>41470</v>
      </c>
      <c r="I198" s="162">
        <f t="shared" si="44"/>
        <v>41835</v>
      </c>
      <c r="J198" s="166">
        <f t="shared" ref="J198:J261" si="51">J197+1</f>
        <v>41835</v>
      </c>
      <c r="M198" s="162">
        <f t="shared" si="45"/>
        <v>42200</v>
      </c>
      <c r="N198" s="166">
        <f t="shared" ref="N198:N261" si="52">N197+1</f>
        <v>42200</v>
      </c>
      <c r="Q198" s="162">
        <f t="shared" si="46"/>
        <v>42565</v>
      </c>
      <c r="R198" s="166">
        <f t="shared" ref="R198:R261" si="53">R197+1</f>
        <v>42565</v>
      </c>
      <c r="U198" s="162">
        <f t="shared" si="47"/>
        <v>42931</v>
      </c>
      <c r="V198" s="166">
        <f t="shared" ref="V198:V261" si="54">V197+1</f>
        <v>42931</v>
      </c>
      <c r="Y198" s="162">
        <f t="shared" si="48"/>
        <v>43296</v>
      </c>
      <c r="Z198" s="166">
        <f t="shared" ref="Z198:Z261" si="55">Z197+1</f>
        <v>43296</v>
      </c>
    </row>
    <row r="199" spans="1:26">
      <c r="A199" s="162">
        <f t="shared" si="42"/>
        <v>41105</v>
      </c>
      <c r="B199" s="166">
        <f t="shared" si="49"/>
        <v>41105</v>
      </c>
      <c r="E199" s="162">
        <f t="shared" si="43"/>
        <v>41471</v>
      </c>
      <c r="F199" s="166">
        <f t="shared" si="50"/>
        <v>41471</v>
      </c>
      <c r="I199" s="162">
        <f t="shared" si="44"/>
        <v>41836</v>
      </c>
      <c r="J199" s="166">
        <f t="shared" si="51"/>
        <v>41836</v>
      </c>
      <c r="M199" s="162">
        <f t="shared" si="45"/>
        <v>42201</v>
      </c>
      <c r="N199" s="166">
        <f t="shared" si="52"/>
        <v>42201</v>
      </c>
      <c r="Q199" s="162">
        <f t="shared" si="46"/>
        <v>42566</v>
      </c>
      <c r="R199" s="166">
        <f t="shared" si="53"/>
        <v>42566</v>
      </c>
      <c r="U199" s="162">
        <f t="shared" si="47"/>
        <v>42932</v>
      </c>
      <c r="V199" s="166">
        <f t="shared" si="54"/>
        <v>42932</v>
      </c>
      <c r="Y199" s="162">
        <f t="shared" si="48"/>
        <v>43297</v>
      </c>
      <c r="Z199" s="166">
        <f t="shared" si="55"/>
        <v>43297</v>
      </c>
    </row>
    <row r="200" spans="1:26">
      <c r="A200" s="162">
        <f t="shared" si="42"/>
        <v>41106</v>
      </c>
      <c r="B200" s="166">
        <f t="shared" si="49"/>
        <v>41106</v>
      </c>
      <c r="E200" s="162">
        <f t="shared" si="43"/>
        <v>41472</v>
      </c>
      <c r="F200" s="166">
        <f t="shared" si="50"/>
        <v>41472</v>
      </c>
      <c r="I200" s="162">
        <f t="shared" si="44"/>
        <v>41837</v>
      </c>
      <c r="J200" s="166">
        <f t="shared" si="51"/>
        <v>41837</v>
      </c>
      <c r="M200" s="162">
        <f t="shared" si="45"/>
        <v>42202</v>
      </c>
      <c r="N200" s="166">
        <f t="shared" si="52"/>
        <v>42202</v>
      </c>
      <c r="Q200" s="162">
        <f t="shared" si="46"/>
        <v>42567</v>
      </c>
      <c r="R200" s="166">
        <f t="shared" si="53"/>
        <v>42567</v>
      </c>
      <c r="U200" s="162">
        <f t="shared" si="47"/>
        <v>42933</v>
      </c>
      <c r="V200" s="166">
        <f t="shared" si="54"/>
        <v>42933</v>
      </c>
      <c r="Y200" s="162">
        <f t="shared" si="48"/>
        <v>43298</v>
      </c>
      <c r="Z200" s="166">
        <f t="shared" si="55"/>
        <v>43298</v>
      </c>
    </row>
    <row r="201" spans="1:26">
      <c r="A201" s="162">
        <f t="shared" si="42"/>
        <v>41107</v>
      </c>
      <c r="B201" s="166">
        <f t="shared" si="49"/>
        <v>41107</v>
      </c>
      <c r="E201" s="162">
        <f t="shared" si="43"/>
        <v>41473</v>
      </c>
      <c r="F201" s="166">
        <f t="shared" si="50"/>
        <v>41473</v>
      </c>
      <c r="I201" s="162">
        <f t="shared" si="44"/>
        <v>41838</v>
      </c>
      <c r="J201" s="166">
        <f t="shared" si="51"/>
        <v>41838</v>
      </c>
      <c r="M201" s="162">
        <f t="shared" si="45"/>
        <v>42203</v>
      </c>
      <c r="N201" s="166">
        <f t="shared" si="52"/>
        <v>42203</v>
      </c>
      <c r="Q201" s="162">
        <f t="shared" si="46"/>
        <v>42568</v>
      </c>
      <c r="R201" s="166">
        <f t="shared" si="53"/>
        <v>42568</v>
      </c>
      <c r="U201" s="162">
        <f t="shared" si="47"/>
        <v>42934</v>
      </c>
      <c r="V201" s="166">
        <f t="shared" si="54"/>
        <v>42934</v>
      </c>
      <c r="Y201" s="162">
        <f t="shared" si="48"/>
        <v>43299</v>
      </c>
      <c r="Z201" s="166">
        <f t="shared" si="55"/>
        <v>43299</v>
      </c>
    </row>
    <row r="202" spans="1:26">
      <c r="A202" s="162">
        <f t="shared" si="42"/>
        <v>41108</v>
      </c>
      <c r="B202" s="166">
        <f t="shared" si="49"/>
        <v>41108</v>
      </c>
      <c r="E202" s="162">
        <f t="shared" si="43"/>
        <v>41474</v>
      </c>
      <c r="F202" s="166">
        <f t="shared" si="50"/>
        <v>41474</v>
      </c>
      <c r="I202" s="162">
        <f t="shared" si="44"/>
        <v>41839</v>
      </c>
      <c r="J202" s="166">
        <f t="shared" si="51"/>
        <v>41839</v>
      </c>
      <c r="M202" s="162">
        <f t="shared" si="45"/>
        <v>42204</v>
      </c>
      <c r="N202" s="166">
        <f t="shared" si="52"/>
        <v>42204</v>
      </c>
      <c r="Q202" s="162">
        <f t="shared" si="46"/>
        <v>42569</v>
      </c>
      <c r="R202" s="166">
        <f t="shared" si="53"/>
        <v>42569</v>
      </c>
      <c r="U202" s="162">
        <f t="shared" si="47"/>
        <v>42935</v>
      </c>
      <c r="V202" s="166">
        <f t="shared" si="54"/>
        <v>42935</v>
      </c>
      <c r="Y202" s="162">
        <f t="shared" si="48"/>
        <v>43300</v>
      </c>
      <c r="Z202" s="166">
        <f t="shared" si="55"/>
        <v>43300</v>
      </c>
    </row>
    <row r="203" spans="1:26">
      <c r="A203" s="162">
        <f t="shared" si="42"/>
        <v>41109</v>
      </c>
      <c r="B203" s="166">
        <f t="shared" si="49"/>
        <v>41109</v>
      </c>
      <c r="E203" s="162">
        <f t="shared" si="43"/>
        <v>41475</v>
      </c>
      <c r="F203" s="166">
        <f t="shared" si="50"/>
        <v>41475</v>
      </c>
      <c r="I203" s="162">
        <f t="shared" si="44"/>
        <v>41840</v>
      </c>
      <c r="J203" s="166">
        <f t="shared" si="51"/>
        <v>41840</v>
      </c>
      <c r="M203" s="162">
        <f t="shared" si="45"/>
        <v>42205</v>
      </c>
      <c r="N203" s="166">
        <f t="shared" si="52"/>
        <v>42205</v>
      </c>
      <c r="Q203" s="162">
        <f t="shared" si="46"/>
        <v>42570</v>
      </c>
      <c r="R203" s="166">
        <f t="shared" si="53"/>
        <v>42570</v>
      </c>
      <c r="U203" s="162">
        <f t="shared" si="47"/>
        <v>42936</v>
      </c>
      <c r="V203" s="166">
        <f t="shared" si="54"/>
        <v>42936</v>
      </c>
      <c r="Y203" s="162">
        <f t="shared" si="48"/>
        <v>43301</v>
      </c>
      <c r="Z203" s="166">
        <f t="shared" si="55"/>
        <v>43301</v>
      </c>
    </row>
    <row r="204" spans="1:26">
      <c r="A204" s="162">
        <f t="shared" si="42"/>
        <v>41110</v>
      </c>
      <c r="B204" s="166">
        <f t="shared" si="49"/>
        <v>41110</v>
      </c>
      <c r="E204" s="162">
        <f t="shared" si="43"/>
        <v>41476</v>
      </c>
      <c r="F204" s="166">
        <f t="shared" si="50"/>
        <v>41476</v>
      </c>
      <c r="I204" s="162">
        <f t="shared" si="44"/>
        <v>41841</v>
      </c>
      <c r="J204" s="166">
        <f t="shared" si="51"/>
        <v>41841</v>
      </c>
      <c r="M204" s="162">
        <f t="shared" si="45"/>
        <v>42206</v>
      </c>
      <c r="N204" s="166">
        <f t="shared" si="52"/>
        <v>42206</v>
      </c>
      <c r="Q204" s="162">
        <f t="shared" si="46"/>
        <v>42571</v>
      </c>
      <c r="R204" s="166">
        <f t="shared" si="53"/>
        <v>42571</v>
      </c>
      <c r="U204" s="162">
        <f t="shared" si="47"/>
        <v>42937</v>
      </c>
      <c r="V204" s="166">
        <f t="shared" si="54"/>
        <v>42937</v>
      </c>
      <c r="Y204" s="162">
        <f t="shared" si="48"/>
        <v>43302</v>
      </c>
      <c r="Z204" s="166">
        <f t="shared" si="55"/>
        <v>43302</v>
      </c>
    </row>
    <row r="205" spans="1:26">
      <c r="A205" s="162">
        <f t="shared" si="42"/>
        <v>41111</v>
      </c>
      <c r="B205" s="166">
        <f t="shared" si="49"/>
        <v>41111</v>
      </c>
      <c r="E205" s="162">
        <f t="shared" si="43"/>
        <v>41477</v>
      </c>
      <c r="F205" s="166">
        <f t="shared" si="50"/>
        <v>41477</v>
      </c>
      <c r="I205" s="162">
        <f t="shared" si="44"/>
        <v>41842</v>
      </c>
      <c r="J205" s="166">
        <f t="shared" si="51"/>
        <v>41842</v>
      </c>
      <c r="M205" s="162">
        <f t="shared" si="45"/>
        <v>42207</v>
      </c>
      <c r="N205" s="166">
        <f t="shared" si="52"/>
        <v>42207</v>
      </c>
      <c r="Q205" s="162">
        <f t="shared" si="46"/>
        <v>42572</v>
      </c>
      <c r="R205" s="166">
        <f t="shared" si="53"/>
        <v>42572</v>
      </c>
      <c r="U205" s="162">
        <f t="shared" si="47"/>
        <v>42938</v>
      </c>
      <c r="V205" s="166">
        <f t="shared" si="54"/>
        <v>42938</v>
      </c>
      <c r="Y205" s="162">
        <f t="shared" si="48"/>
        <v>43303</v>
      </c>
      <c r="Z205" s="166">
        <f t="shared" si="55"/>
        <v>43303</v>
      </c>
    </row>
    <row r="206" spans="1:26">
      <c r="A206" s="162">
        <f t="shared" si="42"/>
        <v>41112</v>
      </c>
      <c r="B206" s="166">
        <f t="shared" si="49"/>
        <v>41112</v>
      </c>
      <c r="E206" s="162">
        <f t="shared" si="43"/>
        <v>41478</v>
      </c>
      <c r="F206" s="166">
        <f t="shared" si="50"/>
        <v>41478</v>
      </c>
      <c r="I206" s="162">
        <f t="shared" si="44"/>
        <v>41843</v>
      </c>
      <c r="J206" s="166">
        <f t="shared" si="51"/>
        <v>41843</v>
      </c>
      <c r="M206" s="162">
        <f t="shared" si="45"/>
        <v>42208</v>
      </c>
      <c r="N206" s="166">
        <f t="shared" si="52"/>
        <v>42208</v>
      </c>
      <c r="Q206" s="162">
        <f t="shared" si="46"/>
        <v>42573</v>
      </c>
      <c r="R206" s="166">
        <f t="shared" si="53"/>
        <v>42573</v>
      </c>
      <c r="U206" s="162">
        <f t="shared" si="47"/>
        <v>42939</v>
      </c>
      <c r="V206" s="166">
        <f t="shared" si="54"/>
        <v>42939</v>
      </c>
      <c r="Y206" s="162">
        <f t="shared" si="48"/>
        <v>43304</v>
      </c>
      <c r="Z206" s="166">
        <f t="shared" si="55"/>
        <v>43304</v>
      </c>
    </row>
    <row r="207" spans="1:26">
      <c r="A207" s="162">
        <f t="shared" si="42"/>
        <v>41113</v>
      </c>
      <c r="B207" s="166">
        <f t="shared" si="49"/>
        <v>41113</v>
      </c>
      <c r="E207" s="162">
        <f t="shared" si="43"/>
        <v>41479</v>
      </c>
      <c r="F207" s="166">
        <f t="shared" si="50"/>
        <v>41479</v>
      </c>
      <c r="I207" s="162">
        <f t="shared" si="44"/>
        <v>41844</v>
      </c>
      <c r="J207" s="166">
        <f t="shared" si="51"/>
        <v>41844</v>
      </c>
      <c r="M207" s="162">
        <f t="shared" si="45"/>
        <v>42209</v>
      </c>
      <c r="N207" s="166">
        <f t="shared" si="52"/>
        <v>42209</v>
      </c>
      <c r="Q207" s="162">
        <f t="shared" si="46"/>
        <v>42574</v>
      </c>
      <c r="R207" s="166">
        <f t="shared" si="53"/>
        <v>42574</v>
      </c>
      <c r="U207" s="162">
        <f t="shared" si="47"/>
        <v>42940</v>
      </c>
      <c r="V207" s="166">
        <f t="shared" si="54"/>
        <v>42940</v>
      </c>
      <c r="Y207" s="162">
        <f t="shared" si="48"/>
        <v>43305</v>
      </c>
      <c r="Z207" s="166">
        <f t="shared" si="55"/>
        <v>43305</v>
      </c>
    </row>
    <row r="208" spans="1:26">
      <c r="A208" s="162">
        <f t="shared" si="42"/>
        <v>41114</v>
      </c>
      <c r="B208" s="166">
        <f t="shared" si="49"/>
        <v>41114</v>
      </c>
      <c r="E208" s="162">
        <f t="shared" si="43"/>
        <v>41480</v>
      </c>
      <c r="F208" s="166">
        <f t="shared" si="50"/>
        <v>41480</v>
      </c>
      <c r="I208" s="162">
        <f t="shared" si="44"/>
        <v>41845</v>
      </c>
      <c r="J208" s="166">
        <f t="shared" si="51"/>
        <v>41845</v>
      </c>
      <c r="M208" s="162">
        <f t="shared" si="45"/>
        <v>42210</v>
      </c>
      <c r="N208" s="166">
        <f t="shared" si="52"/>
        <v>42210</v>
      </c>
      <c r="Q208" s="162">
        <f t="shared" si="46"/>
        <v>42575</v>
      </c>
      <c r="R208" s="166">
        <f t="shared" si="53"/>
        <v>42575</v>
      </c>
      <c r="U208" s="162">
        <f t="shared" si="47"/>
        <v>42941</v>
      </c>
      <c r="V208" s="166">
        <f t="shared" si="54"/>
        <v>42941</v>
      </c>
      <c r="Y208" s="162">
        <f t="shared" si="48"/>
        <v>43306</v>
      </c>
      <c r="Z208" s="166">
        <f t="shared" si="55"/>
        <v>43306</v>
      </c>
    </row>
    <row r="209" spans="1:26">
      <c r="A209" s="162">
        <f t="shared" si="42"/>
        <v>41115</v>
      </c>
      <c r="B209" s="166">
        <f t="shared" si="49"/>
        <v>41115</v>
      </c>
      <c r="E209" s="162">
        <f t="shared" si="43"/>
        <v>41481</v>
      </c>
      <c r="F209" s="166">
        <f t="shared" si="50"/>
        <v>41481</v>
      </c>
      <c r="I209" s="162">
        <f t="shared" si="44"/>
        <v>41846</v>
      </c>
      <c r="J209" s="166">
        <f t="shared" si="51"/>
        <v>41846</v>
      </c>
      <c r="M209" s="162">
        <f t="shared" si="45"/>
        <v>42211</v>
      </c>
      <c r="N209" s="166">
        <f t="shared" si="52"/>
        <v>42211</v>
      </c>
      <c r="Q209" s="162">
        <f t="shared" si="46"/>
        <v>42576</v>
      </c>
      <c r="R209" s="166">
        <f t="shared" si="53"/>
        <v>42576</v>
      </c>
      <c r="U209" s="162">
        <f t="shared" si="47"/>
        <v>42942</v>
      </c>
      <c r="V209" s="166">
        <f t="shared" si="54"/>
        <v>42942</v>
      </c>
      <c r="Y209" s="162">
        <f t="shared" si="48"/>
        <v>43307</v>
      </c>
      <c r="Z209" s="166">
        <f t="shared" si="55"/>
        <v>43307</v>
      </c>
    </row>
    <row r="210" spans="1:26">
      <c r="A210" s="162">
        <f t="shared" si="42"/>
        <v>41116</v>
      </c>
      <c r="B210" s="166">
        <f t="shared" si="49"/>
        <v>41116</v>
      </c>
      <c r="E210" s="162">
        <f t="shared" si="43"/>
        <v>41482</v>
      </c>
      <c r="F210" s="166">
        <f t="shared" si="50"/>
        <v>41482</v>
      </c>
      <c r="I210" s="162">
        <f t="shared" si="44"/>
        <v>41847</v>
      </c>
      <c r="J210" s="166">
        <f t="shared" si="51"/>
        <v>41847</v>
      </c>
      <c r="M210" s="162">
        <f t="shared" si="45"/>
        <v>42212</v>
      </c>
      <c r="N210" s="166">
        <f t="shared" si="52"/>
        <v>42212</v>
      </c>
      <c r="Q210" s="162">
        <f t="shared" si="46"/>
        <v>42577</v>
      </c>
      <c r="R210" s="166">
        <f t="shared" si="53"/>
        <v>42577</v>
      </c>
      <c r="U210" s="162">
        <f t="shared" si="47"/>
        <v>42943</v>
      </c>
      <c r="V210" s="166">
        <f t="shared" si="54"/>
        <v>42943</v>
      </c>
      <c r="Y210" s="162">
        <f t="shared" si="48"/>
        <v>43308</v>
      </c>
      <c r="Z210" s="166">
        <f t="shared" si="55"/>
        <v>43308</v>
      </c>
    </row>
    <row r="211" spans="1:26">
      <c r="A211" s="162">
        <f t="shared" si="42"/>
        <v>41117</v>
      </c>
      <c r="B211" s="166">
        <f t="shared" si="49"/>
        <v>41117</v>
      </c>
      <c r="E211" s="162">
        <f t="shared" si="43"/>
        <v>41483</v>
      </c>
      <c r="F211" s="166">
        <f t="shared" si="50"/>
        <v>41483</v>
      </c>
      <c r="I211" s="162">
        <f t="shared" si="44"/>
        <v>41848</v>
      </c>
      <c r="J211" s="166">
        <f t="shared" si="51"/>
        <v>41848</v>
      </c>
      <c r="M211" s="162">
        <f t="shared" si="45"/>
        <v>42213</v>
      </c>
      <c r="N211" s="166">
        <f t="shared" si="52"/>
        <v>42213</v>
      </c>
      <c r="Q211" s="162">
        <f t="shared" si="46"/>
        <v>42578</v>
      </c>
      <c r="R211" s="166">
        <f t="shared" si="53"/>
        <v>42578</v>
      </c>
      <c r="U211" s="162">
        <f t="shared" si="47"/>
        <v>42944</v>
      </c>
      <c r="V211" s="166">
        <f t="shared" si="54"/>
        <v>42944</v>
      </c>
      <c r="Y211" s="162">
        <f t="shared" si="48"/>
        <v>43309</v>
      </c>
      <c r="Z211" s="166">
        <f t="shared" si="55"/>
        <v>43309</v>
      </c>
    </row>
    <row r="212" spans="1:26">
      <c r="A212" s="162">
        <f t="shared" si="42"/>
        <v>41118</v>
      </c>
      <c r="B212" s="166">
        <f t="shared" si="49"/>
        <v>41118</v>
      </c>
      <c r="E212" s="162">
        <f t="shared" si="43"/>
        <v>41484</v>
      </c>
      <c r="F212" s="166">
        <f t="shared" si="50"/>
        <v>41484</v>
      </c>
      <c r="I212" s="162">
        <f t="shared" si="44"/>
        <v>41849</v>
      </c>
      <c r="J212" s="166">
        <f t="shared" si="51"/>
        <v>41849</v>
      </c>
      <c r="M212" s="162">
        <f t="shared" si="45"/>
        <v>42214</v>
      </c>
      <c r="N212" s="166">
        <f t="shared" si="52"/>
        <v>42214</v>
      </c>
      <c r="Q212" s="162">
        <f t="shared" si="46"/>
        <v>42579</v>
      </c>
      <c r="R212" s="166">
        <f t="shared" si="53"/>
        <v>42579</v>
      </c>
      <c r="U212" s="162">
        <f t="shared" si="47"/>
        <v>42945</v>
      </c>
      <c r="V212" s="166">
        <f t="shared" si="54"/>
        <v>42945</v>
      </c>
      <c r="Y212" s="162">
        <f t="shared" si="48"/>
        <v>43310</v>
      </c>
      <c r="Z212" s="166">
        <f t="shared" si="55"/>
        <v>43310</v>
      </c>
    </row>
    <row r="213" spans="1:26">
      <c r="A213" s="162">
        <f t="shared" si="42"/>
        <v>41119</v>
      </c>
      <c r="B213" s="166">
        <f t="shared" si="49"/>
        <v>41119</v>
      </c>
      <c r="E213" s="162">
        <f t="shared" si="43"/>
        <v>41485</v>
      </c>
      <c r="F213" s="166">
        <f t="shared" si="50"/>
        <v>41485</v>
      </c>
      <c r="I213" s="162">
        <f t="shared" si="44"/>
        <v>41850</v>
      </c>
      <c r="J213" s="166">
        <f t="shared" si="51"/>
        <v>41850</v>
      </c>
      <c r="M213" s="162">
        <f t="shared" si="45"/>
        <v>42215</v>
      </c>
      <c r="N213" s="166">
        <f t="shared" si="52"/>
        <v>42215</v>
      </c>
      <c r="Q213" s="162">
        <f t="shared" si="46"/>
        <v>42580</v>
      </c>
      <c r="R213" s="166">
        <f t="shared" si="53"/>
        <v>42580</v>
      </c>
      <c r="U213" s="162">
        <f t="shared" si="47"/>
        <v>42946</v>
      </c>
      <c r="V213" s="166">
        <f t="shared" si="54"/>
        <v>42946</v>
      </c>
      <c r="Y213" s="162">
        <f t="shared" si="48"/>
        <v>43311</v>
      </c>
      <c r="Z213" s="166">
        <f t="shared" si="55"/>
        <v>43311</v>
      </c>
    </row>
    <row r="214" spans="1:26">
      <c r="A214" s="162">
        <f t="shared" si="42"/>
        <v>41120</v>
      </c>
      <c r="B214" s="166">
        <f t="shared" si="49"/>
        <v>41120</v>
      </c>
      <c r="E214" s="162">
        <f t="shared" si="43"/>
        <v>41486</v>
      </c>
      <c r="F214" s="166">
        <f t="shared" si="50"/>
        <v>41486</v>
      </c>
      <c r="I214" s="162">
        <f t="shared" si="44"/>
        <v>41851</v>
      </c>
      <c r="J214" s="166">
        <f t="shared" si="51"/>
        <v>41851</v>
      </c>
      <c r="M214" s="162">
        <f t="shared" si="45"/>
        <v>42216</v>
      </c>
      <c r="N214" s="166">
        <f t="shared" si="52"/>
        <v>42216</v>
      </c>
      <c r="Q214" s="162">
        <f t="shared" si="46"/>
        <v>42581</v>
      </c>
      <c r="R214" s="166">
        <f t="shared" si="53"/>
        <v>42581</v>
      </c>
      <c r="U214" s="162">
        <f t="shared" si="47"/>
        <v>42947</v>
      </c>
      <c r="V214" s="166">
        <f t="shared" si="54"/>
        <v>42947</v>
      </c>
      <c r="Y214" s="162">
        <f t="shared" si="48"/>
        <v>43312</v>
      </c>
      <c r="Z214" s="166">
        <f t="shared" si="55"/>
        <v>43312</v>
      </c>
    </row>
    <row r="215" spans="1:26">
      <c r="A215" s="162">
        <f t="shared" si="42"/>
        <v>41121</v>
      </c>
      <c r="B215" s="166">
        <f t="shared" si="49"/>
        <v>41121</v>
      </c>
      <c r="E215" s="162">
        <f t="shared" si="43"/>
        <v>41487</v>
      </c>
      <c r="F215" s="166">
        <f t="shared" si="50"/>
        <v>41487</v>
      </c>
      <c r="I215" s="162">
        <f t="shared" si="44"/>
        <v>41852</v>
      </c>
      <c r="J215" s="166">
        <f t="shared" si="51"/>
        <v>41852</v>
      </c>
      <c r="M215" s="162">
        <f t="shared" si="45"/>
        <v>42217</v>
      </c>
      <c r="N215" s="166">
        <f t="shared" si="52"/>
        <v>42217</v>
      </c>
      <c r="Q215" s="162">
        <f t="shared" si="46"/>
        <v>42582</v>
      </c>
      <c r="R215" s="166">
        <f t="shared" si="53"/>
        <v>42582</v>
      </c>
      <c r="U215" s="162">
        <f t="shared" si="47"/>
        <v>42948</v>
      </c>
      <c r="V215" s="166">
        <f t="shared" si="54"/>
        <v>42948</v>
      </c>
      <c r="Y215" s="162">
        <f t="shared" si="48"/>
        <v>43313</v>
      </c>
      <c r="Z215" s="166">
        <f t="shared" si="55"/>
        <v>43313</v>
      </c>
    </row>
    <row r="216" spans="1:26">
      <c r="A216" s="162">
        <f t="shared" si="42"/>
        <v>41122</v>
      </c>
      <c r="B216" s="166">
        <f t="shared" si="49"/>
        <v>41122</v>
      </c>
      <c r="E216" s="162">
        <f t="shared" si="43"/>
        <v>41488</v>
      </c>
      <c r="F216" s="166">
        <f t="shared" si="50"/>
        <v>41488</v>
      </c>
      <c r="I216" s="162">
        <f t="shared" si="44"/>
        <v>41853</v>
      </c>
      <c r="J216" s="166">
        <f t="shared" si="51"/>
        <v>41853</v>
      </c>
      <c r="M216" s="162">
        <f t="shared" si="45"/>
        <v>42218</v>
      </c>
      <c r="N216" s="166">
        <f t="shared" si="52"/>
        <v>42218</v>
      </c>
      <c r="Q216" s="162">
        <f t="shared" si="46"/>
        <v>42583</v>
      </c>
      <c r="R216" s="166">
        <f t="shared" si="53"/>
        <v>42583</v>
      </c>
      <c r="U216" s="162">
        <f t="shared" si="47"/>
        <v>42949</v>
      </c>
      <c r="V216" s="166">
        <f t="shared" si="54"/>
        <v>42949</v>
      </c>
      <c r="Y216" s="162">
        <f t="shared" si="48"/>
        <v>43314</v>
      </c>
      <c r="Z216" s="166">
        <f t="shared" si="55"/>
        <v>43314</v>
      </c>
    </row>
    <row r="217" spans="1:26">
      <c r="A217" s="162">
        <f t="shared" si="42"/>
        <v>41123</v>
      </c>
      <c r="B217" s="166">
        <f t="shared" si="49"/>
        <v>41123</v>
      </c>
      <c r="E217" s="162">
        <f t="shared" si="43"/>
        <v>41489</v>
      </c>
      <c r="F217" s="166">
        <f t="shared" si="50"/>
        <v>41489</v>
      </c>
      <c r="I217" s="162">
        <f t="shared" si="44"/>
        <v>41854</v>
      </c>
      <c r="J217" s="166">
        <f t="shared" si="51"/>
        <v>41854</v>
      </c>
      <c r="M217" s="162">
        <f t="shared" si="45"/>
        <v>42219</v>
      </c>
      <c r="N217" s="166">
        <f t="shared" si="52"/>
        <v>42219</v>
      </c>
      <c r="Q217" s="162">
        <f t="shared" si="46"/>
        <v>42584</v>
      </c>
      <c r="R217" s="166">
        <f t="shared" si="53"/>
        <v>42584</v>
      </c>
      <c r="U217" s="162">
        <f t="shared" si="47"/>
        <v>42950</v>
      </c>
      <c r="V217" s="166">
        <f t="shared" si="54"/>
        <v>42950</v>
      </c>
      <c r="Y217" s="162">
        <f t="shared" si="48"/>
        <v>43315</v>
      </c>
      <c r="Z217" s="166">
        <f t="shared" si="55"/>
        <v>43315</v>
      </c>
    </row>
    <row r="218" spans="1:26">
      <c r="A218" s="162">
        <f t="shared" si="42"/>
        <v>41124</v>
      </c>
      <c r="B218" s="166">
        <f t="shared" si="49"/>
        <v>41124</v>
      </c>
      <c r="E218" s="162">
        <f t="shared" si="43"/>
        <v>41490</v>
      </c>
      <c r="F218" s="166">
        <f t="shared" si="50"/>
        <v>41490</v>
      </c>
      <c r="I218" s="162">
        <f t="shared" si="44"/>
        <v>41855</v>
      </c>
      <c r="J218" s="166">
        <f t="shared" si="51"/>
        <v>41855</v>
      </c>
      <c r="M218" s="162">
        <f t="shared" si="45"/>
        <v>42220</v>
      </c>
      <c r="N218" s="166">
        <f t="shared" si="52"/>
        <v>42220</v>
      </c>
      <c r="Q218" s="162">
        <f t="shared" si="46"/>
        <v>42585</v>
      </c>
      <c r="R218" s="166">
        <f t="shared" si="53"/>
        <v>42585</v>
      </c>
      <c r="U218" s="162">
        <f t="shared" si="47"/>
        <v>42951</v>
      </c>
      <c r="V218" s="166">
        <f t="shared" si="54"/>
        <v>42951</v>
      </c>
      <c r="Y218" s="162">
        <f t="shared" si="48"/>
        <v>43316</v>
      </c>
      <c r="Z218" s="166">
        <f t="shared" si="55"/>
        <v>43316</v>
      </c>
    </row>
    <row r="219" spans="1:26">
      <c r="A219" s="162">
        <f t="shared" si="42"/>
        <v>41125</v>
      </c>
      <c r="B219" s="166">
        <f t="shared" si="49"/>
        <v>41125</v>
      </c>
      <c r="E219" s="162">
        <f t="shared" si="43"/>
        <v>41491</v>
      </c>
      <c r="F219" s="166">
        <f t="shared" si="50"/>
        <v>41491</v>
      </c>
      <c r="I219" s="162">
        <f t="shared" si="44"/>
        <v>41856</v>
      </c>
      <c r="J219" s="166">
        <f t="shared" si="51"/>
        <v>41856</v>
      </c>
      <c r="M219" s="162">
        <f t="shared" si="45"/>
        <v>42221</v>
      </c>
      <c r="N219" s="166">
        <f t="shared" si="52"/>
        <v>42221</v>
      </c>
      <c r="Q219" s="162">
        <f t="shared" si="46"/>
        <v>42586</v>
      </c>
      <c r="R219" s="166">
        <f t="shared" si="53"/>
        <v>42586</v>
      </c>
      <c r="U219" s="162">
        <f t="shared" si="47"/>
        <v>42952</v>
      </c>
      <c r="V219" s="166">
        <f t="shared" si="54"/>
        <v>42952</v>
      </c>
      <c r="Y219" s="162">
        <f t="shared" si="48"/>
        <v>43317</v>
      </c>
      <c r="Z219" s="166">
        <f t="shared" si="55"/>
        <v>43317</v>
      </c>
    </row>
    <row r="220" spans="1:26">
      <c r="A220" s="162">
        <f t="shared" si="42"/>
        <v>41126</v>
      </c>
      <c r="B220" s="166">
        <f t="shared" si="49"/>
        <v>41126</v>
      </c>
      <c r="E220" s="162">
        <f t="shared" si="43"/>
        <v>41492</v>
      </c>
      <c r="F220" s="166">
        <f t="shared" si="50"/>
        <v>41492</v>
      </c>
      <c r="I220" s="162">
        <f t="shared" si="44"/>
        <v>41857</v>
      </c>
      <c r="J220" s="166">
        <f t="shared" si="51"/>
        <v>41857</v>
      </c>
      <c r="M220" s="162">
        <f t="shared" si="45"/>
        <v>42222</v>
      </c>
      <c r="N220" s="166">
        <f t="shared" si="52"/>
        <v>42222</v>
      </c>
      <c r="Q220" s="162">
        <f t="shared" si="46"/>
        <v>42587</v>
      </c>
      <c r="R220" s="166">
        <f t="shared" si="53"/>
        <v>42587</v>
      </c>
      <c r="U220" s="162">
        <f t="shared" si="47"/>
        <v>42953</v>
      </c>
      <c r="V220" s="166">
        <f t="shared" si="54"/>
        <v>42953</v>
      </c>
      <c r="Y220" s="162">
        <f t="shared" si="48"/>
        <v>43318</v>
      </c>
      <c r="Z220" s="166">
        <f t="shared" si="55"/>
        <v>43318</v>
      </c>
    </row>
    <row r="221" spans="1:26">
      <c r="A221" s="162">
        <f t="shared" si="42"/>
        <v>41127</v>
      </c>
      <c r="B221" s="166">
        <f t="shared" si="49"/>
        <v>41127</v>
      </c>
      <c r="E221" s="162">
        <f t="shared" si="43"/>
        <v>41493</v>
      </c>
      <c r="F221" s="166">
        <f t="shared" si="50"/>
        <v>41493</v>
      </c>
      <c r="I221" s="162">
        <f t="shared" si="44"/>
        <v>41858</v>
      </c>
      <c r="J221" s="166">
        <f t="shared" si="51"/>
        <v>41858</v>
      </c>
      <c r="M221" s="162">
        <f t="shared" si="45"/>
        <v>42223</v>
      </c>
      <c r="N221" s="166">
        <f t="shared" si="52"/>
        <v>42223</v>
      </c>
      <c r="Q221" s="162">
        <f t="shared" si="46"/>
        <v>42588</v>
      </c>
      <c r="R221" s="166">
        <f t="shared" si="53"/>
        <v>42588</v>
      </c>
      <c r="U221" s="162">
        <f t="shared" si="47"/>
        <v>42954</v>
      </c>
      <c r="V221" s="166">
        <f t="shared" si="54"/>
        <v>42954</v>
      </c>
      <c r="Y221" s="162">
        <f t="shared" si="48"/>
        <v>43319</v>
      </c>
      <c r="Z221" s="166">
        <f t="shared" si="55"/>
        <v>43319</v>
      </c>
    </row>
    <row r="222" spans="1:26">
      <c r="A222" s="162">
        <f t="shared" si="42"/>
        <v>41128</v>
      </c>
      <c r="B222" s="166">
        <f t="shared" si="49"/>
        <v>41128</v>
      </c>
      <c r="E222" s="162">
        <f t="shared" si="43"/>
        <v>41494</v>
      </c>
      <c r="F222" s="166">
        <f t="shared" si="50"/>
        <v>41494</v>
      </c>
      <c r="I222" s="162">
        <f t="shared" si="44"/>
        <v>41859</v>
      </c>
      <c r="J222" s="166">
        <f t="shared" si="51"/>
        <v>41859</v>
      </c>
      <c r="M222" s="162">
        <f t="shared" si="45"/>
        <v>42224</v>
      </c>
      <c r="N222" s="166">
        <f t="shared" si="52"/>
        <v>42224</v>
      </c>
      <c r="Q222" s="162">
        <f t="shared" si="46"/>
        <v>42589</v>
      </c>
      <c r="R222" s="166">
        <f t="shared" si="53"/>
        <v>42589</v>
      </c>
      <c r="U222" s="162">
        <f t="shared" si="47"/>
        <v>42955</v>
      </c>
      <c r="V222" s="166">
        <f t="shared" si="54"/>
        <v>42955</v>
      </c>
      <c r="Y222" s="162">
        <f t="shared" si="48"/>
        <v>43320</v>
      </c>
      <c r="Z222" s="166">
        <f t="shared" si="55"/>
        <v>43320</v>
      </c>
    </row>
    <row r="223" spans="1:26">
      <c r="A223" s="162">
        <f t="shared" si="42"/>
        <v>41129</v>
      </c>
      <c r="B223" s="166">
        <f t="shared" si="49"/>
        <v>41129</v>
      </c>
      <c r="E223" s="162">
        <f t="shared" si="43"/>
        <v>41495</v>
      </c>
      <c r="F223" s="166">
        <f t="shared" si="50"/>
        <v>41495</v>
      </c>
      <c r="I223" s="162">
        <f t="shared" si="44"/>
        <v>41860</v>
      </c>
      <c r="J223" s="166">
        <f t="shared" si="51"/>
        <v>41860</v>
      </c>
      <c r="M223" s="162">
        <f t="shared" si="45"/>
        <v>42225</v>
      </c>
      <c r="N223" s="166">
        <f t="shared" si="52"/>
        <v>42225</v>
      </c>
      <c r="Q223" s="162">
        <f t="shared" si="46"/>
        <v>42590</v>
      </c>
      <c r="R223" s="166">
        <f t="shared" si="53"/>
        <v>42590</v>
      </c>
      <c r="U223" s="162">
        <f t="shared" si="47"/>
        <v>42956</v>
      </c>
      <c r="V223" s="166">
        <f t="shared" si="54"/>
        <v>42956</v>
      </c>
      <c r="Y223" s="162">
        <f t="shared" si="48"/>
        <v>43321</v>
      </c>
      <c r="Z223" s="166">
        <f t="shared" si="55"/>
        <v>43321</v>
      </c>
    </row>
    <row r="224" spans="1:26">
      <c r="A224" s="162">
        <f t="shared" si="42"/>
        <v>41130</v>
      </c>
      <c r="B224" s="166">
        <f t="shared" si="49"/>
        <v>41130</v>
      </c>
      <c r="E224" s="162">
        <f t="shared" si="43"/>
        <v>41496</v>
      </c>
      <c r="F224" s="166">
        <f t="shared" si="50"/>
        <v>41496</v>
      </c>
      <c r="I224" s="162">
        <f t="shared" si="44"/>
        <v>41861</v>
      </c>
      <c r="J224" s="166">
        <f t="shared" si="51"/>
        <v>41861</v>
      </c>
      <c r="M224" s="162">
        <f t="shared" si="45"/>
        <v>42226</v>
      </c>
      <c r="N224" s="166">
        <f t="shared" si="52"/>
        <v>42226</v>
      </c>
      <c r="Q224" s="162">
        <f t="shared" si="46"/>
        <v>42591</v>
      </c>
      <c r="R224" s="166">
        <f t="shared" si="53"/>
        <v>42591</v>
      </c>
      <c r="U224" s="162">
        <f t="shared" si="47"/>
        <v>42957</v>
      </c>
      <c r="V224" s="166">
        <f t="shared" si="54"/>
        <v>42957</v>
      </c>
      <c r="Y224" s="162">
        <f t="shared" si="48"/>
        <v>43322</v>
      </c>
      <c r="Z224" s="166">
        <f t="shared" si="55"/>
        <v>43322</v>
      </c>
    </row>
    <row r="225" spans="1:26">
      <c r="A225" s="162">
        <f t="shared" si="42"/>
        <v>41131</v>
      </c>
      <c r="B225" s="166">
        <f t="shared" si="49"/>
        <v>41131</v>
      </c>
      <c r="E225" s="162">
        <f t="shared" si="43"/>
        <v>41497</v>
      </c>
      <c r="F225" s="166">
        <f t="shared" si="50"/>
        <v>41497</v>
      </c>
      <c r="I225" s="162">
        <f t="shared" si="44"/>
        <v>41862</v>
      </c>
      <c r="J225" s="166">
        <f t="shared" si="51"/>
        <v>41862</v>
      </c>
      <c r="M225" s="162">
        <f t="shared" si="45"/>
        <v>42227</v>
      </c>
      <c r="N225" s="166">
        <f t="shared" si="52"/>
        <v>42227</v>
      </c>
      <c r="Q225" s="162">
        <f t="shared" si="46"/>
        <v>42592</v>
      </c>
      <c r="R225" s="166">
        <f t="shared" si="53"/>
        <v>42592</v>
      </c>
      <c r="U225" s="162">
        <f t="shared" si="47"/>
        <v>42958</v>
      </c>
      <c r="V225" s="166">
        <f t="shared" si="54"/>
        <v>42958</v>
      </c>
      <c r="Y225" s="162">
        <f t="shared" si="48"/>
        <v>43323</v>
      </c>
      <c r="Z225" s="166">
        <f t="shared" si="55"/>
        <v>43323</v>
      </c>
    </row>
    <row r="226" spans="1:26">
      <c r="A226" s="162">
        <f t="shared" si="42"/>
        <v>41132</v>
      </c>
      <c r="B226" s="166">
        <f t="shared" si="49"/>
        <v>41132</v>
      </c>
      <c r="E226" s="162">
        <f t="shared" si="43"/>
        <v>41498</v>
      </c>
      <c r="F226" s="166">
        <f t="shared" si="50"/>
        <v>41498</v>
      </c>
      <c r="I226" s="162">
        <f t="shared" si="44"/>
        <v>41863</v>
      </c>
      <c r="J226" s="166">
        <f t="shared" si="51"/>
        <v>41863</v>
      </c>
      <c r="M226" s="162">
        <f t="shared" si="45"/>
        <v>42228</v>
      </c>
      <c r="N226" s="166">
        <f t="shared" si="52"/>
        <v>42228</v>
      </c>
      <c r="Q226" s="162">
        <f t="shared" si="46"/>
        <v>42593</v>
      </c>
      <c r="R226" s="166">
        <f t="shared" si="53"/>
        <v>42593</v>
      </c>
      <c r="U226" s="162">
        <f t="shared" si="47"/>
        <v>42959</v>
      </c>
      <c r="V226" s="166">
        <f t="shared" si="54"/>
        <v>42959</v>
      </c>
      <c r="Y226" s="162">
        <f t="shared" si="48"/>
        <v>43324</v>
      </c>
      <c r="Z226" s="166">
        <f t="shared" si="55"/>
        <v>43324</v>
      </c>
    </row>
    <row r="227" spans="1:26">
      <c r="A227" s="162">
        <f t="shared" si="42"/>
        <v>41133</v>
      </c>
      <c r="B227" s="166">
        <f t="shared" si="49"/>
        <v>41133</v>
      </c>
      <c r="E227" s="162">
        <f t="shared" si="43"/>
        <v>41499</v>
      </c>
      <c r="F227" s="166">
        <f t="shared" si="50"/>
        <v>41499</v>
      </c>
      <c r="I227" s="162">
        <f t="shared" si="44"/>
        <v>41864</v>
      </c>
      <c r="J227" s="166">
        <f t="shared" si="51"/>
        <v>41864</v>
      </c>
      <c r="M227" s="162">
        <f t="shared" si="45"/>
        <v>42229</v>
      </c>
      <c r="N227" s="166">
        <f t="shared" si="52"/>
        <v>42229</v>
      </c>
      <c r="Q227" s="162">
        <f t="shared" si="46"/>
        <v>42594</v>
      </c>
      <c r="R227" s="166">
        <f t="shared" si="53"/>
        <v>42594</v>
      </c>
      <c r="U227" s="162">
        <f t="shared" si="47"/>
        <v>42960</v>
      </c>
      <c r="V227" s="166">
        <f t="shared" si="54"/>
        <v>42960</v>
      </c>
      <c r="Y227" s="162">
        <f t="shared" si="48"/>
        <v>43325</v>
      </c>
      <c r="Z227" s="166">
        <f t="shared" si="55"/>
        <v>43325</v>
      </c>
    </row>
    <row r="228" spans="1:26">
      <c r="A228" s="162">
        <f t="shared" si="42"/>
        <v>41134</v>
      </c>
      <c r="B228" s="166">
        <f t="shared" si="49"/>
        <v>41134</v>
      </c>
      <c r="E228" s="162">
        <f t="shared" si="43"/>
        <v>41500</v>
      </c>
      <c r="F228" s="166">
        <f t="shared" si="50"/>
        <v>41500</v>
      </c>
      <c r="I228" s="162">
        <f t="shared" si="44"/>
        <v>41865</v>
      </c>
      <c r="J228" s="166">
        <f t="shared" si="51"/>
        <v>41865</v>
      </c>
      <c r="M228" s="162">
        <f t="shared" si="45"/>
        <v>42230</v>
      </c>
      <c r="N228" s="166">
        <f t="shared" si="52"/>
        <v>42230</v>
      </c>
      <c r="Q228" s="162">
        <f t="shared" si="46"/>
        <v>42595</v>
      </c>
      <c r="R228" s="166">
        <f t="shared" si="53"/>
        <v>42595</v>
      </c>
      <c r="U228" s="162">
        <f t="shared" si="47"/>
        <v>42961</v>
      </c>
      <c r="V228" s="166">
        <f t="shared" si="54"/>
        <v>42961</v>
      </c>
      <c r="Y228" s="162">
        <f t="shared" si="48"/>
        <v>43326</v>
      </c>
      <c r="Z228" s="166">
        <f t="shared" si="55"/>
        <v>43326</v>
      </c>
    </row>
    <row r="229" spans="1:26">
      <c r="A229" s="162">
        <f t="shared" si="42"/>
        <v>41135</v>
      </c>
      <c r="B229" s="166">
        <f t="shared" si="49"/>
        <v>41135</v>
      </c>
      <c r="E229" s="162">
        <f t="shared" si="43"/>
        <v>41501</v>
      </c>
      <c r="F229" s="166">
        <f t="shared" si="50"/>
        <v>41501</v>
      </c>
      <c r="I229" s="162">
        <f t="shared" si="44"/>
        <v>41866</v>
      </c>
      <c r="J229" s="166">
        <f t="shared" si="51"/>
        <v>41866</v>
      </c>
      <c r="M229" s="162">
        <f t="shared" si="45"/>
        <v>42231</v>
      </c>
      <c r="N229" s="166">
        <f t="shared" si="52"/>
        <v>42231</v>
      </c>
      <c r="Q229" s="162">
        <f t="shared" si="46"/>
        <v>42596</v>
      </c>
      <c r="R229" s="166">
        <f t="shared" si="53"/>
        <v>42596</v>
      </c>
      <c r="U229" s="162">
        <f t="shared" si="47"/>
        <v>42962</v>
      </c>
      <c r="V229" s="166">
        <f t="shared" si="54"/>
        <v>42962</v>
      </c>
      <c r="Y229" s="162">
        <f t="shared" si="48"/>
        <v>43327</v>
      </c>
      <c r="Z229" s="166">
        <f t="shared" si="55"/>
        <v>43327</v>
      </c>
    </row>
    <row r="230" spans="1:26">
      <c r="A230" s="162">
        <f t="shared" si="42"/>
        <v>41136</v>
      </c>
      <c r="B230" s="166">
        <f t="shared" si="49"/>
        <v>41136</v>
      </c>
      <c r="E230" s="162">
        <f t="shared" si="43"/>
        <v>41502</v>
      </c>
      <c r="F230" s="166">
        <f t="shared" si="50"/>
        <v>41502</v>
      </c>
      <c r="I230" s="162">
        <f t="shared" si="44"/>
        <v>41867</v>
      </c>
      <c r="J230" s="166">
        <f t="shared" si="51"/>
        <v>41867</v>
      </c>
      <c r="M230" s="162">
        <f t="shared" si="45"/>
        <v>42232</v>
      </c>
      <c r="N230" s="166">
        <f t="shared" si="52"/>
        <v>42232</v>
      </c>
      <c r="Q230" s="162">
        <f t="shared" si="46"/>
        <v>42597</v>
      </c>
      <c r="R230" s="166">
        <f t="shared" si="53"/>
        <v>42597</v>
      </c>
      <c r="U230" s="162">
        <f t="shared" si="47"/>
        <v>42963</v>
      </c>
      <c r="V230" s="166">
        <f t="shared" si="54"/>
        <v>42963</v>
      </c>
      <c r="Y230" s="162">
        <f t="shared" si="48"/>
        <v>43328</v>
      </c>
      <c r="Z230" s="166">
        <f t="shared" si="55"/>
        <v>43328</v>
      </c>
    </row>
    <row r="231" spans="1:26">
      <c r="A231" s="162">
        <f t="shared" si="42"/>
        <v>41137</v>
      </c>
      <c r="B231" s="166">
        <f t="shared" si="49"/>
        <v>41137</v>
      </c>
      <c r="E231" s="162">
        <f t="shared" si="43"/>
        <v>41503</v>
      </c>
      <c r="F231" s="166">
        <f t="shared" si="50"/>
        <v>41503</v>
      </c>
      <c r="I231" s="162">
        <f t="shared" si="44"/>
        <v>41868</v>
      </c>
      <c r="J231" s="166">
        <f t="shared" si="51"/>
        <v>41868</v>
      </c>
      <c r="M231" s="162">
        <f t="shared" si="45"/>
        <v>42233</v>
      </c>
      <c r="N231" s="166">
        <f t="shared" si="52"/>
        <v>42233</v>
      </c>
      <c r="Q231" s="162">
        <f t="shared" si="46"/>
        <v>42598</v>
      </c>
      <c r="R231" s="166">
        <f t="shared" si="53"/>
        <v>42598</v>
      </c>
      <c r="U231" s="162">
        <f t="shared" si="47"/>
        <v>42964</v>
      </c>
      <c r="V231" s="166">
        <f t="shared" si="54"/>
        <v>42964</v>
      </c>
      <c r="Y231" s="162">
        <f t="shared" si="48"/>
        <v>43329</v>
      </c>
      <c r="Z231" s="166">
        <f t="shared" si="55"/>
        <v>43329</v>
      </c>
    </row>
    <row r="232" spans="1:26">
      <c r="A232" s="162">
        <f t="shared" si="42"/>
        <v>41138</v>
      </c>
      <c r="B232" s="166">
        <f t="shared" si="49"/>
        <v>41138</v>
      </c>
      <c r="E232" s="162">
        <f t="shared" si="43"/>
        <v>41504</v>
      </c>
      <c r="F232" s="166">
        <f t="shared" si="50"/>
        <v>41504</v>
      </c>
      <c r="I232" s="162">
        <f t="shared" si="44"/>
        <v>41869</v>
      </c>
      <c r="J232" s="166">
        <f t="shared" si="51"/>
        <v>41869</v>
      </c>
      <c r="M232" s="162">
        <f t="shared" si="45"/>
        <v>42234</v>
      </c>
      <c r="N232" s="166">
        <f t="shared" si="52"/>
        <v>42234</v>
      </c>
      <c r="Q232" s="162">
        <f t="shared" si="46"/>
        <v>42599</v>
      </c>
      <c r="R232" s="166">
        <f t="shared" si="53"/>
        <v>42599</v>
      </c>
      <c r="U232" s="162">
        <f t="shared" si="47"/>
        <v>42965</v>
      </c>
      <c r="V232" s="166">
        <f t="shared" si="54"/>
        <v>42965</v>
      </c>
      <c r="Y232" s="162">
        <f t="shared" si="48"/>
        <v>43330</v>
      </c>
      <c r="Z232" s="166">
        <f t="shared" si="55"/>
        <v>43330</v>
      </c>
    </row>
    <row r="233" spans="1:26">
      <c r="A233" s="162">
        <f t="shared" si="42"/>
        <v>41139</v>
      </c>
      <c r="B233" s="166">
        <f t="shared" si="49"/>
        <v>41139</v>
      </c>
      <c r="E233" s="162">
        <f t="shared" si="43"/>
        <v>41505</v>
      </c>
      <c r="F233" s="166">
        <f t="shared" si="50"/>
        <v>41505</v>
      </c>
      <c r="I233" s="162">
        <f t="shared" si="44"/>
        <v>41870</v>
      </c>
      <c r="J233" s="166">
        <f t="shared" si="51"/>
        <v>41870</v>
      </c>
      <c r="M233" s="162">
        <f t="shared" si="45"/>
        <v>42235</v>
      </c>
      <c r="N233" s="166">
        <f t="shared" si="52"/>
        <v>42235</v>
      </c>
      <c r="Q233" s="162">
        <f t="shared" si="46"/>
        <v>42600</v>
      </c>
      <c r="R233" s="166">
        <f t="shared" si="53"/>
        <v>42600</v>
      </c>
      <c r="U233" s="162">
        <f t="shared" si="47"/>
        <v>42966</v>
      </c>
      <c r="V233" s="166">
        <f t="shared" si="54"/>
        <v>42966</v>
      </c>
      <c r="Y233" s="162">
        <f t="shared" si="48"/>
        <v>43331</v>
      </c>
      <c r="Z233" s="166">
        <f t="shared" si="55"/>
        <v>43331</v>
      </c>
    </row>
    <row r="234" spans="1:26">
      <c r="A234" s="162">
        <f t="shared" si="42"/>
        <v>41140</v>
      </c>
      <c r="B234" s="166">
        <f t="shared" si="49"/>
        <v>41140</v>
      </c>
      <c r="E234" s="162">
        <f t="shared" si="43"/>
        <v>41506</v>
      </c>
      <c r="F234" s="166">
        <f t="shared" si="50"/>
        <v>41506</v>
      </c>
      <c r="I234" s="162">
        <f t="shared" si="44"/>
        <v>41871</v>
      </c>
      <c r="J234" s="166">
        <f t="shared" si="51"/>
        <v>41871</v>
      </c>
      <c r="M234" s="162">
        <f t="shared" si="45"/>
        <v>42236</v>
      </c>
      <c r="N234" s="166">
        <f t="shared" si="52"/>
        <v>42236</v>
      </c>
      <c r="Q234" s="162">
        <f t="shared" si="46"/>
        <v>42601</v>
      </c>
      <c r="R234" s="166">
        <f t="shared" si="53"/>
        <v>42601</v>
      </c>
      <c r="U234" s="162">
        <f t="shared" si="47"/>
        <v>42967</v>
      </c>
      <c r="V234" s="166">
        <f t="shared" si="54"/>
        <v>42967</v>
      </c>
      <c r="Y234" s="162">
        <f t="shared" si="48"/>
        <v>43332</v>
      </c>
      <c r="Z234" s="166">
        <f t="shared" si="55"/>
        <v>43332</v>
      </c>
    </row>
    <row r="235" spans="1:26">
      <c r="A235" s="162">
        <f t="shared" si="42"/>
        <v>41141</v>
      </c>
      <c r="B235" s="166">
        <f t="shared" si="49"/>
        <v>41141</v>
      </c>
      <c r="E235" s="162">
        <f t="shared" si="43"/>
        <v>41507</v>
      </c>
      <c r="F235" s="166">
        <f t="shared" si="50"/>
        <v>41507</v>
      </c>
      <c r="I235" s="162">
        <f t="shared" si="44"/>
        <v>41872</v>
      </c>
      <c r="J235" s="166">
        <f t="shared" si="51"/>
        <v>41872</v>
      </c>
      <c r="M235" s="162">
        <f t="shared" si="45"/>
        <v>42237</v>
      </c>
      <c r="N235" s="166">
        <f t="shared" si="52"/>
        <v>42237</v>
      </c>
      <c r="Q235" s="162">
        <f t="shared" si="46"/>
        <v>42602</v>
      </c>
      <c r="R235" s="166">
        <f t="shared" si="53"/>
        <v>42602</v>
      </c>
      <c r="U235" s="162">
        <f t="shared" si="47"/>
        <v>42968</v>
      </c>
      <c r="V235" s="166">
        <f t="shared" si="54"/>
        <v>42968</v>
      </c>
      <c r="Y235" s="162">
        <f t="shared" si="48"/>
        <v>43333</v>
      </c>
      <c r="Z235" s="166">
        <f t="shared" si="55"/>
        <v>43333</v>
      </c>
    </row>
    <row r="236" spans="1:26">
      <c r="A236" s="162">
        <f t="shared" si="42"/>
        <v>41142</v>
      </c>
      <c r="B236" s="166">
        <f t="shared" si="49"/>
        <v>41142</v>
      </c>
      <c r="E236" s="162">
        <f t="shared" si="43"/>
        <v>41508</v>
      </c>
      <c r="F236" s="166">
        <f t="shared" si="50"/>
        <v>41508</v>
      </c>
      <c r="I236" s="162">
        <f t="shared" si="44"/>
        <v>41873</v>
      </c>
      <c r="J236" s="166">
        <f t="shared" si="51"/>
        <v>41873</v>
      </c>
      <c r="M236" s="162">
        <f t="shared" si="45"/>
        <v>42238</v>
      </c>
      <c r="N236" s="166">
        <f t="shared" si="52"/>
        <v>42238</v>
      </c>
      <c r="Q236" s="162">
        <f t="shared" si="46"/>
        <v>42603</v>
      </c>
      <c r="R236" s="166">
        <f t="shared" si="53"/>
        <v>42603</v>
      </c>
      <c r="U236" s="162">
        <f t="shared" si="47"/>
        <v>42969</v>
      </c>
      <c r="V236" s="166">
        <f t="shared" si="54"/>
        <v>42969</v>
      </c>
      <c r="Y236" s="162">
        <f t="shared" si="48"/>
        <v>43334</v>
      </c>
      <c r="Z236" s="166">
        <f t="shared" si="55"/>
        <v>43334</v>
      </c>
    </row>
    <row r="237" spans="1:26">
      <c r="A237" s="162">
        <f t="shared" si="42"/>
        <v>41143</v>
      </c>
      <c r="B237" s="166">
        <f t="shared" si="49"/>
        <v>41143</v>
      </c>
      <c r="E237" s="162">
        <f t="shared" si="43"/>
        <v>41509</v>
      </c>
      <c r="F237" s="166">
        <f t="shared" si="50"/>
        <v>41509</v>
      </c>
      <c r="I237" s="162">
        <f t="shared" si="44"/>
        <v>41874</v>
      </c>
      <c r="J237" s="166">
        <f t="shared" si="51"/>
        <v>41874</v>
      </c>
      <c r="M237" s="162">
        <f t="shared" si="45"/>
        <v>42239</v>
      </c>
      <c r="N237" s="166">
        <f t="shared" si="52"/>
        <v>42239</v>
      </c>
      <c r="Q237" s="162">
        <f t="shared" si="46"/>
        <v>42604</v>
      </c>
      <c r="R237" s="166">
        <f t="shared" si="53"/>
        <v>42604</v>
      </c>
      <c r="U237" s="162">
        <f t="shared" si="47"/>
        <v>42970</v>
      </c>
      <c r="V237" s="166">
        <f t="shared" si="54"/>
        <v>42970</v>
      </c>
      <c r="Y237" s="162">
        <f t="shared" si="48"/>
        <v>43335</v>
      </c>
      <c r="Z237" s="166">
        <f t="shared" si="55"/>
        <v>43335</v>
      </c>
    </row>
    <row r="238" spans="1:26">
      <c r="A238" s="162">
        <f t="shared" si="42"/>
        <v>41144</v>
      </c>
      <c r="B238" s="166">
        <f t="shared" si="49"/>
        <v>41144</v>
      </c>
      <c r="E238" s="162">
        <f t="shared" si="43"/>
        <v>41510</v>
      </c>
      <c r="F238" s="166">
        <f t="shared" si="50"/>
        <v>41510</v>
      </c>
      <c r="I238" s="162">
        <f t="shared" si="44"/>
        <v>41875</v>
      </c>
      <c r="J238" s="166">
        <f t="shared" si="51"/>
        <v>41875</v>
      </c>
      <c r="M238" s="162">
        <f t="shared" si="45"/>
        <v>42240</v>
      </c>
      <c r="N238" s="166">
        <f t="shared" si="52"/>
        <v>42240</v>
      </c>
      <c r="Q238" s="162">
        <f t="shared" si="46"/>
        <v>42605</v>
      </c>
      <c r="R238" s="166">
        <f t="shared" si="53"/>
        <v>42605</v>
      </c>
      <c r="U238" s="162">
        <f t="shared" si="47"/>
        <v>42971</v>
      </c>
      <c r="V238" s="166">
        <f t="shared" si="54"/>
        <v>42971</v>
      </c>
      <c r="Y238" s="162">
        <f t="shared" si="48"/>
        <v>43336</v>
      </c>
      <c r="Z238" s="166">
        <f t="shared" si="55"/>
        <v>43336</v>
      </c>
    </row>
    <row r="239" spans="1:26">
      <c r="A239" s="162">
        <f t="shared" si="42"/>
        <v>41145</v>
      </c>
      <c r="B239" s="166">
        <f t="shared" si="49"/>
        <v>41145</v>
      </c>
      <c r="E239" s="162">
        <f t="shared" si="43"/>
        <v>41511</v>
      </c>
      <c r="F239" s="166">
        <f t="shared" si="50"/>
        <v>41511</v>
      </c>
      <c r="I239" s="162">
        <f t="shared" si="44"/>
        <v>41876</v>
      </c>
      <c r="J239" s="166">
        <f t="shared" si="51"/>
        <v>41876</v>
      </c>
      <c r="M239" s="162">
        <f t="shared" si="45"/>
        <v>42241</v>
      </c>
      <c r="N239" s="166">
        <f t="shared" si="52"/>
        <v>42241</v>
      </c>
      <c r="Q239" s="162">
        <f t="shared" si="46"/>
        <v>42606</v>
      </c>
      <c r="R239" s="166">
        <f t="shared" si="53"/>
        <v>42606</v>
      </c>
      <c r="U239" s="162">
        <f t="shared" si="47"/>
        <v>42972</v>
      </c>
      <c r="V239" s="166">
        <f t="shared" si="54"/>
        <v>42972</v>
      </c>
      <c r="Y239" s="162">
        <f t="shared" si="48"/>
        <v>43337</v>
      </c>
      <c r="Z239" s="166">
        <f t="shared" si="55"/>
        <v>43337</v>
      </c>
    </row>
    <row r="240" spans="1:26">
      <c r="A240" s="162">
        <f t="shared" si="42"/>
        <v>41146</v>
      </c>
      <c r="B240" s="166">
        <f t="shared" si="49"/>
        <v>41146</v>
      </c>
      <c r="E240" s="162">
        <f t="shared" si="43"/>
        <v>41512</v>
      </c>
      <c r="F240" s="166">
        <f t="shared" si="50"/>
        <v>41512</v>
      </c>
      <c r="I240" s="162">
        <f t="shared" si="44"/>
        <v>41877</v>
      </c>
      <c r="J240" s="166">
        <f t="shared" si="51"/>
        <v>41877</v>
      </c>
      <c r="M240" s="162">
        <f t="shared" si="45"/>
        <v>42242</v>
      </c>
      <c r="N240" s="166">
        <f t="shared" si="52"/>
        <v>42242</v>
      </c>
      <c r="Q240" s="162">
        <f t="shared" si="46"/>
        <v>42607</v>
      </c>
      <c r="R240" s="166">
        <f t="shared" si="53"/>
        <v>42607</v>
      </c>
      <c r="U240" s="162">
        <f t="shared" si="47"/>
        <v>42973</v>
      </c>
      <c r="V240" s="166">
        <f t="shared" si="54"/>
        <v>42973</v>
      </c>
      <c r="Y240" s="162">
        <f t="shared" si="48"/>
        <v>43338</v>
      </c>
      <c r="Z240" s="166">
        <f t="shared" si="55"/>
        <v>43338</v>
      </c>
    </row>
    <row r="241" spans="1:28">
      <c r="A241" s="162">
        <f t="shared" si="42"/>
        <v>41147</v>
      </c>
      <c r="B241" s="166">
        <f t="shared" si="49"/>
        <v>41147</v>
      </c>
      <c r="E241" s="162">
        <f t="shared" si="43"/>
        <v>41513</v>
      </c>
      <c r="F241" s="166">
        <f t="shared" si="50"/>
        <v>41513</v>
      </c>
      <c r="I241" s="162">
        <f t="shared" si="44"/>
        <v>41878</v>
      </c>
      <c r="J241" s="166">
        <f t="shared" si="51"/>
        <v>41878</v>
      </c>
      <c r="M241" s="162">
        <f t="shared" si="45"/>
        <v>42243</v>
      </c>
      <c r="N241" s="166">
        <f t="shared" si="52"/>
        <v>42243</v>
      </c>
      <c r="Q241" s="162">
        <f t="shared" si="46"/>
        <v>42608</v>
      </c>
      <c r="R241" s="166">
        <f t="shared" si="53"/>
        <v>42608</v>
      </c>
      <c r="U241" s="162">
        <f t="shared" si="47"/>
        <v>42974</v>
      </c>
      <c r="V241" s="166">
        <f t="shared" si="54"/>
        <v>42974</v>
      </c>
      <c r="Y241" s="162">
        <f t="shared" si="48"/>
        <v>43339</v>
      </c>
      <c r="Z241" s="166">
        <f t="shared" si="55"/>
        <v>43339</v>
      </c>
    </row>
    <row r="242" spans="1:28">
      <c r="A242" s="162">
        <f t="shared" si="42"/>
        <v>41148</v>
      </c>
      <c r="B242" s="166">
        <f t="shared" si="49"/>
        <v>41148</v>
      </c>
      <c r="E242" s="162">
        <f t="shared" si="43"/>
        <v>41514</v>
      </c>
      <c r="F242" s="166">
        <f t="shared" si="50"/>
        <v>41514</v>
      </c>
      <c r="I242" s="162">
        <f t="shared" si="44"/>
        <v>41879</v>
      </c>
      <c r="J242" s="166">
        <f t="shared" si="51"/>
        <v>41879</v>
      </c>
      <c r="M242" s="162">
        <f t="shared" si="45"/>
        <v>42244</v>
      </c>
      <c r="N242" s="166">
        <f t="shared" si="52"/>
        <v>42244</v>
      </c>
      <c r="Q242" s="162">
        <f t="shared" si="46"/>
        <v>42609</v>
      </c>
      <c r="R242" s="166">
        <f t="shared" si="53"/>
        <v>42609</v>
      </c>
      <c r="U242" s="162">
        <f t="shared" si="47"/>
        <v>42975</v>
      </c>
      <c r="V242" s="166">
        <f t="shared" si="54"/>
        <v>42975</v>
      </c>
      <c r="Y242" s="162">
        <f t="shared" si="48"/>
        <v>43340</v>
      </c>
      <c r="Z242" s="166">
        <f t="shared" si="55"/>
        <v>43340</v>
      </c>
    </row>
    <row r="243" spans="1:28">
      <c r="A243" s="162">
        <f t="shared" si="42"/>
        <v>41149</v>
      </c>
      <c r="B243" s="166">
        <f t="shared" si="49"/>
        <v>41149</v>
      </c>
      <c r="E243" s="162">
        <f t="shared" si="43"/>
        <v>41515</v>
      </c>
      <c r="F243" s="166">
        <f t="shared" si="50"/>
        <v>41515</v>
      </c>
      <c r="I243" s="162">
        <f t="shared" si="44"/>
        <v>41880</v>
      </c>
      <c r="J243" s="166">
        <f t="shared" si="51"/>
        <v>41880</v>
      </c>
      <c r="M243" s="162">
        <f t="shared" si="45"/>
        <v>42245</v>
      </c>
      <c r="N243" s="166">
        <f t="shared" si="52"/>
        <v>42245</v>
      </c>
      <c r="Q243" s="162">
        <f t="shared" si="46"/>
        <v>42610</v>
      </c>
      <c r="R243" s="166">
        <f t="shared" si="53"/>
        <v>42610</v>
      </c>
      <c r="U243" s="162">
        <f t="shared" si="47"/>
        <v>42976</v>
      </c>
      <c r="V243" s="166">
        <f t="shared" si="54"/>
        <v>42976</v>
      </c>
      <c r="Y243" s="162">
        <f t="shared" si="48"/>
        <v>43341</v>
      </c>
      <c r="Z243" s="166">
        <f t="shared" si="55"/>
        <v>43341</v>
      </c>
    </row>
    <row r="244" spans="1:28">
      <c r="A244" s="162">
        <f t="shared" si="42"/>
        <v>41150</v>
      </c>
      <c r="B244" s="166">
        <f t="shared" si="49"/>
        <v>41150</v>
      </c>
      <c r="E244" s="162">
        <f t="shared" si="43"/>
        <v>41516</v>
      </c>
      <c r="F244" s="166">
        <f t="shared" si="50"/>
        <v>41516</v>
      </c>
      <c r="I244" s="162">
        <f t="shared" si="44"/>
        <v>41881</v>
      </c>
      <c r="J244" s="166">
        <f t="shared" si="51"/>
        <v>41881</v>
      </c>
      <c r="M244" s="162">
        <f t="shared" si="45"/>
        <v>42246</v>
      </c>
      <c r="N244" s="166">
        <f t="shared" si="52"/>
        <v>42246</v>
      </c>
      <c r="Q244" s="162">
        <f t="shared" si="46"/>
        <v>42611</v>
      </c>
      <c r="R244" s="166">
        <f t="shared" si="53"/>
        <v>42611</v>
      </c>
      <c r="U244" s="162">
        <f t="shared" si="47"/>
        <v>42977</v>
      </c>
      <c r="V244" s="166">
        <f t="shared" si="54"/>
        <v>42977</v>
      </c>
      <c r="Y244" s="162">
        <f t="shared" si="48"/>
        <v>43342</v>
      </c>
      <c r="Z244" s="166">
        <f t="shared" si="55"/>
        <v>43342</v>
      </c>
    </row>
    <row r="245" spans="1:28">
      <c r="A245" s="162">
        <f t="shared" si="42"/>
        <v>41151</v>
      </c>
      <c r="B245" s="166">
        <f t="shared" si="49"/>
        <v>41151</v>
      </c>
      <c r="E245" s="162">
        <f t="shared" si="43"/>
        <v>41517</v>
      </c>
      <c r="F245" s="166">
        <f t="shared" si="50"/>
        <v>41517</v>
      </c>
      <c r="I245" s="162">
        <f t="shared" si="44"/>
        <v>41882</v>
      </c>
      <c r="J245" s="166">
        <f t="shared" si="51"/>
        <v>41882</v>
      </c>
      <c r="M245" s="162">
        <f t="shared" si="45"/>
        <v>42247</v>
      </c>
      <c r="N245" s="166">
        <f t="shared" si="52"/>
        <v>42247</v>
      </c>
      <c r="Q245" s="162">
        <f t="shared" si="46"/>
        <v>42612</v>
      </c>
      <c r="R245" s="166">
        <f t="shared" si="53"/>
        <v>42612</v>
      </c>
      <c r="U245" s="162">
        <f t="shared" si="47"/>
        <v>42978</v>
      </c>
      <c r="V245" s="166">
        <f t="shared" si="54"/>
        <v>42978</v>
      </c>
      <c r="Y245" s="162">
        <f t="shared" si="48"/>
        <v>43343</v>
      </c>
      <c r="Z245" s="166">
        <f t="shared" si="55"/>
        <v>43343</v>
      </c>
    </row>
    <row r="246" spans="1:28">
      <c r="A246" s="162">
        <f t="shared" si="42"/>
        <v>41152</v>
      </c>
      <c r="B246" s="166">
        <f t="shared" si="49"/>
        <v>41152</v>
      </c>
      <c r="E246" s="162">
        <f t="shared" si="43"/>
        <v>41518</v>
      </c>
      <c r="F246" s="166">
        <f t="shared" si="50"/>
        <v>41518</v>
      </c>
      <c r="I246" s="162">
        <f t="shared" si="44"/>
        <v>41883</v>
      </c>
      <c r="J246" s="166">
        <f t="shared" si="51"/>
        <v>41883</v>
      </c>
      <c r="K246" s="165" t="s">
        <v>163</v>
      </c>
      <c r="L246" s="160" t="s">
        <v>226</v>
      </c>
      <c r="M246" s="162">
        <f t="shared" si="45"/>
        <v>42248</v>
      </c>
      <c r="N246" s="166">
        <f t="shared" si="52"/>
        <v>42248</v>
      </c>
      <c r="Q246" s="162">
        <f t="shared" si="46"/>
        <v>42613</v>
      </c>
      <c r="R246" s="166">
        <f t="shared" si="53"/>
        <v>42613</v>
      </c>
      <c r="U246" s="162">
        <f t="shared" si="47"/>
        <v>42979</v>
      </c>
      <c r="V246" s="166">
        <f t="shared" si="54"/>
        <v>42979</v>
      </c>
      <c r="Y246" s="162">
        <f t="shared" si="48"/>
        <v>43344</v>
      </c>
      <c r="Z246" s="166">
        <f t="shared" si="55"/>
        <v>43344</v>
      </c>
    </row>
    <row r="247" spans="1:28">
      <c r="A247" s="162">
        <f t="shared" si="42"/>
        <v>41153</v>
      </c>
      <c r="B247" s="166">
        <f t="shared" si="49"/>
        <v>41153</v>
      </c>
      <c r="E247" s="162">
        <f t="shared" si="43"/>
        <v>41519</v>
      </c>
      <c r="F247" s="166">
        <f t="shared" si="50"/>
        <v>41519</v>
      </c>
      <c r="G247" s="165" t="s">
        <v>163</v>
      </c>
      <c r="H247" s="160" t="s">
        <v>226</v>
      </c>
      <c r="I247" s="162">
        <f t="shared" si="44"/>
        <v>41884</v>
      </c>
      <c r="J247" s="166">
        <f t="shared" si="51"/>
        <v>41884</v>
      </c>
      <c r="M247" s="162">
        <f t="shared" si="45"/>
        <v>42249</v>
      </c>
      <c r="N247" s="166">
        <f t="shared" si="52"/>
        <v>42249</v>
      </c>
      <c r="Q247" s="162">
        <f t="shared" si="46"/>
        <v>42614</v>
      </c>
      <c r="R247" s="166">
        <f t="shared" si="53"/>
        <v>42614</v>
      </c>
      <c r="U247" s="162">
        <f t="shared" si="47"/>
        <v>42980</v>
      </c>
      <c r="V247" s="166">
        <f t="shared" si="54"/>
        <v>42980</v>
      </c>
      <c r="Y247" s="162">
        <f t="shared" si="48"/>
        <v>43345</v>
      </c>
      <c r="Z247" s="166">
        <f t="shared" si="55"/>
        <v>43345</v>
      </c>
    </row>
    <row r="248" spans="1:28">
      <c r="A248" s="162">
        <f t="shared" si="42"/>
        <v>41154</v>
      </c>
      <c r="B248" s="166">
        <f t="shared" si="49"/>
        <v>41154</v>
      </c>
      <c r="E248" s="162">
        <f t="shared" si="43"/>
        <v>41520</v>
      </c>
      <c r="F248" s="166">
        <f t="shared" si="50"/>
        <v>41520</v>
      </c>
      <c r="I248" s="162">
        <f t="shared" si="44"/>
        <v>41885</v>
      </c>
      <c r="J248" s="166">
        <f t="shared" si="51"/>
        <v>41885</v>
      </c>
      <c r="M248" s="162">
        <f t="shared" si="45"/>
        <v>42250</v>
      </c>
      <c r="N248" s="166">
        <f t="shared" si="52"/>
        <v>42250</v>
      </c>
      <c r="Q248" s="162">
        <f t="shared" si="46"/>
        <v>42615</v>
      </c>
      <c r="R248" s="166">
        <f t="shared" si="53"/>
        <v>42615</v>
      </c>
      <c r="U248" s="162">
        <f t="shared" si="47"/>
        <v>42981</v>
      </c>
      <c r="V248" s="166">
        <f t="shared" si="54"/>
        <v>42981</v>
      </c>
      <c r="Y248" s="162">
        <f t="shared" si="48"/>
        <v>43346</v>
      </c>
      <c r="Z248" s="166">
        <f t="shared" si="55"/>
        <v>43346</v>
      </c>
      <c r="AA248" s="179" t="str">
        <f>W249</f>
        <v>Labor Day</v>
      </c>
      <c r="AB248" s="164" t="s">
        <v>226</v>
      </c>
    </row>
    <row r="249" spans="1:28">
      <c r="A249" s="162">
        <f t="shared" si="42"/>
        <v>41155</v>
      </c>
      <c r="B249" s="166">
        <f t="shared" si="49"/>
        <v>41155</v>
      </c>
      <c r="C249" s="165" t="s">
        <v>163</v>
      </c>
      <c r="D249" s="160" t="s">
        <v>226</v>
      </c>
      <c r="E249" s="162">
        <f t="shared" si="43"/>
        <v>41521</v>
      </c>
      <c r="F249" s="166">
        <f t="shared" si="50"/>
        <v>41521</v>
      </c>
      <c r="I249" s="162">
        <f t="shared" si="44"/>
        <v>41886</v>
      </c>
      <c r="J249" s="166">
        <f t="shared" si="51"/>
        <v>41886</v>
      </c>
      <c r="M249" s="162">
        <f t="shared" si="45"/>
        <v>42251</v>
      </c>
      <c r="N249" s="166">
        <f t="shared" si="52"/>
        <v>42251</v>
      </c>
      <c r="Q249" s="162">
        <f t="shared" si="46"/>
        <v>42616</v>
      </c>
      <c r="R249" s="166">
        <f t="shared" si="53"/>
        <v>42616</v>
      </c>
      <c r="U249" s="162">
        <f t="shared" si="47"/>
        <v>42982</v>
      </c>
      <c r="V249" s="166">
        <f t="shared" si="54"/>
        <v>42982</v>
      </c>
      <c r="W249" s="179" t="str">
        <f>S251</f>
        <v>Labor Day</v>
      </c>
      <c r="X249" s="164" t="s">
        <v>226</v>
      </c>
      <c r="Y249" s="162">
        <f t="shared" si="48"/>
        <v>43347</v>
      </c>
      <c r="Z249" s="166">
        <f t="shared" si="55"/>
        <v>43347</v>
      </c>
    </row>
    <row r="250" spans="1:28">
      <c r="A250" s="162">
        <f t="shared" si="42"/>
        <v>41156</v>
      </c>
      <c r="B250" s="166">
        <f t="shared" si="49"/>
        <v>41156</v>
      </c>
      <c r="E250" s="162">
        <f t="shared" si="43"/>
        <v>41522</v>
      </c>
      <c r="F250" s="166">
        <f t="shared" si="50"/>
        <v>41522</v>
      </c>
      <c r="I250" s="162">
        <f t="shared" si="44"/>
        <v>41887</v>
      </c>
      <c r="J250" s="166">
        <f t="shared" si="51"/>
        <v>41887</v>
      </c>
      <c r="M250" s="162">
        <f t="shared" si="45"/>
        <v>42252</v>
      </c>
      <c r="N250" s="166">
        <f t="shared" si="52"/>
        <v>42252</v>
      </c>
      <c r="Q250" s="162">
        <f t="shared" si="46"/>
        <v>42617</v>
      </c>
      <c r="R250" s="166">
        <f t="shared" si="53"/>
        <v>42617</v>
      </c>
      <c r="U250" s="162">
        <f t="shared" si="47"/>
        <v>42983</v>
      </c>
      <c r="V250" s="166">
        <f t="shared" si="54"/>
        <v>42983</v>
      </c>
      <c r="Y250" s="162">
        <f t="shared" si="48"/>
        <v>43348</v>
      </c>
      <c r="Z250" s="166">
        <f t="shared" si="55"/>
        <v>43348</v>
      </c>
    </row>
    <row r="251" spans="1:28">
      <c r="A251" s="162">
        <f t="shared" si="42"/>
        <v>41157</v>
      </c>
      <c r="B251" s="166">
        <f t="shared" si="49"/>
        <v>41157</v>
      </c>
      <c r="E251" s="162">
        <f t="shared" si="43"/>
        <v>41523</v>
      </c>
      <c r="F251" s="166">
        <f t="shared" si="50"/>
        <v>41523</v>
      </c>
      <c r="I251" s="162">
        <f t="shared" si="44"/>
        <v>41888</v>
      </c>
      <c r="J251" s="166">
        <f t="shared" si="51"/>
        <v>41888</v>
      </c>
      <c r="M251" s="162">
        <f t="shared" si="45"/>
        <v>42253</v>
      </c>
      <c r="N251" s="166">
        <f t="shared" si="52"/>
        <v>42253</v>
      </c>
      <c r="Q251" s="162">
        <f t="shared" si="46"/>
        <v>42618</v>
      </c>
      <c r="R251" s="166">
        <f t="shared" si="53"/>
        <v>42618</v>
      </c>
      <c r="S251" s="179" t="str">
        <f>O252</f>
        <v>Labor Day</v>
      </c>
      <c r="T251" s="164" t="str">
        <f>P252</f>
        <v>1st Monday in September</v>
      </c>
      <c r="U251" s="162">
        <f t="shared" si="47"/>
        <v>42984</v>
      </c>
      <c r="V251" s="166">
        <f t="shared" si="54"/>
        <v>42984</v>
      </c>
      <c r="Y251" s="162">
        <f t="shared" si="48"/>
        <v>43349</v>
      </c>
      <c r="Z251" s="166">
        <f t="shared" si="55"/>
        <v>43349</v>
      </c>
    </row>
    <row r="252" spans="1:28">
      <c r="A252" s="162">
        <f t="shared" si="42"/>
        <v>41158</v>
      </c>
      <c r="B252" s="166">
        <f t="shared" si="49"/>
        <v>41158</v>
      </c>
      <c r="E252" s="162">
        <f t="shared" si="43"/>
        <v>41524</v>
      </c>
      <c r="F252" s="166">
        <f t="shared" si="50"/>
        <v>41524</v>
      </c>
      <c r="I252" s="162">
        <f t="shared" si="44"/>
        <v>41889</v>
      </c>
      <c r="J252" s="166">
        <f t="shared" si="51"/>
        <v>41889</v>
      </c>
      <c r="M252" s="162">
        <f t="shared" si="45"/>
        <v>42254</v>
      </c>
      <c r="N252" s="166">
        <f t="shared" si="52"/>
        <v>42254</v>
      </c>
      <c r="O252" s="179" t="str">
        <f>K246</f>
        <v>Labor Day</v>
      </c>
      <c r="P252" s="164" t="str">
        <f>L246</f>
        <v>1st Monday in September</v>
      </c>
      <c r="Q252" s="162">
        <f t="shared" si="46"/>
        <v>42619</v>
      </c>
      <c r="R252" s="166">
        <f t="shared" si="53"/>
        <v>42619</v>
      </c>
      <c r="S252" s="179"/>
      <c r="U252" s="162">
        <f t="shared" si="47"/>
        <v>42985</v>
      </c>
      <c r="V252" s="166">
        <f t="shared" si="54"/>
        <v>42985</v>
      </c>
      <c r="W252" s="179"/>
      <c r="Y252" s="162">
        <f t="shared" si="48"/>
        <v>43350</v>
      </c>
      <c r="Z252" s="166">
        <f t="shared" si="55"/>
        <v>43350</v>
      </c>
      <c r="AA252" s="179"/>
    </row>
    <row r="253" spans="1:28">
      <c r="A253" s="162">
        <f t="shared" si="42"/>
        <v>41159</v>
      </c>
      <c r="B253" s="166">
        <f t="shared" si="49"/>
        <v>41159</v>
      </c>
      <c r="E253" s="162">
        <f t="shared" si="43"/>
        <v>41525</v>
      </c>
      <c r="F253" s="166">
        <f t="shared" si="50"/>
        <v>41525</v>
      </c>
      <c r="I253" s="162">
        <f t="shared" si="44"/>
        <v>41890</v>
      </c>
      <c r="J253" s="166">
        <f t="shared" si="51"/>
        <v>41890</v>
      </c>
      <c r="M253" s="162">
        <f t="shared" si="45"/>
        <v>42255</v>
      </c>
      <c r="N253" s="166">
        <f t="shared" si="52"/>
        <v>42255</v>
      </c>
      <c r="Q253" s="162">
        <f t="shared" si="46"/>
        <v>42620</v>
      </c>
      <c r="R253" s="166">
        <f t="shared" si="53"/>
        <v>42620</v>
      </c>
      <c r="U253" s="162">
        <f t="shared" si="47"/>
        <v>42986</v>
      </c>
      <c r="V253" s="166">
        <f t="shared" si="54"/>
        <v>42986</v>
      </c>
      <c r="Y253" s="162">
        <f t="shared" si="48"/>
        <v>43351</v>
      </c>
      <c r="Z253" s="166">
        <f t="shared" si="55"/>
        <v>43351</v>
      </c>
    </row>
    <row r="254" spans="1:28">
      <c r="A254" s="162">
        <f t="shared" si="42"/>
        <v>41160</v>
      </c>
      <c r="B254" s="166">
        <f t="shared" si="49"/>
        <v>41160</v>
      </c>
      <c r="E254" s="162">
        <f t="shared" si="43"/>
        <v>41526</v>
      </c>
      <c r="F254" s="166">
        <f t="shared" si="50"/>
        <v>41526</v>
      </c>
      <c r="I254" s="162">
        <f t="shared" si="44"/>
        <v>41891</v>
      </c>
      <c r="J254" s="166">
        <f t="shared" si="51"/>
        <v>41891</v>
      </c>
      <c r="M254" s="162">
        <f t="shared" si="45"/>
        <v>42256</v>
      </c>
      <c r="N254" s="166">
        <f t="shared" si="52"/>
        <v>42256</v>
      </c>
      <c r="Q254" s="162">
        <f t="shared" si="46"/>
        <v>42621</v>
      </c>
      <c r="R254" s="166">
        <f t="shared" si="53"/>
        <v>42621</v>
      </c>
      <c r="U254" s="162">
        <f t="shared" si="47"/>
        <v>42987</v>
      </c>
      <c r="V254" s="166">
        <f t="shared" si="54"/>
        <v>42987</v>
      </c>
      <c r="Y254" s="162">
        <f t="shared" si="48"/>
        <v>43352</v>
      </c>
      <c r="Z254" s="166">
        <f t="shared" si="55"/>
        <v>43352</v>
      </c>
    </row>
    <row r="255" spans="1:28">
      <c r="A255" s="162">
        <f t="shared" si="42"/>
        <v>41161</v>
      </c>
      <c r="B255" s="166">
        <f t="shared" si="49"/>
        <v>41161</v>
      </c>
      <c r="E255" s="162">
        <f t="shared" si="43"/>
        <v>41527</v>
      </c>
      <c r="F255" s="166">
        <f t="shared" si="50"/>
        <v>41527</v>
      </c>
      <c r="I255" s="162">
        <f t="shared" si="44"/>
        <v>41892</v>
      </c>
      <c r="J255" s="166">
        <f t="shared" si="51"/>
        <v>41892</v>
      </c>
      <c r="M255" s="162">
        <f t="shared" si="45"/>
        <v>42257</v>
      </c>
      <c r="N255" s="166">
        <f t="shared" si="52"/>
        <v>42257</v>
      </c>
      <c r="Q255" s="162">
        <f t="shared" si="46"/>
        <v>42622</v>
      </c>
      <c r="R255" s="166">
        <f t="shared" si="53"/>
        <v>42622</v>
      </c>
      <c r="U255" s="162">
        <f t="shared" si="47"/>
        <v>42988</v>
      </c>
      <c r="V255" s="166">
        <f t="shared" si="54"/>
        <v>42988</v>
      </c>
      <c r="Y255" s="162">
        <f t="shared" si="48"/>
        <v>43353</v>
      </c>
      <c r="Z255" s="166">
        <f t="shared" si="55"/>
        <v>43353</v>
      </c>
    </row>
    <row r="256" spans="1:28">
      <c r="A256" s="162">
        <f t="shared" si="42"/>
        <v>41162</v>
      </c>
      <c r="B256" s="166">
        <f t="shared" si="49"/>
        <v>41162</v>
      </c>
      <c r="E256" s="162">
        <f t="shared" si="43"/>
        <v>41528</v>
      </c>
      <c r="F256" s="166">
        <f t="shared" si="50"/>
        <v>41528</v>
      </c>
      <c r="I256" s="162">
        <f t="shared" si="44"/>
        <v>41893</v>
      </c>
      <c r="J256" s="166">
        <f t="shared" si="51"/>
        <v>41893</v>
      </c>
      <c r="M256" s="162">
        <f t="shared" si="45"/>
        <v>42258</v>
      </c>
      <c r="N256" s="166">
        <f t="shared" si="52"/>
        <v>42258</v>
      </c>
      <c r="Q256" s="162">
        <f t="shared" si="46"/>
        <v>42623</v>
      </c>
      <c r="R256" s="166">
        <f t="shared" si="53"/>
        <v>42623</v>
      </c>
      <c r="U256" s="162">
        <f t="shared" si="47"/>
        <v>42989</v>
      </c>
      <c r="V256" s="166">
        <f t="shared" si="54"/>
        <v>42989</v>
      </c>
      <c r="Y256" s="162">
        <f t="shared" si="48"/>
        <v>43354</v>
      </c>
      <c r="Z256" s="166">
        <f t="shared" si="55"/>
        <v>43354</v>
      </c>
    </row>
    <row r="257" spans="1:26">
      <c r="A257" s="162">
        <f t="shared" si="42"/>
        <v>41163</v>
      </c>
      <c r="B257" s="166">
        <f t="shared" si="49"/>
        <v>41163</v>
      </c>
      <c r="E257" s="162">
        <f t="shared" si="43"/>
        <v>41529</v>
      </c>
      <c r="F257" s="166">
        <f t="shared" si="50"/>
        <v>41529</v>
      </c>
      <c r="I257" s="162">
        <f t="shared" si="44"/>
        <v>41894</v>
      </c>
      <c r="J257" s="166">
        <f t="shared" si="51"/>
        <v>41894</v>
      </c>
      <c r="M257" s="162">
        <f t="shared" si="45"/>
        <v>42259</v>
      </c>
      <c r="N257" s="166">
        <f t="shared" si="52"/>
        <v>42259</v>
      </c>
      <c r="Q257" s="162">
        <f t="shared" si="46"/>
        <v>42624</v>
      </c>
      <c r="R257" s="166">
        <f t="shared" si="53"/>
        <v>42624</v>
      </c>
      <c r="U257" s="162">
        <f t="shared" si="47"/>
        <v>42990</v>
      </c>
      <c r="V257" s="166">
        <f t="shared" si="54"/>
        <v>42990</v>
      </c>
      <c r="Y257" s="162">
        <f t="shared" si="48"/>
        <v>43355</v>
      </c>
      <c r="Z257" s="166">
        <f t="shared" si="55"/>
        <v>43355</v>
      </c>
    </row>
    <row r="258" spans="1:26">
      <c r="A258" s="162">
        <f t="shared" si="42"/>
        <v>41164</v>
      </c>
      <c r="B258" s="166">
        <f t="shared" si="49"/>
        <v>41164</v>
      </c>
      <c r="E258" s="162">
        <f t="shared" si="43"/>
        <v>41530</v>
      </c>
      <c r="F258" s="166">
        <f t="shared" si="50"/>
        <v>41530</v>
      </c>
      <c r="I258" s="162">
        <f t="shared" si="44"/>
        <v>41895</v>
      </c>
      <c r="J258" s="166">
        <f t="shared" si="51"/>
        <v>41895</v>
      </c>
      <c r="M258" s="162">
        <f t="shared" si="45"/>
        <v>42260</v>
      </c>
      <c r="N258" s="166">
        <f t="shared" si="52"/>
        <v>42260</v>
      </c>
      <c r="Q258" s="162">
        <f t="shared" si="46"/>
        <v>42625</v>
      </c>
      <c r="R258" s="166">
        <f t="shared" si="53"/>
        <v>42625</v>
      </c>
      <c r="U258" s="162">
        <f t="shared" si="47"/>
        <v>42991</v>
      </c>
      <c r="V258" s="166">
        <f t="shared" si="54"/>
        <v>42991</v>
      </c>
      <c r="Y258" s="162">
        <f t="shared" si="48"/>
        <v>43356</v>
      </c>
      <c r="Z258" s="166">
        <f t="shared" si="55"/>
        <v>43356</v>
      </c>
    </row>
    <row r="259" spans="1:26">
      <c r="A259" s="162">
        <f t="shared" si="42"/>
        <v>41165</v>
      </c>
      <c r="B259" s="166">
        <f t="shared" si="49"/>
        <v>41165</v>
      </c>
      <c r="E259" s="162">
        <f t="shared" si="43"/>
        <v>41531</v>
      </c>
      <c r="F259" s="166">
        <f t="shared" si="50"/>
        <v>41531</v>
      </c>
      <c r="I259" s="162">
        <f t="shared" si="44"/>
        <v>41896</v>
      </c>
      <c r="J259" s="166">
        <f t="shared" si="51"/>
        <v>41896</v>
      </c>
      <c r="M259" s="162">
        <f t="shared" si="45"/>
        <v>42261</v>
      </c>
      <c r="N259" s="166">
        <f t="shared" si="52"/>
        <v>42261</v>
      </c>
      <c r="Q259" s="162">
        <f t="shared" si="46"/>
        <v>42626</v>
      </c>
      <c r="R259" s="166">
        <f t="shared" si="53"/>
        <v>42626</v>
      </c>
      <c r="U259" s="162">
        <f t="shared" si="47"/>
        <v>42992</v>
      </c>
      <c r="V259" s="166">
        <f t="shared" si="54"/>
        <v>42992</v>
      </c>
      <c r="Y259" s="162">
        <f t="shared" si="48"/>
        <v>43357</v>
      </c>
      <c r="Z259" s="166">
        <f t="shared" si="55"/>
        <v>43357</v>
      </c>
    </row>
    <row r="260" spans="1:26">
      <c r="A260" s="162">
        <f t="shared" ref="A260:A323" si="56">B260</f>
        <v>41166</v>
      </c>
      <c r="B260" s="166">
        <f t="shared" si="49"/>
        <v>41166</v>
      </c>
      <c r="E260" s="162">
        <f t="shared" ref="E260:E323" si="57">F260</f>
        <v>41532</v>
      </c>
      <c r="F260" s="166">
        <f t="shared" si="50"/>
        <v>41532</v>
      </c>
      <c r="I260" s="162">
        <f t="shared" ref="I260:I323" si="58">J260</f>
        <v>41897</v>
      </c>
      <c r="J260" s="166">
        <f t="shared" si="51"/>
        <v>41897</v>
      </c>
      <c r="M260" s="162">
        <f t="shared" ref="M260:M323" si="59">N260</f>
        <v>42262</v>
      </c>
      <c r="N260" s="166">
        <f t="shared" si="52"/>
        <v>42262</v>
      </c>
      <c r="Q260" s="162">
        <f t="shared" ref="Q260:Q323" si="60">R260</f>
        <v>42627</v>
      </c>
      <c r="R260" s="166">
        <f t="shared" si="53"/>
        <v>42627</v>
      </c>
      <c r="U260" s="162">
        <f t="shared" ref="U260:U323" si="61">V260</f>
        <v>42993</v>
      </c>
      <c r="V260" s="166">
        <f t="shared" si="54"/>
        <v>42993</v>
      </c>
      <c r="Y260" s="162">
        <f t="shared" ref="Y260:Y323" si="62">Z260</f>
        <v>43358</v>
      </c>
      <c r="Z260" s="166">
        <f t="shared" si="55"/>
        <v>43358</v>
      </c>
    </row>
    <row r="261" spans="1:26">
      <c r="A261" s="162">
        <f t="shared" si="56"/>
        <v>41167</v>
      </c>
      <c r="B261" s="166">
        <f t="shared" si="49"/>
        <v>41167</v>
      </c>
      <c r="E261" s="162">
        <f t="shared" si="57"/>
        <v>41533</v>
      </c>
      <c r="F261" s="166">
        <f t="shared" si="50"/>
        <v>41533</v>
      </c>
      <c r="I261" s="162">
        <f t="shared" si="58"/>
        <v>41898</v>
      </c>
      <c r="J261" s="166">
        <f t="shared" si="51"/>
        <v>41898</v>
      </c>
      <c r="M261" s="162">
        <f t="shared" si="59"/>
        <v>42263</v>
      </c>
      <c r="N261" s="166">
        <f t="shared" si="52"/>
        <v>42263</v>
      </c>
      <c r="Q261" s="162">
        <f t="shared" si="60"/>
        <v>42628</v>
      </c>
      <c r="R261" s="166">
        <f t="shared" si="53"/>
        <v>42628</v>
      </c>
      <c r="U261" s="162">
        <f t="shared" si="61"/>
        <v>42994</v>
      </c>
      <c r="V261" s="166">
        <f t="shared" si="54"/>
        <v>42994</v>
      </c>
      <c r="Y261" s="162">
        <f t="shared" si="62"/>
        <v>43359</v>
      </c>
      <c r="Z261" s="166">
        <f t="shared" si="55"/>
        <v>43359</v>
      </c>
    </row>
    <row r="262" spans="1:26">
      <c r="A262" s="162">
        <f t="shared" si="56"/>
        <v>41168</v>
      </c>
      <c r="B262" s="166">
        <f t="shared" ref="B262:B325" si="63">B261+1</f>
        <v>41168</v>
      </c>
      <c r="E262" s="162">
        <f t="shared" si="57"/>
        <v>41534</v>
      </c>
      <c r="F262" s="166">
        <f t="shared" ref="F262:F325" si="64">F261+1</f>
        <v>41534</v>
      </c>
      <c r="I262" s="162">
        <f t="shared" si="58"/>
        <v>41899</v>
      </c>
      <c r="J262" s="166">
        <f t="shared" ref="J262:J325" si="65">J261+1</f>
        <v>41899</v>
      </c>
      <c r="M262" s="162">
        <f t="shared" si="59"/>
        <v>42264</v>
      </c>
      <c r="N262" s="166">
        <f t="shared" ref="N262:N325" si="66">N261+1</f>
        <v>42264</v>
      </c>
      <c r="Q262" s="162">
        <f t="shared" si="60"/>
        <v>42629</v>
      </c>
      <c r="R262" s="166">
        <f t="shared" ref="R262:R325" si="67">R261+1</f>
        <v>42629</v>
      </c>
      <c r="U262" s="162">
        <f t="shared" si="61"/>
        <v>42995</v>
      </c>
      <c r="V262" s="166">
        <f t="shared" ref="V262:V325" si="68">V261+1</f>
        <v>42995</v>
      </c>
      <c r="Y262" s="162">
        <f t="shared" si="62"/>
        <v>43360</v>
      </c>
      <c r="Z262" s="166">
        <f t="shared" ref="Z262:Z325" si="69">Z261+1</f>
        <v>43360</v>
      </c>
    </row>
    <row r="263" spans="1:26">
      <c r="A263" s="162">
        <f t="shared" si="56"/>
        <v>41169</v>
      </c>
      <c r="B263" s="166">
        <f t="shared" si="63"/>
        <v>41169</v>
      </c>
      <c r="E263" s="162">
        <f t="shared" si="57"/>
        <v>41535</v>
      </c>
      <c r="F263" s="166">
        <f t="shared" si="64"/>
        <v>41535</v>
      </c>
      <c r="I263" s="162">
        <f t="shared" si="58"/>
        <v>41900</v>
      </c>
      <c r="J263" s="166">
        <f t="shared" si="65"/>
        <v>41900</v>
      </c>
      <c r="M263" s="162">
        <f t="shared" si="59"/>
        <v>42265</v>
      </c>
      <c r="N263" s="166">
        <f t="shared" si="66"/>
        <v>42265</v>
      </c>
      <c r="Q263" s="162">
        <f t="shared" si="60"/>
        <v>42630</v>
      </c>
      <c r="R263" s="166">
        <f t="shared" si="67"/>
        <v>42630</v>
      </c>
      <c r="U263" s="162">
        <f t="shared" si="61"/>
        <v>42996</v>
      </c>
      <c r="V263" s="166">
        <f t="shared" si="68"/>
        <v>42996</v>
      </c>
      <c r="Y263" s="162">
        <f t="shared" si="62"/>
        <v>43361</v>
      </c>
      <c r="Z263" s="166">
        <f t="shared" si="69"/>
        <v>43361</v>
      </c>
    </row>
    <row r="264" spans="1:26">
      <c r="A264" s="162">
        <f t="shared" si="56"/>
        <v>41170</v>
      </c>
      <c r="B264" s="166">
        <f t="shared" si="63"/>
        <v>41170</v>
      </c>
      <c r="E264" s="162">
        <f t="shared" si="57"/>
        <v>41536</v>
      </c>
      <c r="F264" s="166">
        <f t="shared" si="64"/>
        <v>41536</v>
      </c>
      <c r="I264" s="162">
        <f t="shared" si="58"/>
        <v>41901</v>
      </c>
      <c r="J264" s="166">
        <f t="shared" si="65"/>
        <v>41901</v>
      </c>
      <c r="M264" s="162">
        <f t="shared" si="59"/>
        <v>42266</v>
      </c>
      <c r="N264" s="166">
        <f t="shared" si="66"/>
        <v>42266</v>
      </c>
      <c r="Q264" s="162">
        <f t="shared" si="60"/>
        <v>42631</v>
      </c>
      <c r="R264" s="166">
        <f t="shared" si="67"/>
        <v>42631</v>
      </c>
      <c r="U264" s="162">
        <f t="shared" si="61"/>
        <v>42997</v>
      </c>
      <c r="V264" s="166">
        <f t="shared" si="68"/>
        <v>42997</v>
      </c>
      <c r="Y264" s="162">
        <f t="shared" si="62"/>
        <v>43362</v>
      </c>
      <c r="Z264" s="166">
        <f t="shared" si="69"/>
        <v>43362</v>
      </c>
    </row>
    <row r="265" spans="1:26">
      <c r="A265" s="162">
        <f t="shared" si="56"/>
        <v>41171</v>
      </c>
      <c r="B265" s="166">
        <f t="shared" si="63"/>
        <v>41171</v>
      </c>
      <c r="E265" s="162">
        <f t="shared" si="57"/>
        <v>41537</v>
      </c>
      <c r="F265" s="166">
        <f t="shared" si="64"/>
        <v>41537</v>
      </c>
      <c r="I265" s="162">
        <f t="shared" si="58"/>
        <v>41902</v>
      </c>
      <c r="J265" s="166">
        <f t="shared" si="65"/>
        <v>41902</v>
      </c>
      <c r="M265" s="162">
        <f t="shared" si="59"/>
        <v>42267</v>
      </c>
      <c r="N265" s="166">
        <f t="shared" si="66"/>
        <v>42267</v>
      </c>
      <c r="Q265" s="162">
        <f t="shared" si="60"/>
        <v>42632</v>
      </c>
      <c r="R265" s="166">
        <f t="shared" si="67"/>
        <v>42632</v>
      </c>
      <c r="U265" s="162">
        <f t="shared" si="61"/>
        <v>42998</v>
      </c>
      <c r="V265" s="166">
        <f t="shared" si="68"/>
        <v>42998</v>
      </c>
      <c r="Y265" s="162">
        <f t="shared" si="62"/>
        <v>43363</v>
      </c>
      <c r="Z265" s="166">
        <f t="shared" si="69"/>
        <v>43363</v>
      </c>
    </row>
    <row r="266" spans="1:26">
      <c r="A266" s="162">
        <f t="shared" si="56"/>
        <v>41172</v>
      </c>
      <c r="B266" s="166">
        <f t="shared" si="63"/>
        <v>41172</v>
      </c>
      <c r="E266" s="162">
        <f t="shared" si="57"/>
        <v>41538</v>
      </c>
      <c r="F266" s="166">
        <f t="shared" si="64"/>
        <v>41538</v>
      </c>
      <c r="I266" s="162">
        <f t="shared" si="58"/>
        <v>41903</v>
      </c>
      <c r="J266" s="166">
        <f t="shared" si="65"/>
        <v>41903</v>
      </c>
      <c r="M266" s="162">
        <f t="shared" si="59"/>
        <v>42268</v>
      </c>
      <c r="N266" s="166">
        <f t="shared" si="66"/>
        <v>42268</v>
      </c>
      <c r="Q266" s="162">
        <f t="shared" si="60"/>
        <v>42633</v>
      </c>
      <c r="R266" s="166">
        <f t="shared" si="67"/>
        <v>42633</v>
      </c>
      <c r="U266" s="162">
        <f t="shared" si="61"/>
        <v>42999</v>
      </c>
      <c r="V266" s="166">
        <f t="shared" si="68"/>
        <v>42999</v>
      </c>
      <c r="Y266" s="162">
        <f t="shared" si="62"/>
        <v>43364</v>
      </c>
      <c r="Z266" s="166">
        <f t="shared" si="69"/>
        <v>43364</v>
      </c>
    </row>
    <row r="267" spans="1:26">
      <c r="A267" s="162">
        <f t="shared" si="56"/>
        <v>41173</v>
      </c>
      <c r="B267" s="166">
        <f t="shared" si="63"/>
        <v>41173</v>
      </c>
      <c r="E267" s="162">
        <f t="shared" si="57"/>
        <v>41539</v>
      </c>
      <c r="F267" s="166">
        <f t="shared" si="64"/>
        <v>41539</v>
      </c>
      <c r="I267" s="162">
        <f t="shared" si="58"/>
        <v>41904</v>
      </c>
      <c r="J267" s="166">
        <f t="shared" si="65"/>
        <v>41904</v>
      </c>
      <c r="M267" s="162">
        <f t="shared" si="59"/>
        <v>42269</v>
      </c>
      <c r="N267" s="166">
        <f t="shared" si="66"/>
        <v>42269</v>
      </c>
      <c r="Q267" s="162">
        <f t="shared" si="60"/>
        <v>42634</v>
      </c>
      <c r="R267" s="166">
        <f t="shared" si="67"/>
        <v>42634</v>
      </c>
      <c r="U267" s="162">
        <f t="shared" si="61"/>
        <v>43000</v>
      </c>
      <c r="V267" s="166">
        <f t="shared" si="68"/>
        <v>43000</v>
      </c>
      <c r="Y267" s="162">
        <f t="shared" si="62"/>
        <v>43365</v>
      </c>
      <c r="Z267" s="166">
        <f t="shared" si="69"/>
        <v>43365</v>
      </c>
    </row>
    <row r="268" spans="1:26">
      <c r="A268" s="162">
        <f t="shared" si="56"/>
        <v>41174</v>
      </c>
      <c r="B268" s="166">
        <f t="shared" si="63"/>
        <v>41174</v>
      </c>
      <c r="E268" s="162">
        <f t="shared" si="57"/>
        <v>41540</v>
      </c>
      <c r="F268" s="166">
        <f t="shared" si="64"/>
        <v>41540</v>
      </c>
      <c r="I268" s="162">
        <f t="shared" si="58"/>
        <v>41905</v>
      </c>
      <c r="J268" s="166">
        <f t="shared" si="65"/>
        <v>41905</v>
      </c>
      <c r="M268" s="162">
        <f t="shared" si="59"/>
        <v>42270</v>
      </c>
      <c r="N268" s="166">
        <f t="shared" si="66"/>
        <v>42270</v>
      </c>
      <c r="Q268" s="162">
        <f t="shared" si="60"/>
        <v>42635</v>
      </c>
      <c r="R268" s="166">
        <f t="shared" si="67"/>
        <v>42635</v>
      </c>
      <c r="U268" s="162">
        <f t="shared" si="61"/>
        <v>43001</v>
      </c>
      <c r="V268" s="166">
        <f t="shared" si="68"/>
        <v>43001</v>
      </c>
      <c r="Y268" s="162">
        <f t="shared" si="62"/>
        <v>43366</v>
      </c>
      <c r="Z268" s="166">
        <f t="shared" si="69"/>
        <v>43366</v>
      </c>
    </row>
    <row r="269" spans="1:26">
      <c r="A269" s="162">
        <f t="shared" si="56"/>
        <v>41175</v>
      </c>
      <c r="B269" s="166">
        <f t="shared" si="63"/>
        <v>41175</v>
      </c>
      <c r="E269" s="162">
        <f t="shared" si="57"/>
        <v>41541</v>
      </c>
      <c r="F269" s="166">
        <f t="shared" si="64"/>
        <v>41541</v>
      </c>
      <c r="I269" s="162">
        <f t="shared" si="58"/>
        <v>41906</v>
      </c>
      <c r="J269" s="166">
        <f t="shared" si="65"/>
        <v>41906</v>
      </c>
      <c r="M269" s="162">
        <f t="shared" si="59"/>
        <v>42271</v>
      </c>
      <c r="N269" s="166">
        <f t="shared" si="66"/>
        <v>42271</v>
      </c>
      <c r="Q269" s="162">
        <f t="shared" si="60"/>
        <v>42636</v>
      </c>
      <c r="R269" s="166">
        <f t="shared" si="67"/>
        <v>42636</v>
      </c>
      <c r="U269" s="162">
        <f t="shared" si="61"/>
        <v>43002</v>
      </c>
      <c r="V269" s="166">
        <f t="shared" si="68"/>
        <v>43002</v>
      </c>
      <c r="Y269" s="162">
        <f t="shared" si="62"/>
        <v>43367</v>
      </c>
      <c r="Z269" s="166">
        <f t="shared" si="69"/>
        <v>43367</v>
      </c>
    </row>
    <row r="270" spans="1:26">
      <c r="A270" s="162">
        <f t="shared" si="56"/>
        <v>41176</v>
      </c>
      <c r="B270" s="166">
        <f t="shared" si="63"/>
        <v>41176</v>
      </c>
      <c r="E270" s="162">
        <f t="shared" si="57"/>
        <v>41542</v>
      </c>
      <c r="F270" s="166">
        <f t="shared" si="64"/>
        <v>41542</v>
      </c>
      <c r="I270" s="162">
        <f t="shared" si="58"/>
        <v>41907</v>
      </c>
      <c r="J270" s="166">
        <f t="shared" si="65"/>
        <v>41907</v>
      </c>
      <c r="M270" s="162">
        <f t="shared" si="59"/>
        <v>42272</v>
      </c>
      <c r="N270" s="166">
        <f t="shared" si="66"/>
        <v>42272</v>
      </c>
      <c r="Q270" s="162">
        <f t="shared" si="60"/>
        <v>42637</v>
      </c>
      <c r="R270" s="166">
        <f t="shared" si="67"/>
        <v>42637</v>
      </c>
      <c r="U270" s="162">
        <f t="shared" si="61"/>
        <v>43003</v>
      </c>
      <c r="V270" s="166">
        <f t="shared" si="68"/>
        <v>43003</v>
      </c>
      <c r="Y270" s="162">
        <f t="shared" si="62"/>
        <v>43368</v>
      </c>
      <c r="Z270" s="166">
        <f t="shared" si="69"/>
        <v>43368</v>
      </c>
    </row>
    <row r="271" spans="1:26">
      <c r="A271" s="162">
        <f t="shared" si="56"/>
        <v>41177</v>
      </c>
      <c r="B271" s="166">
        <f t="shared" si="63"/>
        <v>41177</v>
      </c>
      <c r="E271" s="162">
        <f t="shared" si="57"/>
        <v>41543</v>
      </c>
      <c r="F271" s="166">
        <f t="shared" si="64"/>
        <v>41543</v>
      </c>
      <c r="I271" s="162">
        <f t="shared" si="58"/>
        <v>41908</v>
      </c>
      <c r="J271" s="166">
        <f t="shared" si="65"/>
        <v>41908</v>
      </c>
      <c r="M271" s="162">
        <f t="shared" si="59"/>
        <v>42273</v>
      </c>
      <c r="N271" s="166">
        <f t="shared" si="66"/>
        <v>42273</v>
      </c>
      <c r="Q271" s="162">
        <f t="shared" si="60"/>
        <v>42638</v>
      </c>
      <c r="R271" s="166">
        <f t="shared" si="67"/>
        <v>42638</v>
      </c>
      <c r="U271" s="162">
        <f t="shared" si="61"/>
        <v>43004</v>
      </c>
      <c r="V271" s="166">
        <f t="shared" si="68"/>
        <v>43004</v>
      </c>
      <c r="Y271" s="162">
        <f t="shared" si="62"/>
        <v>43369</v>
      </c>
      <c r="Z271" s="166">
        <f t="shared" si="69"/>
        <v>43369</v>
      </c>
    </row>
    <row r="272" spans="1:26">
      <c r="A272" s="162">
        <f t="shared" si="56"/>
        <v>41178</v>
      </c>
      <c r="B272" s="166">
        <f t="shared" si="63"/>
        <v>41178</v>
      </c>
      <c r="E272" s="162">
        <f t="shared" si="57"/>
        <v>41544</v>
      </c>
      <c r="F272" s="166">
        <f t="shared" si="64"/>
        <v>41544</v>
      </c>
      <c r="I272" s="162">
        <f t="shared" si="58"/>
        <v>41909</v>
      </c>
      <c r="J272" s="166">
        <f t="shared" si="65"/>
        <v>41909</v>
      </c>
      <c r="M272" s="162">
        <f t="shared" si="59"/>
        <v>42274</v>
      </c>
      <c r="N272" s="166">
        <f t="shared" si="66"/>
        <v>42274</v>
      </c>
      <c r="Q272" s="162">
        <f t="shared" si="60"/>
        <v>42639</v>
      </c>
      <c r="R272" s="166">
        <f t="shared" si="67"/>
        <v>42639</v>
      </c>
      <c r="U272" s="162">
        <f t="shared" si="61"/>
        <v>43005</v>
      </c>
      <c r="V272" s="166">
        <f t="shared" si="68"/>
        <v>43005</v>
      </c>
      <c r="Y272" s="162">
        <f t="shared" si="62"/>
        <v>43370</v>
      </c>
      <c r="Z272" s="166">
        <f t="shared" si="69"/>
        <v>43370</v>
      </c>
    </row>
    <row r="273" spans="1:28">
      <c r="A273" s="162">
        <f t="shared" si="56"/>
        <v>41179</v>
      </c>
      <c r="B273" s="166">
        <f t="shared" si="63"/>
        <v>41179</v>
      </c>
      <c r="E273" s="162">
        <f t="shared" si="57"/>
        <v>41545</v>
      </c>
      <c r="F273" s="166">
        <f t="shared" si="64"/>
        <v>41545</v>
      </c>
      <c r="I273" s="162">
        <f t="shared" si="58"/>
        <v>41910</v>
      </c>
      <c r="J273" s="166">
        <f t="shared" si="65"/>
        <v>41910</v>
      </c>
      <c r="M273" s="162">
        <f t="shared" si="59"/>
        <v>42275</v>
      </c>
      <c r="N273" s="166">
        <f t="shared" si="66"/>
        <v>42275</v>
      </c>
      <c r="Q273" s="162">
        <f t="shared" si="60"/>
        <v>42640</v>
      </c>
      <c r="R273" s="166">
        <f t="shared" si="67"/>
        <v>42640</v>
      </c>
      <c r="U273" s="162">
        <f t="shared" si="61"/>
        <v>43006</v>
      </c>
      <c r="V273" s="166">
        <f t="shared" si="68"/>
        <v>43006</v>
      </c>
      <c r="Y273" s="162">
        <f t="shared" si="62"/>
        <v>43371</v>
      </c>
      <c r="Z273" s="166">
        <f t="shared" si="69"/>
        <v>43371</v>
      </c>
    </row>
    <row r="274" spans="1:28">
      <c r="A274" s="162">
        <f t="shared" si="56"/>
        <v>41180</v>
      </c>
      <c r="B274" s="166">
        <f t="shared" si="63"/>
        <v>41180</v>
      </c>
      <c r="E274" s="162">
        <f t="shared" si="57"/>
        <v>41546</v>
      </c>
      <c r="F274" s="166">
        <f t="shared" si="64"/>
        <v>41546</v>
      </c>
      <c r="I274" s="162">
        <f t="shared" si="58"/>
        <v>41911</v>
      </c>
      <c r="J274" s="166">
        <f t="shared" si="65"/>
        <v>41911</v>
      </c>
      <c r="M274" s="162">
        <f t="shared" si="59"/>
        <v>42276</v>
      </c>
      <c r="N274" s="166">
        <f t="shared" si="66"/>
        <v>42276</v>
      </c>
      <c r="Q274" s="162">
        <f t="shared" si="60"/>
        <v>42641</v>
      </c>
      <c r="R274" s="166">
        <f t="shared" si="67"/>
        <v>42641</v>
      </c>
      <c r="U274" s="162">
        <f t="shared" si="61"/>
        <v>43007</v>
      </c>
      <c r="V274" s="166">
        <f t="shared" si="68"/>
        <v>43007</v>
      </c>
      <c r="Y274" s="162">
        <f t="shared" si="62"/>
        <v>43372</v>
      </c>
      <c r="Z274" s="166">
        <f t="shared" si="69"/>
        <v>43372</v>
      </c>
    </row>
    <row r="275" spans="1:28">
      <c r="A275" s="162">
        <f t="shared" si="56"/>
        <v>41181</v>
      </c>
      <c r="B275" s="166">
        <f t="shared" si="63"/>
        <v>41181</v>
      </c>
      <c r="E275" s="162">
        <f t="shared" si="57"/>
        <v>41547</v>
      </c>
      <c r="F275" s="166">
        <f t="shared" si="64"/>
        <v>41547</v>
      </c>
      <c r="I275" s="162">
        <f t="shared" si="58"/>
        <v>41912</v>
      </c>
      <c r="J275" s="166">
        <f t="shared" si="65"/>
        <v>41912</v>
      </c>
      <c r="M275" s="162">
        <f t="shared" si="59"/>
        <v>42277</v>
      </c>
      <c r="N275" s="166">
        <f t="shared" si="66"/>
        <v>42277</v>
      </c>
      <c r="Q275" s="162">
        <f t="shared" si="60"/>
        <v>42642</v>
      </c>
      <c r="R275" s="166">
        <f t="shared" si="67"/>
        <v>42642</v>
      </c>
      <c r="U275" s="162">
        <f t="shared" si="61"/>
        <v>43008</v>
      </c>
      <c r="V275" s="166">
        <f t="shared" si="68"/>
        <v>43008</v>
      </c>
      <c r="Y275" s="162">
        <f t="shared" si="62"/>
        <v>43373</v>
      </c>
      <c r="Z275" s="166">
        <f t="shared" si="69"/>
        <v>43373</v>
      </c>
    </row>
    <row r="276" spans="1:28">
      <c r="A276" s="162">
        <f t="shared" si="56"/>
        <v>41182</v>
      </c>
      <c r="B276" s="166">
        <f t="shared" si="63"/>
        <v>41182</v>
      </c>
      <c r="E276" s="162">
        <f t="shared" si="57"/>
        <v>41548</v>
      </c>
      <c r="F276" s="166">
        <f t="shared" si="64"/>
        <v>41548</v>
      </c>
      <c r="I276" s="162">
        <f t="shared" si="58"/>
        <v>41913</v>
      </c>
      <c r="J276" s="166">
        <f t="shared" si="65"/>
        <v>41913</v>
      </c>
      <c r="M276" s="162">
        <f t="shared" si="59"/>
        <v>42278</v>
      </c>
      <c r="N276" s="166">
        <f t="shared" si="66"/>
        <v>42278</v>
      </c>
      <c r="Q276" s="162">
        <f t="shared" si="60"/>
        <v>42643</v>
      </c>
      <c r="R276" s="166">
        <f t="shared" si="67"/>
        <v>42643</v>
      </c>
      <c r="U276" s="162">
        <f t="shared" si="61"/>
        <v>43009</v>
      </c>
      <c r="V276" s="166">
        <f t="shared" si="68"/>
        <v>43009</v>
      </c>
      <c r="Y276" s="162">
        <f t="shared" si="62"/>
        <v>43374</v>
      </c>
      <c r="Z276" s="166">
        <f t="shared" si="69"/>
        <v>43374</v>
      </c>
    </row>
    <row r="277" spans="1:28">
      <c r="A277" s="162">
        <f t="shared" si="56"/>
        <v>41183</v>
      </c>
      <c r="B277" s="166">
        <f t="shared" si="63"/>
        <v>41183</v>
      </c>
      <c r="E277" s="162">
        <f t="shared" si="57"/>
        <v>41549</v>
      </c>
      <c r="F277" s="166">
        <f t="shared" si="64"/>
        <v>41549</v>
      </c>
      <c r="I277" s="162">
        <f t="shared" si="58"/>
        <v>41914</v>
      </c>
      <c r="J277" s="166">
        <f t="shared" si="65"/>
        <v>41914</v>
      </c>
      <c r="M277" s="162">
        <f t="shared" si="59"/>
        <v>42279</v>
      </c>
      <c r="N277" s="166">
        <f t="shared" si="66"/>
        <v>42279</v>
      </c>
      <c r="Q277" s="162">
        <f t="shared" si="60"/>
        <v>42644</v>
      </c>
      <c r="R277" s="166">
        <f t="shared" si="67"/>
        <v>42644</v>
      </c>
      <c r="U277" s="162">
        <f t="shared" si="61"/>
        <v>43010</v>
      </c>
      <c r="V277" s="166">
        <f t="shared" si="68"/>
        <v>43010</v>
      </c>
      <c r="Y277" s="162">
        <f t="shared" si="62"/>
        <v>43375</v>
      </c>
      <c r="Z277" s="166">
        <f t="shared" si="69"/>
        <v>43375</v>
      </c>
    </row>
    <row r="278" spans="1:28">
      <c r="A278" s="162">
        <f t="shared" si="56"/>
        <v>41184</v>
      </c>
      <c r="B278" s="166">
        <f t="shared" si="63"/>
        <v>41184</v>
      </c>
      <c r="E278" s="162">
        <f t="shared" si="57"/>
        <v>41550</v>
      </c>
      <c r="F278" s="166">
        <f t="shared" si="64"/>
        <v>41550</v>
      </c>
      <c r="I278" s="162">
        <f t="shared" si="58"/>
        <v>41915</v>
      </c>
      <c r="J278" s="166">
        <f t="shared" si="65"/>
        <v>41915</v>
      </c>
      <c r="M278" s="162">
        <f t="shared" si="59"/>
        <v>42280</v>
      </c>
      <c r="N278" s="166">
        <f t="shared" si="66"/>
        <v>42280</v>
      </c>
      <c r="Q278" s="162">
        <f t="shared" si="60"/>
        <v>42645</v>
      </c>
      <c r="R278" s="166">
        <f t="shared" si="67"/>
        <v>42645</v>
      </c>
      <c r="U278" s="162">
        <f t="shared" si="61"/>
        <v>43011</v>
      </c>
      <c r="V278" s="166">
        <f t="shared" si="68"/>
        <v>43011</v>
      </c>
      <c r="Y278" s="162">
        <f t="shared" si="62"/>
        <v>43376</v>
      </c>
      <c r="Z278" s="166">
        <f t="shared" si="69"/>
        <v>43376</v>
      </c>
    </row>
    <row r="279" spans="1:28">
      <c r="A279" s="162">
        <f t="shared" si="56"/>
        <v>41185</v>
      </c>
      <c r="B279" s="166">
        <f t="shared" si="63"/>
        <v>41185</v>
      </c>
      <c r="E279" s="162">
        <f t="shared" si="57"/>
        <v>41551</v>
      </c>
      <c r="F279" s="166">
        <f t="shared" si="64"/>
        <v>41551</v>
      </c>
      <c r="I279" s="162">
        <f t="shared" si="58"/>
        <v>41916</v>
      </c>
      <c r="J279" s="166">
        <f t="shared" si="65"/>
        <v>41916</v>
      </c>
      <c r="M279" s="162">
        <f t="shared" si="59"/>
        <v>42281</v>
      </c>
      <c r="N279" s="166">
        <f t="shared" si="66"/>
        <v>42281</v>
      </c>
      <c r="Q279" s="162">
        <f t="shared" si="60"/>
        <v>42646</v>
      </c>
      <c r="R279" s="166">
        <f t="shared" si="67"/>
        <v>42646</v>
      </c>
      <c r="U279" s="162">
        <f t="shared" si="61"/>
        <v>43012</v>
      </c>
      <c r="V279" s="166">
        <f t="shared" si="68"/>
        <v>43012</v>
      </c>
      <c r="Y279" s="162">
        <f t="shared" si="62"/>
        <v>43377</v>
      </c>
      <c r="Z279" s="166">
        <f t="shared" si="69"/>
        <v>43377</v>
      </c>
    </row>
    <row r="280" spans="1:28">
      <c r="A280" s="162">
        <f t="shared" si="56"/>
        <v>41186</v>
      </c>
      <c r="B280" s="166">
        <f t="shared" si="63"/>
        <v>41186</v>
      </c>
      <c r="E280" s="162">
        <f t="shared" si="57"/>
        <v>41552</v>
      </c>
      <c r="F280" s="166">
        <f t="shared" si="64"/>
        <v>41552</v>
      </c>
      <c r="I280" s="162">
        <f t="shared" si="58"/>
        <v>41917</v>
      </c>
      <c r="J280" s="166">
        <f t="shared" si="65"/>
        <v>41917</v>
      </c>
      <c r="M280" s="162">
        <f t="shared" si="59"/>
        <v>42282</v>
      </c>
      <c r="N280" s="166">
        <f t="shared" si="66"/>
        <v>42282</v>
      </c>
      <c r="Q280" s="162">
        <f t="shared" si="60"/>
        <v>42647</v>
      </c>
      <c r="R280" s="166">
        <f t="shared" si="67"/>
        <v>42647</v>
      </c>
      <c r="U280" s="162">
        <f t="shared" si="61"/>
        <v>43013</v>
      </c>
      <c r="V280" s="166">
        <f t="shared" si="68"/>
        <v>43013</v>
      </c>
      <c r="Y280" s="162">
        <f t="shared" si="62"/>
        <v>43378</v>
      </c>
      <c r="Z280" s="166">
        <f t="shared" si="69"/>
        <v>43378</v>
      </c>
    </row>
    <row r="281" spans="1:28">
      <c r="A281" s="162">
        <f t="shared" si="56"/>
        <v>41187</v>
      </c>
      <c r="B281" s="166">
        <f t="shared" si="63"/>
        <v>41187</v>
      </c>
      <c r="E281" s="162">
        <f t="shared" si="57"/>
        <v>41553</v>
      </c>
      <c r="F281" s="166">
        <f t="shared" si="64"/>
        <v>41553</v>
      </c>
      <c r="I281" s="162">
        <f t="shared" si="58"/>
        <v>41918</v>
      </c>
      <c r="J281" s="166">
        <f t="shared" si="65"/>
        <v>41918</v>
      </c>
      <c r="M281" s="162">
        <f t="shared" si="59"/>
        <v>42283</v>
      </c>
      <c r="N281" s="166">
        <f t="shared" si="66"/>
        <v>42283</v>
      </c>
      <c r="Q281" s="162">
        <f t="shared" si="60"/>
        <v>42648</v>
      </c>
      <c r="R281" s="166">
        <f t="shared" si="67"/>
        <v>42648</v>
      </c>
      <c r="U281" s="162">
        <f t="shared" si="61"/>
        <v>43014</v>
      </c>
      <c r="V281" s="166">
        <f t="shared" si="68"/>
        <v>43014</v>
      </c>
      <c r="Y281" s="162">
        <f t="shared" si="62"/>
        <v>43379</v>
      </c>
      <c r="Z281" s="166">
        <f t="shared" si="69"/>
        <v>43379</v>
      </c>
    </row>
    <row r="282" spans="1:28">
      <c r="A282" s="162">
        <f t="shared" si="56"/>
        <v>41188</v>
      </c>
      <c r="B282" s="166">
        <f t="shared" si="63"/>
        <v>41188</v>
      </c>
      <c r="E282" s="162">
        <f t="shared" si="57"/>
        <v>41554</v>
      </c>
      <c r="F282" s="166">
        <f t="shared" si="64"/>
        <v>41554</v>
      </c>
      <c r="I282" s="162">
        <f t="shared" si="58"/>
        <v>41919</v>
      </c>
      <c r="J282" s="166">
        <f t="shared" si="65"/>
        <v>41919</v>
      </c>
      <c r="M282" s="162">
        <f t="shared" si="59"/>
        <v>42284</v>
      </c>
      <c r="N282" s="166">
        <f t="shared" si="66"/>
        <v>42284</v>
      </c>
      <c r="Q282" s="162">
        <f t="shared" si="60"/>
        <v>42649</v>
      </c>
      <c r="R282" s="166">
        <f t="shared" si="67"/>
        <v>42649</v>
      </c>
      <c r="U282" s="162">
        <f t="shared" si="61"/>
        <v>43015</v>
      </c>
      <c r="V282" s="166">
        <f t="shared" si="68"/>
        <v>43015</v>
      </c>
      <c r="Y282" s="162">
        <f t="shared" si="62"/>
        <v>43380</v>
      </c>
      <c r="Z282" s="166">
        <f t="shared" si="69"/>
        <v>43380</v>
      </c>
    </row>
    <row r="283" spans="1:28">
      <c r="A283" s="162">
        <f t="shared" si="56"/>
        <v>41189</v>
      </c>
      <c r="B283" s="166">
        <f t="shared" si="63"/>
        <v>41189</v>
      </c>
      <c r="E283" s="162">
        <f t="shared" si="57"/>
        <v>41555</v>
      </c>
      <c r="F283" s="166">
        <f t="shared" si="64"/>
        <v>41555</v>
      </c>
      <c r="I283" s="162">
        <f t="shared" si="58"/>
        <v>41920</v>
      </c>
      <c r="J283" s="166">
        <f t="shared" si="65"/>
        <v>41920</v>
      </c>
      <c r="M283" s="162">
        <f t="shared" si="59"/>
        <v>42285</v>
      </c>
      <c r="N283" s="166">
        <f t="shared" si="66"/>
        <v>42285</v>
      </c>
      <c r="Q283" s="162">
        <f t="shared" si="60"/>
        <v>42650</v>
      </c>
      <c r="R283" s="166">
        <f t="shared" si="67"/>
        <v>42650</v>
      </c>
      <c r="U283" s="162">
        <f t="shared" si="61"/>
        <v>43016</v>
      </c>
      <c r="V283" s="166">
        <f t="shared" si="68"/>
        <v>43016</v>
      </c>
      <c r="Y283" s="162">
        <f t="shared" si="62"/>
        <v>43381</v>
      </c>
      <c r="Z283" s="166">
        <f t="shared" si="69"/>
        <v>43381</v>
      </c>
      <c r="AA283" s="179" t="str">
        <f>W284</f>
        <v>Columbus Day</v>
      </c>
      <c r="AB283" s="164" t="s">
        <v>227</v>
      </c>
    </row>
    <row r="284" spans="1:28">
      <c r="A284" s="162">
        <f t="shared" si="56"/>
        <v>41190</v>
      </c>
      <c r="B284" s="166">
        <f t="shared" si="63"/>
        <v>41190</v>
      </c>
      <c r="C284" s="165" t="s">
        <v>164</v>
      </c>
      <c r="D284" s="160" t="s">
        <v>227</v>
      </c>
      <c r="E284" s="162">
        <f t="shared" si="57"/>
        <v>41556</v>
      </c>
      <c r="F284" s="166">
        <f t="shared" si="64"/>
        <v>41556</v>
      </c>
      <c r="I284" s="162">
        <f t="shared" si="58"/>
        <v>41921</v>
      </c>
      <c r="J284" s="166">
        <f t="shared" si="65"/>
        <v>41921</v>
      </c>
      <c r="M284" s="162">
        <f t="shared" si="59"/>
        <v>42286</v>
      </c>
      <c r="N284" s="166">
        <f t="shared" si="66"/>
        <v>42286</v>
      </c>
      <c r="Q284" s="162">
        <f t="shared" si="60"/>
        <v>42651</v>
      </c>
      <c r="R284" s="166">
        <f t="shared" si="67"/>
        <v>42651</v>
      </c>
      <c r="U284" s="162">
        <f t="shared" si="61"/>
        <v>43017</v>
      </c>
      <c r="V284" s="166">
        <f t="shared" si="68"/>
        <v>43017</v>
      </c>
      <c r="W284" s="179" t="str">
        <f>S286</f>
        <v>Columbus Day</v>
      </c>
      <c r="X284" s="164" t="s">
        <v>227</v>
      </c>
      <c r="Y284" s="162">
        <f t="shared" si="62"/>
        <v>43382</v>
      </c>
      <c r="Z284" s="166">
        <f t="shared" si="69"/>
        <v>43382</v>
      </c>
    </row>
    <row r="285" spans="1:28">
      <c r="A285" s="162">
        <f t="shared" si="56"/>
        <v>41191</v>
      </c>
      <c r="B285" s="166">
        <f t="shared" si="63"/>
        <v>41191</v>
      </c>
      <c r="E285" s="162">
        <f t="shared" si="57"/>
        <v>41557</v>
      </c>
      <c r="F285" s="166">
        <f t="shared" si="64"/>
        <v>41557</v>
      </c>
      <c r="I285" s="162">
        <f t="shared" si="58"/>
        <v>41922</v>
      </c>
      <c r="J285" s="166">
        <f t="shared" si="65"/>
        <v>41922</v>
      </c>
      <c r="M285" s="162">
        <f t="shared" si="59"/>
        <v>42287</v>
      </c>
      <c r="N285" s="166">
        <f t="shared" si="66"/>
        <v>42287</v>
      </c>
      <c r="Q285" s="162">
        <f t="shared" si="60"/>
        <v>42652</v>
      </c>
      <c r="R285" s="166">
        <f t="shared" si="67"/>
        <v>42652</v>
      </c>
      <c r="U285" s="162">
        <f t="shared" si="61"/>
        <v>43018</v>
      </c>
      <c r="V285" s="166">
        <f t="shared" si="68"/>
        <v>43018</v>
      </c>
      <c r="Y285" s="162">
        <f t="shared" si="62"/>
        <v>43383</v>
      </c>
      <c r="Z285" s="166">
        <f t="shared" si="69"/>
        <v>43383</v>
      </c>
    </row>
    <row r="286" spans="1:28">
      <c r="A286" s="162">
        <f t="shared" si="56"/>
        <v>41192</v>
      </c>
      <c r="B286" s="166">
        <f t="shared" si="63"/>
        <v>41192</v>
      </c>
      <c r="E286" s="162">
        <f t="shared" si="57"/>
        <v>41558</v>
      </c>
      <c r="F286" s="166">
        <f t="shared" si="64"/>
        <v>41558</v>
      </c>
      <c r="I286" s="162">
        <f t="shared" si="58"/>
        <v>41923</v>
      </c>
      <c r="J286" s="166">
        <f t="shared" si="65"/>
        <v>41923</v>
      </c>
      <c r="M286" s="162">
        <f t="shared" si="59"/>
        <v>42288</v>
      </c>
      <c r="N286" s="166">
        <f t="shared" si="66"/>
        <v>42288</v>
      </c>
      <c r="Q286" s="162">
        <f t="shared" si="60"/>
        <v>42653</v>
      </c>
      <c r="R286" s="166">
        <f t="shared" si="67"/>
        <v>42653</v>
      </c>
      <c r="S286" s="179" t="str">
        <f>O287</f>
        <v>Columbus Day</v>
      </c>
      <c r="T286" s="164" t="str">
        <f>P287</f>
        <v>2nd Monday in October</v>
      </c>
      <c r="U286" s="162">
        <f t="shared" si="61"/>
        <v>43019</v>
      </c>
      <c r="V286" s="166">
        <f t="shared" si="68"/>
        <v>43019</v>
      </c>
      <c r="Y286" s="162">
        <f t="shared" si="62"/>
        <v>43384</v>
      </c>
      <c r="Z286" s="166">
        <f t="shared" si="69"/>
        <v>43384</v>
      </c>
    </row>
    <row r="287" spans="1:28">
      <c r="A287" s="162">
        <f t="shared" si="56"/>
        <v>41193</v>
      </c>
      <c r="B287" s="166">
        <f t="shared" si="63"/>
        <v>41193</v>
      </c>
      <c r="E287" s="162">
        <f t="shared" si="57"/>
        <v>41559</v>
      </c>
      <c r="F287" s="166">
        <f t="shared" si="64"/>
        <v>41559</v>
      </c>
      <c r="I287" s="162">
        <f t="shared" si="58"/>
        <v>41924</v>
      </c>
      <c r="J287" s="166">
        <f t="shared" si="65"/>
        <v>41924</v>
      </c>
      <c r="M287" s="162">
        <f t="shared" si="59"/>
        <v>42289</v>
      </c>
      <c r="N287" s="166">
        <f t="shared" si="66"/>
        <v>42289</v>
      </c>
      <c r="O287" s="165" t="s">
        <v>164</v>
      </c>
      <c r="P287" s="160" t="s">
        <v>227</v>
      </c>
      <c r="Q287" s="162">
        <f t="shared" si="60"/>
        <v>42654</v>
      </c>
      <c r="R287" s="166">
        <f t="shared" si="67"/>
        <v>42654</v>
      </c>
      <c r="S287" s="165"/>
      <c r="T287" s="160"/>
      <c r="U287" s="162">
        <f t="shared" si="61"/>
        <v>43020</v>
      </c>
      <c r="V287" s="166">
        <f t="shared" si="68"/>
        <v>43020</v>
      </c>
      <c r="W287" s="165"/>
      <c r="X287" s="160"/>
      <c r="Y287" s="162">
        <f t="shared" si="62"/>
        <v>43385</v>
      </c>
      <c r="Z287" s="166">
        <f t="shared" si="69"/>
        <v>43385</v>
      </c>
      <c r="AA287" s="165"/>
      <c r="AB287" s="160"/>
    </row>
    <row r="288" spans="1:28">
      <c r="A288" s="162">
        <f t="shared" si="56"/>
        <v>41194</v>
      </c>
      <c r="B288" s="166">
        <f t="shared" si="63"/>
        <v>41194</v>
      </c>
      <c r="E288" s="162">
        <f t="shared" si="57"/>
        <v>41560</v>
      </c>
      <c r="F288" s="166">
        <f t="shared" si="64"/>
        <v>41560</v>
      </c>
      <c r="I288" s="162">
        <f t="shared" si="58"/>
        <v>41925</v>
      </c>
      <c r="J288" s="166">
        <f t="shared" si="65"/>
        <v>41925</v>
      </c>
      <c r="K288" s="165" t="s">
        <v>164</v>
      </c>
      <c r="L288" s="160" t="s">
        <v>227</v>
      </c>
      <c r="M288" s="162">
        <f t="shared" si="59"/>
        <v>42290</v>
      </c>
      <c r="N288" s="166">
        <f t="shared" si="66"/>
        <v>42290</v>
      </c>
      <c r="Q288" s="162">
        <f t="shared" si="60"/>
        <v>42655</v>
      </c>
      <c r="R288" s="166">
        <f t="shared" si="67"/>
        <v>42655</v>
      </c>
      <c r="U288" s="162">
        <f t="shared" si="61"/>
        <v>43021</v>
      </c>
      <c r="V288" s="166">
        <f t="shared" si="68"/>
        <v>43021</v>
      </c>
      <c r="Y288" s="162">
        <f t="shared" si="62"/>
        <v>43386</v>
      </c>
      <c r="Z288" s="166">
        <f t="shared" si="69"/>
        <v>43386</v>
      </c>
    </row>
    <row r="289" spans="1:26">
      <c r="A289" s="162">
        <f t="shared" si="56"/>
        <v>41195</v>
      </c>
      <c r="B289" s="166">
        <f t="shared" si="63"/>
        <v>41195</v>
      </c>
      <c r="E289" s="162">
        <f t="shared" si="57"/>
        <v>41561</v>
      </c>
      <c r="F289" s="166">
        <f t="shared" si="64"/>
        <v>41561</v>
      </c>
      <c r="G289" s="165" t="s">
        <v>164</v>
      </c>
      <c r="H289" s="160" t="s">
        <v>227</v>
      </c>
      <c r="I289" s="162">
        <f t="shared" si="58"/>
        <v>41926</v>
      </c>
      <c r="J289" s="166">
        <f t="shared" si="65"/>
        <v>41926</v>
      </c>
      <c r="M289" s="162">
        <f t="shared" si="59"/>
        <v>42291</v>
      </c>
      <c r="N289" s="166">
        <f t="shared" si="66"/>
        <v>42291</v>
      </c>
      <c r="Q289" s="162">
        <f t="shared" si="60"/>
        <v>42656</v>
      </c>
      <c r="R289" s="166">
        <f t="shared" si="67"/>
        <v>42656</v>
      </c>
      <c r="U289" s="162">
        <f t="shared" si="61"/>
        <v>43022</v>
      </c>
      <c r="V289" s="166">
        <f t="shared" si="68"/>
        <v>43022</v>
      </c>
      <c r="Y289" s="162">
        <f t="shared" si="62"/>
        <v>43387</v>
      </c>
      <c r="Z289" s="166">
        <f t="shared" si="69"/>
        <v>43387</v>
      </c>
    </row>
    <row r="290" spans="1:26">
      <c r="A290" s="162">
        <f t="shared" si="56"/>
        <v>41196</v>
      </c>
      <c r="B290" s="166">
        <f t="shared" si="63"/>
        <v>41196</v>
      </c>
      <c r="E290" s="162">
        <f t="shared" si="57"/>
        <v>41562</v>
      </c>
      <c r="F290" s="166">
        <f t="shared" si="64"/>
        <v>41562</v>
      </c>
      <c r="I290" s="162">
        <f t="shared" si="58"/>
        <v>41927</v>
      </c>
      <c r="J290" s="166">
        <f t="shared" si="65"/>
        <v>41927</v>
      </c>
      <c r="M290" s="162">
        <f t="shared" si="59"/>
        <v>42292</v>
      </c>
      <c r="N290" s="166">
        <f t="shared" si="66"/>
        <v>42292</v>
      </c>
      <c r="Q290" s="162">
        <f t="shared" si="60"/>
        <v>42657</v>
      </c>
      <c r="R290" s="166">
        <f t="shared" si="67"/>
        <v>42657</v>
      </c>
      <c r="U290" s="162">
        <f t="shared" si="61"/>
        <v>43023</v>
      </c>
      <c r="V290" s="166">
        <f t="shared" si="68"/>
        <v>43023</v>
      </c>
      <c r="Y290" s="162">
        <f t="shared" si="62"/>
        <v>43388</v>
      </c>
      <c r="Z290" s="166">
        <f t="shared" si="69"/>
        <v>43388</v>
      </c>
    </row>
    <row r="291" spans="1:26">
      <c r="A291" s="162">
        <f t="shared" si="56"/>
        <v>41197</v>
      </c>
      <c r="B291" s="166">
        <f t="shared" si="63"/>
        <v>41197</v>
      </c>
      <c r="E291" s="162">
        <f t="shared" si="57"/>
        <v>41563</v>
      </c>
      <c r="F291" s="166">
        <f t="shared" si="64"/>
        <v>41563</v>
      </c>
      <c r="I291" s="162">
        <f t="shared" si="58"/>
        <v>41928</v>
      </c>
      <c r="J291" s="166">
        <f t="shared" si="65"/>
        <v>41928</v>
      </c>
      <c r="M291" s="162">
        <f t="shared" si="59"/>
        <v>42293</v>
      </c>
      <c r="N291" s="166">
        <f t="shared" si="66"/>
        <v>42293</v>
      </c>
      <c r="Q291" s="162">
        <f t="shared" si="60"/>
        <v>42658</v>
      </c>
      <c r="R291" s="166">
        <f t="shared" si="67"/>
        <v>42658</v>
      </c>
      <c r="U291" s="162">
        <f t="shared" si="61"/>
        <v>43024</v>
      </c>
      <c r="V291" s="166">
        <f t="shared" si="68"/>
        <v>43024</v>
      </c>
      <c r="Y291" s="162">
        <f t="shared" si="62"/>
        <v>43389</v>
      </c>
      <c r="Z291" s="166">
        <f t="shared" si="69"/>
        <v>43389</v>
      </c>
    </row>
    <row r="292" spans="1:26">
      <c r="A292" s="162">
        <f t="shared" si="56"/>
        <v>41198</v>
      </c>
      <c r="B292" s="166">
        <f t="shared" si="63"/>
        <v>41198</v>
      </c>
      <c r="E292" s="162">
        <f t="shared" si="57"/>
        <v>41564</v>
      </c>
      <c r="F292" s="166">
        <f t="shared" si="64"/>
        <v>41564</v>
      </c>
      <c r="I292" s="162">
        <f t="shared" si="58"/>
        <v>41929</v>
      </c>
      <c r="J292" s="166">
        <f t="shared" si="65"/>
        <v>41929</v>
      </c>
      <c r="M292" s="162">
        <f t="shared" si="59"/>
        <v>42294</v>
      </c>
      <c r="N292" s="166">
        <f t="shared" si="66"/>
        <v>42294</v>
      </c>
      <c r="Q292" s="162">
        <f t="shared" si="60"/>
        <v>42659</v>
      </c>
      <c r="R292" s="166">
        <f t="shared" si="67"/>
        <v>42659</v>
      </c>
      <c r="U292" s="162">
        <f t="shared" si="61"/>
        <v>43025</v>
      </c>
      <c r="V292" s="166">
        <f t="shared" si="68"/>
        <v>43025</v>
      </c>
      <c r="Y292" s="162">
        <f t="shared" si="62"/>
        <v>43390</v>
      </c>
      <c r="Z292" s="166">
        <f t="shared" si="69"/>
        <v>43390</v>
      </c>
    </row>
    <row r="293" spans="1:26">
      <c r="A293" s="162">
        <f t="shared" si="56"/>
        <v>41199</v>
      </c>
      <c r="B293" s="166">
        <f t="shared" si="63"/>
        <v>41199</v>
      </c>
      <c r="E293" s="162">
        <f t="shared" si="57"/>
        <v>41565</v>
      </c>
      <c r="F293" s="166">
        <f t="shared" si="64"/>
        <v>41565</v>
      </c>
      <c r="I293" s="162">
        <f t="shared" si="58"/>
        <v>41930</v>
      </c>
      <c r="J293" s="166">
        <f t="shared" si="65"/>
        <v>41930</v>
      </c>
      <c r="M293" s="162">
        <f t="shared" si="59"/>
        <v>42295</v>
      </c>
      <c r="N293" s="166">
        <f t="shared" si="66"/>
        <v>42295</v>
      </c>
      <c r="Q293" s="162">
        <f t="shared" si="60"/>
        <v>42660</v>
      </c>
      <c r="R293" s="166">
        <f t="shared" si="67"/>
        <v>42660</v>
      </c>
      <c r="U293" s="162">
        <f t="shared" si="61"/>
        <v>43026</v>
      </c>
      <c r="V293" s="166">
        <f t="shared" si="68"/>
        <v>43026</v>
      </c>
      <c r="Y293" s="162">
        <f t="shared" si="62"/>
        <v>43391</v>
      </c>
      <c r="Z293" s="166">
        <f t="shared" si="69"/>
        <v>43391</v>
      </c>
    </row>
    <row r="294" spans="1:26">
      <c r="A294" s="162">
        <f t="shared" si="56"/>
        <v>41200</v>
      </c>
      <c r="B294" s="166">
        <f t="shared" si="63"/>
        <v>41200</v>
      </c>
      <c r="E294" s="162">
        <f t="shared" si="57"/>
        <v>41566</v>
      </c>
      <c r="F294" s="166">
        <f t="shared" si="64"/>
        <v>41566</v>
      </c>
      <c r="I294" s="162">
        <f t="shared" si="58"/>
        <v>41931</v>
      </c>
      <c r="J294" s="166">
        <f t="shared" si="65"/>
        <v>41931</v>
      </c>
      <c r="M294" s="162">
        <f t="shared" si="59"/>
        <v>42296</v>
      </c>
      <c r="N294" s="166">
        <f t="shared" si="66"/>
        <v>42296</v>
      </c>
      <c r="Q294" s="162">
        <f t="shared" si="60"/>
        <v>42661</v>
      </c>
      <c r="R294" s="166">
        <f t="shared" si="67"/>
        <v>42661</v>
      </c>
      <c r="U294" s="162">
        <f t="shared" si="61"/>
        <v>43027</v>
      </c>
      <c r="V294" s="166">
        <f t="shared" si="68"/>
        <v>43027</v>
      </c>
      <c r="Y294" s="162">
        <f t="shared" si="62"/>
        <v>43392</v>
      </c>
      <c r="Z294" s="166">
        <f t="shared" si="69"/>
        <v>43392</v>
      </c>
    </row>
    <row r="295" spans="1:26">
      <c r="A295" s="162">
        <f t="shared" si="56"/>
        <v>41201</v>
      </c>
      <c r="B295" s="166">
        <f t="shared" si="63"/>
        <v>41201</v>
      </c>
      <c r="E295" s="162">
        <f t="shared" si="57"/>
        <v>41567</v>
      </c>
      <c r="F295" s="166">
        <f t="shared" si="64"/>
        <v>41567</v>
      </c>
      <c r="I295" s="162">
        <f t="shared" si="58"/>
        <v>41932</v>
      </c>
      <c r="J295" s="166">
        <f t="shared" si="65"/>
        <v>41932</v>
      </c>
      <c r="M295" s="162">
        <f t="shared" si="59"/>
        <v>42297</v>
      </c>
      <c r="N295" s="166">
        <f t="shared" si="66"/>
        <v>42297</v>
      </c>
      <c r="Q295" s="162">
        <f t="shared" si="60"/>
        <v>42662</v>
      </c>
      <c r="R295" s="166">
        <f t="shared" si="67"/>
        <v>42662</v>
      </c>
      <c r="U295" s="162">
        <f t="shared" si="61"/>
        <v>43028</v>
      </c>
      <c r="V295" s="166">
        <f t="shared" si="68"/>
        <v>43028</v>
      </c>
      <c r="Y295" s="162">
        <f t="shared" si="62"/>
        <v>43393</v>
      </c>
      <c r="Z295" s="166">
        <f t="shared" si="69"/>
        <v>43393</v>
      </c>
    </row>
    <row r="296" spans="1:26">
      <c r="A296" s="162">
        <f t="shared" si="56"/>
        <v>41202</v>
      </c>
      <c r="B296" s="166">
        <f t="shared" si="63"/>
        <v>41202</v>
      </c>
      <c r="E296" s="162">
        <f t="shared" si="57"/>
        <v>41568</v>
      </c>
      <c r="F296" s="166">
        <f t="shared" si="64"/>
        <v>41568</v>
      </c>
      <c r="I296" s="162">
        <f t="shared" si="58"/>
        <v>41933</v>
      </c>
      <c r="J296" s="166">
        <f t="shared" si="65"/>
        <v>41933</v>
      </c>
      <c r="M296" s="162">
        <f t="shared" si="59"/>
        <v>42298</v>
      </c>
      <c r="N296" s="166">
        <f t="shared" si="66"/>
        <v>42298</v>
      </c>
      <c r="Q296" s="162">
        <f t="shared" si="60"/>
        <v>42663</v>
      </c>
      <c r="R296" s="166">
        <f t="shared" si="67"/>
        <v>42663</v>
      </c>
      <c r="U296" s="162">
        <f t="shared" si="61"/>
        <v>43029</v>
      </c>
      <c r="V296" s="166">
        <f t="shared" si="68"/>
        <v>43029</v>
      </c>
      <c r="Y296" s="162">
        <f t="shared" si="62"/>
        <v>43394</v>
      </c>
      <c r="Z296" s="166">
        <f t="shared" si="69"/>
        <v>43394</v>
      </c>
    </row>
    <row r="297" spans="1:26">
      <c r="A297" s="162">
        <f t="shared" si="56"/>
        <v>41203</v>
      </c>
      <c r="B297" s="166">
        <f t="shared" si="63"/>
        <v>41203</v>
      </c>
      <c r="E297" s="162">
        <f t="shared" si="57"/>
        <v>41569</v>
      </c>
      <c r="F297" s="166">
        <f t="shared" si="64"/>
        <v>41569</v>
      </c>
      <c r="I297" s="162">
        <f t="shared" si="58"/>
        <v>41934</v>
      </c>
      <c r="J297" s="166">
        <f t="shared" si="65"/>
        <v>41934</v>
      </c>
      <c r="M297" s="162">
        <f t="shared" si="59"/>
        <v>42299</v>
      </c>
      <c r="N297" s="166">
        <f t="shared" si="66"/>
        <v>42299</v>
      </c>
      <c r="Q297" s="162">
        <f t="shared" si="60"/>
        <v>42664</v>
      </c>
      <c r="R297" s="166">
        <f t="shared" si="67"/>
        <v>42664</v>
      </c>
      <c r="U297" s="162">
        <f t="shared" si="61"/>
        <v>43030</v>
      </c>
      <c r="V297" s="166">
        <f t="shared" si="68"/>
        <v>43030</v>
      </c>
      <c r="Y297" s="162">
        <f t="shared" si="62"/>
        <v>43395</v>
      </c>
      <c r="Z297" s="166">
        <f t="shared" si="69"/>
        <v>43395</v>
      </c>
    </row>
    <row r="298" spans="1:26">
      <c r="A298" s="162">
        <f t="shared" si="56"/>
        <v>41204</v>
      </c>
      <c r="B298" s="166">
        <f t="shared" si="63"/>
        <v>41204</v>
      </c>
      <c r="E298" s="162">
        <f t="shared" si="57"/>
        <v>41570</v>
      </c>
      <c r="F298" s="166">
        <f t="shared" si="64"/>
        <v>41570</v>
      </c>
      <c r="I298" s="162">
        <f t="shared" si="58"/>
        <v>41935</v>
      </c>
      <c r="J298" s="166">
        <f t="shared" si="65"/>
        <v>41935</v>
      </c>
      <c r="M298" s="162">
        <f t="shared" si="59"/>
        <v>42300</v>
      </c>
      <c r="N298" s="166">
        <f t="shared" si="66"/>
        <v>42300</v>
      </c>
      <c r="Q298" s="162">
        <f t="shared" si="60"/>
        <v>42665</v>
      </c>
      <c r="R298" s="166">
        <f t="shared" si="67"/>
        <v>42665</v>
      </c>
      <c r="U298" s="162">
        <f t="shared" si="61"/>
        <v>43031</v>
      </c>
      <c r="V298" s="166">
        <f t="shared" si="68"/>
        <v>43031</v>
      </c>
      <c r="Y298" s="162">
        <f t="shared" si="62"/>
        <v>43396</v>
      </c>
      <c r="Z298" s="166">
        <f t="shared" si="69"/>
        <v>43396</v>
      </c>
    </row>
    <row r="299" spans="1:26">
      <c r="A299" s="162">
        <f t="shared" si="56"/>
        <v>41205</v>
      </c>
      <c r="B299" s="166">
        <f t="shared" si="63"/>
        <v>41205</v>
      </c>
      <c r="E299" s="162">
        <f t="shared" si="57"/>
        <v>41571</v>
      </c>
      <c r="F299" s="166">
        <f t="shared" si="64"/>
        <v>41571</v>
      </c>
      <c r="I299" s="162">
        <f t="shared" si="58"/>
        <v>41936</v>
      </c>
      <c r="J299" s="166">
        <f t="shared" si="65"/>
        <v>41936</v>
      </c>
      <c r="M299" s="162">
        <f t="shared" si="59"/>
        <v>42301</v>
      </c>
      <c r="N299" s="166">
        <f t="shared" si="66"/>
        <v>42301</v>
      </c>
      <c r="Q299" s="162">
        <f t="shared" si="60"/>
        <v>42666</v>
      </c>
      <c r="R299" s="166">
        <f t="shared" si="67"/>
        <v>42666</v>
      </c>
      <c r="U299" s="162">
        <f t="shared" si="61"/>
        <v>43032</v>
      </c>
      <c r="V299" s="166">
        <f t="shared" si="68"/>
        <v>43032</v>
      </c>
      <c r="Y299" s="162">
        <f t="shared" si="62"/>
        <v>43397</v>
      </c>
      <c r="Z299" s="166">
        <f t="shared" si="69"/>
        <v>43397</v>
      </c>
    </row>
    <row r="300" spans="1:26">
      <c r="A300" s="162">
        <f t="shared" si="56"/>
        <v>41206</v>
      </c>
      <c r="B300" s="166">
        <f t="shared" si="63"/>
        <v>41206</v>
      </c>
      <c r="E300" s="162">
        <f t="shared" si="57"/>
        <v>41572</v>
      </c>
      <c r="F300" s="166">
        <f t="shared" si="64"/>
        <v>41572</v>
      </c>
      <c r="I300" s="162">
        <f t="shared" si="58"/>
        <v>41937</v>
      </c>
      <c r="J300" s="166">
        <f t="shared" si="65"/>
        <v>41937</v>
      </c>
      <c r="M300" s="162">
        <f t="shared" si="59"/>
        <v>42302</v>
      </c>
      <c r="N300" s="166">
        <f t="shared" si="66"/>
        <v>42302</v>
      </c>
      <c r="Q300" s="162">
        <f t="shared" si="60"/>
        <v>42667</v>
      </c>
      <c r="R300" s="166">
        <f t="shared" si="67"/>
        <v>42667</v>
      </c>
      <c r="U300" s="162">
        <f t="shared" si="61"/>
        <v>43033</v>
      </c>
      <c r="V300" s="166">
        <f t="shared" si="68"/>
        <v>43033</v>
      </c>
      <c r="Y300" s="162">
        <f t="shared" si="62"/>
        <v>43398</v>
      </c>
      <c r="Z300" s="166">
        <f t="shared" si="69"/>
        <v>43398</v>
      </c>
    </row>
    <row r="301" spans="1:26">
      <c r="A301" s="162">
        <f t="shared" si="56"/>
        <v>41207</v>
      </c>
      <c r="B301" s="166">
        <f t="shared" si="63"/>
        <v>41207</v>
      </c>
      <c r="E301" s="162">
        <f t="shared" si="57"/>
        <v>41573</v>
      </c>
      <c r="F301" s="166">
        <f t="shared" si="64"/>
        <v>41573</v>
      </c>
      <c r="I301" s="162">
        <f t="shared" si="58"/>
        <v>41938</v>
      </c>
      <c r="J301" s="166">
        <f t="shared" si="65"/>
        <v>41938</v>
      </c>
      <c r="M301" s="162">
        <f t="shared" si="59"/>
        <v>42303</v>
      </c>
      <c r="N301" s="166">
        <f t="shared" si="66"/>
        <v>42303</v>
      </c>
      <c r="Q301" s="162">
        <f t="shared" si="60"/>
        <v>42668</v>
      </c>
      <c r="R301" s="166">
        <f t="shared" si="67"/>
        <v>42668</v>
      </c>
      <c r="U301" s="162">
        <f t="shared" si="61"/>
        <v>43034</v>
      </c>
      <c r="V301" s="166">
        <f t="shared" si="68"/>
        <v>43034</v>
      </c>
      <c r="Y301" s="162">
        <f t="shared" si="62"/>
        <v>43399</v>
      </c>
      <c r="Z301" s="166">
        <f t="shared" si="69"/>
        <v>43399</v>
      </c>
    </row>
    <row r="302" spans="1:26">
      <c r="A302" s="162">
        <f t="shared" si="56"/>
        <v>41208</v>
      </c>
      <c r="B302" s="166">
        <f t="shared" si="63"/>
        <v>41208</v>
      </c>
      <c r="E302" s="162">
        <f t="shared" si="57"/>
        <v>41574</v>
      </c>
      <c r="F302" s="166">
        <f t="shared" si="64"/>
        <v>41574</v>
      </c>
      <c r="I302" s="162">
        <f t="shared" si="58"/>
        <v>41939</v>
      </c>
      <c r="J302" s="166">
        <f t="shared" si="65"/>
        <v>41939</v>
      </c>
      <c r="M302" s="162">
        <f t="shared" si="59"/>
        <v>42304</v>
      </c>
      <c r="N302" s="166">
        <f t="shared" si="66"/>
        <v>42304</v>
      </c>
      <c r="Q302" s="162">
        <f t="shared" si="60"/>
        <v>42669</v>
      </c>
      <c r="R302" s="166">
        <f t="shared" si="67"/>
        <v>42669</v>
      </c>
      <c r="U302" s="162">
        <f t="shared" si="61"/>
        <v>43035</v>
      </c>
      <c r="V302" s="166">
        <f t="shared" si="68"/>
        <v>43035</v>
      </c>
      <c r="Y302" s="162">
        <f t="shared" si="62"/>
        <v>43400</v>
      </c>
      <c r="Z302" s="166">
        <f t="shared" si="69"/>
        <v>43400</v>
      </c>
    </row>
    <row r="303" spans="1:26">
      <c r="A303" s="162">
        <f t="shared" si="56"/>
        <v>41209</v>
      </c>
      <c r="B303" s="166">
        <f t="shared" si="63"/>
        <v>41209</v>
      </c>
      <c r="E303" s="162">
        <f t="shared" si="57"/>
        <v>41575</v>
      </c>
      <c r="F303" s="166">
        <f t="shared" si="64"/>
        <v>41575</v>
      </c>
      <c r="I303" s="162">
        <f t="shared" si="58"/>
        <v>41940</v>
      </c>
      <c r="J303" s="166">
        <f t="shared" si="65"/>
        <v>41940</v>
      </c>
      <c r="M303" s="162">
        <f t="shared" si="59"/>
        <v>42305</v>
      </c>
      <c r="N303" s="166">
        <f t="shared" si="66"/>
        <v>42305</v>
      </c>
      <c r="Q303" s="162">
        <f t="shared" si="60"/>
        <v>42670</v>
      </c>
      <c r="R303" s="166">
        <f t="shared" si="67"/>
        <v>42670</v>
      </c>
      <c r="U303" s="162">
        <f t="shared" si="61"/>
        <v>43036</v>
      </c>
      <c r="V303" s="166">
        <f t="shared" si="68"/>
        <v>43036</v>
      </c>
      <c r="Y303" s="162">
        <f t="shared" si="62"/>
        <v>43401</v>
      </c>
      <c r="Z303" s="166">
        <f t="shared" si="69"/>
        <v>43401</v>
      </c>
    </row>
    <row r="304" spans="1:26">
      <c r="A304" s="162">
        <f t="shared" si="56"/>
        <v>41210</v>
      </c>
      <c r="B304" s="166">
        <f t="shared" si="63"/>
        <v>41210</v>
      </c>
      <c r="E304" s="162">
        <f t="shared" si="57"/>
        <v>41576</v>
      </c>
      <c r="F304" s="166">
        <f t="shared" si="64"/>
        <v>41576</v>
      </c>
      <c r="I304" s="162">
        <f t="shared" si="58"/>
        <v>41941</v>
      </c>
      <c r="J304" s="166">
        <f t="shared" si="65"/>
        <v>41941</v>
      </c>
      <c r="M304" s="162">
        <f t="shared" si="59"/>
        <v>42306</v>
      </c>
      <c r="N304" s="166">
        <f t="shared" si="66"/>
        <v>42306</v>
      </c>
      <c r="Q304" s="162">
        <f t="shared" si="60"/>
        <v>42671</v>
      </c>
      <c r="R304" s="166">
        <f t="shared" si="67"/>
        <v>42671</v>
      </c>
      <c r="U304" s="162">
        <f t="shared" si="61"/>
        <v>43037</v>
      </c>
      <c r="V304" s="166">
        <f t="shared" si="68"/>
        <v>43037</v>
      </c>
      <c r="Y304" s="162">
        <f t="shared" si="62"/>
        <v>43402</v>
      </c>
      <c r="Z304" s="166">
        <f t="shared" si="69"/>
        <v>43402</v>
      </c>
    </row>
    <row r="305" spans="1:27">
      <c r="A305" s="162">
        <f t="shared" si="56"/>
        <v>41211</v>
      </c>
      <c r="B305" s="166">
        <f t="shared" si="63"/>
        <v>41211</v>
      </c>
      <c r="E305" s="162">
        <f t="shared" si="57"/>
        <v>41577</v>
      </c>
      <c r="F305" s="166">
        <f t="shared" si="64"/>
        <v>41577</v>
      </c>
      <c r="I305" s="162">
        <f t="shared" si="58"/>
        <v>41942</v>
      </c>
      <c r="J305" s="166">
        <f t="shared" si="65"/>
        <v>41942</v>
      </c>
      <c r="M305" s="162">
        <f t="shared" si="59"/>
        <v>42307</v>
      </c>
      <c r="N305" s="166">
        <f t="shared" si="66"/>
        <v>42307</v>
      </c>
      <c r="Q305" s="162">
        <f t="shared" si="60"/>
        <v>42672</v>
      </c>
      <c r="R305" s="166">
        <f t="shared" si="67"/>
        <v>42672</v>
      </c>
      <c r="U305" s="162">
        <f t="shared" si="61"/>
        <v>43038</v>
      </c>
      <c r="V305" s="166">
        <f t="shared" si="68"/>
        <v>43038</v>
      </c>
      <c r="Y305" s="162">
        <f t="shared" si="62"/>
        <v>43403</v>
      </c>
      <c r="Z305" s="166">
        <f t="shared" si="69"/>
        <v>43403</v>
      </c>
    </row>
    <row r="306" spans="1:27">
      <c r="A306" s="162">
        <f t="shared" si="56"/>
        <v>41212</v>
      </c>
      <c r="B306" s="166">
        <f t="shared" si="63"/>
        <v>41212</v>
      </c>
      <c r="E306" s="162">
        <f t="shared" si="57"/>
        <v>41578</v>
      </c>
      <c r="F306" s="166">
        <f t="shared" si="64"/>
        <v>41578</v>
      </c>
      <c r="I306" s="162">
        <f t="shared" si="58"/>
        <v>41943</v>
      </c>
      <c r="J306" s="166">
        <f t="shared" si="65"/>
        <v>41943</v>
      </c>
      <c r="M306" s="162">
        <f t="shared" si="59"/>
        <v>42308</v>
      </c>
      <c r="N306" s="166">
        <f t="shared" si="66"/>
        <v>42308</v>
      </c>
      <c r="Q306" s="162">
        <f t="shared" si="60"/>
        <v>42673</v>
      </c>
      <c r="R306" s="166">
        <f t="shared" si="67"/>
        <v>42673</v>
      </c>
      <c r="U306" s="162">
        <f t="shared" si="61"/>
        <v>43039</v>
      </c>
      <c r="V306" s="166">
        <f t="shared" si="68"/>
        <v>43039</v>
      </c>
      <c r="Y306" s="162">
        <f t="shared" si="62"/>
        <v>43404</v>
      </c>
      <c r="Z306" s="166">
        <f t="shared" si="69"/>
        <v>43404</v>
      </c>
    </row>
    <row r="307" spans="1:27">
      <c r="A307" s="162">
        <f t="shared" si="56"/>
        <v>41213</v>
      </c>
      <c r="B307" s="166">
        <f t="shared" si="63"/>
        <v>41213</v>
      </c>
      <c r="E307" s="162">
        <f t="shared" si="57"/>
        <v>41579</v>
      </c>
      <c r="F307" s="166">
        <f t="shared" si="64"/>
        <v>41579</v>
      </c>
      <c r="I307" s="162">
        <f t="shared" si="58"/>
        <v>41944</v>
      </c>
      <c r="J307" s="166">
        <f t="shared" si="65"/>
        <v>41944</v>
      </c>
      <c r="M307" s="162">
        <f t="shared" si="59"/>
        <v>42309</v>
      </c>
      <c r="N307" s="166">
        <f t="shared" si="66"/>
        <v>42309</v>
      </c>
      <c r="Q307" s="162">
        <f t="shared" si="60"/>
        <v>42674</v>
      </c>
      <c r="R307" s="166">
        <f t="shared" si="67"/>
        <v>42674</v>
      </c>
      <c r="U307" s="162">
        <f t="shared" si="61"/>
        <v>43040</v>
      </c>
      <c r="V307" s="166">
        <f t="shared" si="68"/>
        <v>43040</v>
      </c>
      <c r="Y307" s="162">
        <f t="shared" si="62"/>
        <v>43405</v>
      </c>
      <c r="Z307" s="166">
        <f t="shared" si="69"/>
        <v>43405</v>
      </c>
    </row>
    <row r="308" spans="1:27">
      <c r="A308" s="162">
        <f t="shared" si="56"/>
        <v>41214</v>
      </c>
      <c r="B308" s="166">
        <f t="shared" si="63"/>
        <v>41214</v>
      </c>
      <c r="E308" s="162">
        <f t="shared" si="57"/>
        <v>41580</v>
      </c>
      <c r="F308" s="166">
        <f t="shared" si="64"/>
        <v>41580</v>
      </c>
      <c r="I308" s="162">
        <f t="shared" si="58"/>
        <v>41945</v>
      </c>
      <c r="J308" s="166">
        <f t="shared" si="65"/>
        <v>41945</v>
      </c>
      <c r="M308" s="162">
        <f t="shared" si="59"/>
        <v>42310</v>
      </c>
      <c r="N308" s="166">
        <f t="shared" si="66"/>
        <v>42310</v>
      </c>
      <c r="Q308" s="162">
        <f t="shared" si="60"/>
        <v>42675</v>
      </c>
      <c r="R308" s="166">
        <f t="shared" si="67"/>
        <v>42675</v>
      </c>
      <c r="U308" s="162">
        <f t="shared" si="61"/>
        <v>43041</v>
      </c>
      <c r="V308" s="166">
        <f t="shared" si="68"/>
        <v>43041</v>
      </c>
      <c r="Y308" s="162">
        <f t="shared" si="62"/>
        <v>43406</v>
      </c>
      <c r="Z308" s="166">
        <f t="shared" si="69"/>
        <v>43406</v>
      </c>
    </row>
    <row r="309" spans="1:27">
      <c r="A309" s="162">
        <f t="shared" si="56"/>
        <v>41215</v>
      </c>
      <c r="B309" s="166">
        <f t="shared" si="63"/>
        <v>41215</v>
      </c>
      <c r="E309" s="162">
        <f t="shared" si="57"/>
        <v>41581</v>
      </c>
      <c r="F309" s="166">
        <f t="shared" si="64"/>
        <v>41581</v>
      </c>
      <c r="I309" s="162">
        <f t="shared" si="58"/>
        <v>41946</v>
      </c>
      <c r="J309" s="166">
        <f t="shared" si="65"/>
        <v>41946</v>
      </c>
      <c r="M309" s="162">
        <f t="shared" si="59"/>
        <v>42311</v>
      </c>
      <c r="N309" s="166">
        <f t="shared" si="66"/>
        <v>42311</v>
      </c>
      <c r="Q309" s="162">
        <f t="shared" si="60"/>
        <v>42676</v>
      </c>
      <c r="R309" s="166">
        <f t="shared" si="67"/>
        <v>42676</v>
      </c>
      <c r="U309" s="162">
        <f t="shared" si="61"/>
        <v>43042</v>
      </c>
      <c r="V309" s="166">
        <f t="shared" si="68"/>
        <v>43042</v>
      </c>
      <c r="Y309" s="162">
        <f t="shared" si="62"/>
        <v>43407</v>
      </c>
      <c r="Z309" s="166">
        <f t="shared" si="69"/>
        <v>43407</v>
      </c>
    </row>
    <row r="310" spans="1:27">
      <c r="A310" s="162">
        <f t="shared" si="56"/>
        <v>41216</v>
      </c>
      <c r="B310" s="166">
        <f t="shared" si="63"/>
        <v>41216</v>
      </c>
      <c r="E310" s="162">
        <f t="shared" si="57"/>
        <v>41582</v>
      </c>
      <c r="F310" s="166">
        <f t="shared" si="64"/>
        <v>41582</v>
      </c>
      <c r="I310" s="162">
        <f t="shared" si="58"/>
        <v>41947</v>
      </c>
      <c r="J310" s="166">
        <f t="shared" si="65"/>
        <v>41947</v>
      </c>
      <c r="M310" s="162">
        <f t="shared" si="59"/>
        <v>42312</v>
      </c>
      <c r="N310" s="166">
        <f t="shared" si="66"/>
        <v>42312</v>
      </c>
      <c r="Q310" s="162">
        <f t="shared" si="60"/>
        <v>42677</v>
      </c>
      <c r="R310" s="166">
        <f t="shared" si="67"/>
        <v>42677</v>
      </c>
      <c r="U310" s="162">
        <f t="shared" si="61"/>
        <v>43043</v>
      </c>
      <c r="V310" s="166">
        <f t="shared" si="68"/>
        <v>43043</v>
      </c>
      <c r="Y310" s="162">
        <f t="shared" si="62"/>
        <v>43408</v>
      </c>
      <c r="Z310" s="166">
        <f t="shared" si="69"/>
        <v>43408</v>
      </c>
    </row>
    <row r="311" spans="1:27">
      <c r="A311" s="162">
        <f t="shared" si="56"/>
        <v>41217</v>
      </c>
      <c r="B311" s="166">
        <f t="shared" si="63"/>
        <v>41217</v>
      </c>
      <c r="E311" s="162">
        <f t="shared" si="57"/>
        <v>41583</v>
      </c>
      <c r="F311" s="166">
        <f t="shared" si="64"/>
        <v>41583</v>
      </c>
      <c r="I311" s="162">
        <f t="shared" si="58"/>
        <v>41948</v>
      </c>
      <c r="J311" s="166">
        <f t="shared" si="65"/>
        <v>41948</v>
      </c>
      <c r="M311" s="162">
        <f t="shared" si="59"/>
        <v>42313</v>
      </c>
      <c r="N311" s="166">
        <f t="shared" si="66"/>
        <v>42313</v>
      </c>
      <c r="Q311" s="162">
        <f t="shared" si="60"/>
        <v>42678</v>
      </c>
      <c r="R311" s="166">
        <f t="shared" si="67"/>
        <v>42678</v>
      </c>
      <c r="U311" s="162">
        <f t="shared" si="61"/>
        <v>43044</v>
      </c>
      <c r="V311" s="166">
        <f t="shared" si="68"/>
        <v>43044</v>
      </c>
      <c r="Y311" s="162">
        <f t="shared" si="62"/>
        <v>43409</v>
      </c>
      <c r="Z311" s="166">
        <f t="shared" si="69"/>
        <v>43409</v>
      </c>
    </row>
    <row r="312" spans="1:27">
      <c r="A312" s="162">
        <f t="shared" si="56"/>
        <v>41218</v>
      </c>
      <c r="B312" s="166">
        <f t="shared" si="63"/>
        <v>41218</v>
      </c>
      <c r="E312" s="162">
        <f t="shared" si="57"/>
        <v>41584</v>
      </c>
      <c r="F312" s="166">
        <f t="shared" si="64"/>
        <v>41584</v>
      </c>
      <c r="I312" s="162">
        <f t="shared" si="58"/>
        <v>41949</v>
      </c>
      <c r="J312" s="166">
        <f t="shared" si="65"/>
        <v>41949</v>
      </c>
      <c r="M312" s="162">
        <f t="shared" si="59"/>
        <v>42314</v>
      </c>
      <c r="N312" s="166">
        <f t="shared" si="66"/>
        <v>42314</v>
      </c>
      <c r="Q312" s="162">
        <f t="shared" si="60"/>
        <v>42679</v>
      </c>
      <c r="R312" s="166">
        <f t="shared" si="67"/>
        <v>42679</v>
      </c>
      <c r="U312" s="162">
        <f t="shared" si="61"/>
        <v>43045</v>
      </c>
      <c r="V312" s="166">
        <f t="shared" si="68"/>
        <v>43045</v>
      </c>
      <c r="Y312" s="162">
        <f t="shared" si="62"/>
        <v>43410</v>
      </c>
      <c r="Z312" s="166">
        <f t="shared" si="69"/>
        <v>43410</v>
      </c>
    </row>
    <row r="313" spans="1:27">
      <c r="A313" s="162">
        <f t="shared" si="56"/>
        <v>41219</v>
      </c>
      <c r="B313" s="166">
        <f t="shared" si="63"/>
        <v>41219</v>
      </c>
      <c r="E313" s="162">
        <f t="shared" si="57"/>
        <v>41585</v>
      </c>
      <c r="F313" s="166">
        <f t="shared" si="64"/>
        <v>41585</v>
      </c>
      <c r="I313" s="162">
        <f t="shared" si="58"/>
        <v>41950</v>
      </c>
      <c r="J313" s="166">
        <f t="shared" si="65"/>
        <v>41950</v>
      </c>
      <c r="M313" s="162">
        <f t="shared" si="59"/>
        <v>42315</v>
      </c>
      <c r="N313" s="166">
        <f t="shared" si="66"/>
        <v>42315</v>
      </c>
      <c r="Q313" s="162">
        <f t="shared" si="60"/>
        <v>42680</v>
      </c>
      <c r="R313" s="166">
        <f t="shared" si="67"/>
        <v>42680</v>
      </c>
      <c r="U313" s="162">
        <f t="shared" si="61"/>
        <v>43046</v>
      </c>
      <c r="V313" s="166">
        <f t="shared" si="68"/>
        <v>43046</v>
      </c>
      <c r="Y313" s="162">
        <f t="shared" si="62"/>
        <v>43411</v>
      </c>
      <c r="Z313" s="166">
        <f t="shared" si="69"/>
        <v>43411</v>
      </c>
    </row>
    <row r="314" spans="1:27">
      <c r="A314" s="162">
        <f t="shared" si="56"/>
        <v>41220</v>
      </c>
      <c r="B314" s="166">
        <f t="shared" si="63"/>
        <v>41220</v>
      </c>
      <c r="E314" s="162">
        <f t="shared" si="57"/>
        <v>41586</v>
      </c>
      <c r="F314" s="166">
        <f t="shared" si="64"/>
        <v>41586</v>
      </c>
      <c r="I314" s="162">
        <f t="shared" si="58"/>
        <v>41951</v>
      </c>
      <c r="J314" s="166">
        <f t="shared" si="65"/>
        <v>41951</v>
      </c>
      <c r="M314" s="162">
        <f t="shared" si="59"/>
        <v>42316</v>
      </c>
      <c r="N314" s="166">
        <f t="shared" si="66"/>
        <v>42316</v>
      </c>
      <c r="Q314" s="162">
        <f t="shared" si="60"/>
        <v>42681</v>
      </c>
      <c r="R314" s="166">
        <f t="shared" si="67"/>
        <v>42681</v>
      </c>
      <c r="U314" s="162">
        <f t="shared" si="61"/>
        <v>43047</v>
      </c>
      <c r="V314" s="166">
        <f t="shared" si="68"/>
        <v>43047</v>
      </c>
      <c r="Y314" s="162">
        <f t="shared" si="62"/>
        <v>43412</v>
      </c>
      <c r="Z314" s="166">
        <f t="shared" si="69"/>
        <v>43412</v>
      </c>
    </row>
    <row r="315" spans="1:27">
      <c r="A315" s="162">
        <f t="shared" si="56"/>
        <v>41221</v>
      </c>
      <c r="B315" s="166">
        <f t="shared" si="63"/>
        <v>41221</v>
      </c>
      <c r="E315" s="162">
        <f t="shared" si="57"/>
        <v>41587</v>
      </c>
      <c r="F315" s="166">
        <f t="shared" si="64"/>
        <v>41587</v>
      </c>
      <c r="I315" s="162">
        <f t="shared" si="58"/>
        <v>41952</v>
      </c>
      <c r="J315" s="166">
        <f t="shared" si="65"/>
        <v>41952</v>
      </c>
      <c r="M315" s="162">
        <f t="shared" si="59"/>
        <v>42317</v>
      </c>
      <c r="N315" s="166">
        <f t="shared" si="66"/>
        <v>42317</v>
      </c>
      <c r="Q315" s="162">
        <f t="shared" si="60"/>
        <v>42682</v>
      </c>
      <c r="R315" s="166">
        <f t="shared" si="67"/>
        <v>42682</v>
      </c>
      <c r="U315" s="162">
        <f t="shared" si="61"/>
        <v>43048</v>
      </c>
      <c r="V315" s="166">
        <f t="shared" si="68"/>
        <v>43048</v>
      </c>
      <c r="Y315" s="162">
        <f t="shared" si="62"/>
        <v>43413</v>
      </c>
      <c r="Z315" s="166">
        <f t="shared" si="69"/>
        <v>43413</v>
      </c>
    </row>
    <row r="316" spans="1:27">
      <c r="A316" s="162">
        <f t="shared" si="56"/>
        <v>41222</v>
      </c>
      <c r="B316" s="166">
        <f t="shared" si="63"/>
        <v>41222</v>
      </c>
      <c r="E316" s="162">
        <f t="shared" si="57"/>
        <v>41588</v>
      </c>
      <c r="F316" s="166">
        <f t="shared" si="64"/>
        <v>41588</v>
      </c>
      <c r="I316" s="162">
        <f t="shared" si="58"/>
        <v>41953</v>
      </c>
      <c r="J316" s="166">
        <f t="shared" si="65"/>
        <v>41953</v>
      </c>
      <c r="M316" s="162">
        <f t="shared" si="59"/>
        <v>42318</v>
      </c>
      <c r="N316" s="166">
        <f t="shared" si="66"/>
        <v>42318</v>
      </c>
      <c r="Q316" s="162">
        <f t="shared" si="60"/>
        <v>42683</v>
      </c>
      <c r="R316" s="166">
        <f t="shared" si="67"/>
        <v>42683</v>
      </c>
      <c r="U316" s="162">
        <f t="shared" si="61"/>
        <v>43049</v>
      </c>
      <c r="V316" s="166">
        <f t="shared" si="68"/>
        <v>43049</v>
      </c>
      <c r="W316" s="178" t="s">
        <v>237</v>
      </c>
      <c r="Y316" s="162">
        <f t="shared" si="62"/>
        <v>43414</v>
      </c>
      <c r="Z316" s="166">
        <f t="shared" si="69"/>
        <v>43414</v>
      </c>
    </row>
    <row r="317" spans="1:27">
      <c r="A317" s="162">
        <f t="shared" si="56"/>
        <v>41223</v>
      </c>
      <c r="B317" s="166">
        <f t="shared" si="63"/>
        <v>41223</v>
      </c>
      <c r="E317" s="162">
        <f t="shared" si="57"/>
        <v>41589</v>
      </c>
      <c r="F317" s="166">
        <f t="shared" si="64"/>
        <v>41589</v>
      </c>
      <c r="G317" s="165" t="s">
        <v>165</v>
      </c>
      <c r="I317" s="162">
        <f t="shared" si="58"/>
        <v>41954</v>
      </c>
      <c r="J317" s="166">
        <f t="shared" si="65"/>
        <v>41954</v>
      </c>
      <c r="K317" s="165" t="s">
        <v>165</v>
      </c>
      <c r="M317" s="162">
        <f t="shared" si="59"/>
        <v>42319</v>
      </c>
      <c r="N317" s="166">
        <f t="shared" si="66"/>
        <v>42319</v>
      </c>
      <c r="O317" s="179" t="str">
        <f>K317</f>
        <v>Veterans Day</v>
      </c>
      <c r="Q317" s="162">
        <f t="shared" si="60"/>
        <v>42684</v>
      </c>
      <c r="R317" s="166">
        <f t="shared" si="67"/>
        <v>42684</v>
      </c>
      <c r="S317" s="179"/>
      <c r="U317" s="162">
        <f t="shared" si="61"/>
        <v>43050</v>
      </c>
      <c r="V317" s="166">
        <f t="shared" si="68"/>
        <v>43050</v>
      </c>
      <c r="W317" s="179" t="str">
        <f>S318</f>
        <v>Veterans Day</v>
      </c>
      <c r="Y317" s="162">
        <f t="shared" si="62"/>
        <v>43415</v>
      </c>
      <c r="Z317" s="166">
        <f t="shared" si="69"/>
        <v>43415</v>
      </c>
      <c r="AA317" s="179" t="str">
        <f>W317</f>
        <v>Veterans Day</v>
      </c>
    </row>
    <row r="318" spans="1:27">
      <c r="A318" s="162">
        <f t="shared" si="56"/>
        <v>41224</v>
      </c>
      <c r="B318" s="166">
        <f t="shared" si="63"/>
        <v>41224</v>
      </c>
      <c r="C318" s="165" t="s">
        <v>165</v>
      </c>
      <c r="E318" s="162">
        <f t="shared" si="57"/>
        <v>41590</v>
      </c>
      <c r="F318" s="166">
        <f t="shared" si="64"/>
        <v>41590</v>
      </c>
      <c r="I318" s="162">
        <f t="shared" si="58"/>
        <v>41955</v>
      </c>
      <c r="J318" s="166">
        <f t="shared" si="65"/>
        <v>41955</v>
      </c>
      <c r="M318" s="162">
        <f t="shared" si="59"/>
        <v>42320</v>
      </c>
      <c r="N318" s="166">
        <f t="shared" si="66"/>
        <v>42320</v>
      </c>
      <c r="Q318" s="162">
        <f t="shared" si="60"/>
        <v>42685</v>
      </c>
      <c r="R318" s="166">
        <f t="shared" si="67"/>
        <v>42685</v>
      </c>
      <c r="S318" s="179" t="str">
        <f>O317</f>
        <v>Veterans Day</v>
      </c>
      <c r="U318" s="162">
        <f t="shared" si="61"/>
        <v>43051</v>
      </c>
      <c r="V318" s="166">
        <f t="shared" si="68"/>
        <v>43051</v>
      </c>
      <c r="Y318" s="162">
        <f t="shared" si="62"/>
        <v>43416</v>
      </c>
      <c r="Z318" s="166">
        <f t="shared" si="69"/>
        <v>43416</v>
      </c>
      <c r="AA318" s="178" t="s">
        <v>237</v>
      </c>
    </row>
    <row r="319" spans="1:27">
      <c r="A319" s="162">
        <f t="shared" si="56"/>
        <v>41225</v>
      </c>
      <c r="B319" s="166">
        <f t="shared" si="63"/>
        <v>41225</v>
      </c>
      <c r="E319" s="162">
        <f t="shared" si="57"/>
        <v>41591</v>
      </c>
      <c r="F319" s="166">
        <f t="shared" si="64"/>
        <v>41591</v>
      </c>
      <c r="I319" s="162">
        <f t="shared" si="58"/>
        <v>41956</v>
      </c>
      <c r="J319" s="166">
        <f t="shared" si="65"/>
        <v>41956</v>
      </c>
      <c r="M319" s="162">
        <f t="shared" si="59"/>
        <v>42321</v>
      </c>
      <c r="N319" s="166">
        <f t="shared" si="66"/>
        <v>42321</v>
      </c>
      <c r="Q319" s="162">
        <f t="shared" si="60"/>
        <v>42686</v>
      </c>
      <c r="R319" s="166">
        <f t="shared" si="67"/>
        <v>42686</v>
      </c>
      <c r="U319" s="162">
        <f t="shared" si="61"/>
        <v>43052</v>
      </c>
      <c r="V319" s="166">
        <f t="shared" si="68"/>
        <v>43052</v>
      </c>
      <c r="Y319" s="162">
        <f t="shared" si="62"/>
        <v>43417</v>
      </c>
      <c r="Z319" s="166">
        <f t="shared" si="69"/>
        <v>43417</v>
      </c>
    </row>
    <row r="320" spans="1:27">
      <c r="A320" s="162">
        <f t="shared" si="56"/>
        <v>41226</v>
      </c>
      <c r="B320" s="166">
        <f t="shared" si="63"/>
        <v>41226</v>
      </c>
      <c r="E320" s="162">
        <f t="shared" si="57"/>
        <v>41592</v>
      </c>
      <c r="F320" s="166">
        <f t="shared" si="64"/>
        <v>41592</v>
      </c>
      <c r="I320" s="162">
        <f t="shared" si="58"/>
        <v>41957</v>
      </c>
      <c r="J320" s="166">
        <f t="shared" si="65"/>
        <v>41957</v>
      </c>
      <c r="M320" s="162">
        <f t="shared" si="59"/>
        <v>42322</v>
      </c>
      <c r="N320" s="166">
        <f t="shared" si="66"/>
        <v>42322</v>
      </c>
      <c r="Q320" s="162">
        <f t="shared" si="60"/>
        <v>42687</v>
      </c>
      <c r="R320" s="166">
        <f t="shared" si="67"/>
        <v>42687</v>
      </c>
      <c r="U320" s="162">
        <f t="shared" si="61"/>
        <v>43053</v>
      </c>
      <c r="V320" s="166">
        <f t="shared" si="68"/>
        <v>43053</v>
      </c>
      <c r="Y320" s="162">
        <f t="shared" si="62"/>
        <v>43418</v>
      </c>
      <c r="Z320" s="166">
        <f t="shared" si="69"/>
        <v>43418</v>
      </c>
    </row>
    <row r="321" spans="1:28">
      <c r="A321" s="162">
        <f t="shared" si="56"/>
        <v>41227</v>
      </c>
      <c r="B321" s="166">
        <f t="shared" si="63"/>
        <v>41227</v>
      </c>
      <c r="E321" s="162">
        <f t="shared" si="57"/>
        <v>41593</v>
      </c>
      <c r="F321" s="166">
        <f t="shared" si="64"/>
        <v>41593</v>
      </c>
      <c r="I321" s="162">
        <f t="shared" si="58"/>
        <v>41958</v>
      </c>
      <c r="J321" s="166">
        <f t="shared" si="65"/>
        <v>41958</v>
      </c>
      <c r="M321" s="162">
        <f t="shared" si="59"/>
        <v>42323</v>
      </c>
      <c r="N321" s="166">
        <f t="shared" si="66"/>
        <v>42323</v>
      </c>
      <c r="Q321" s="162">
        <f t="shared" si="60"/>
        <v>42688</v>
      </c>
      <c r="R321" s="166">
        <f t="shared" si="67"/>
        <v>42688</v>
      </c>
      <c r="U321" s="162">
        <f t="shared" si="61"/>
        <v>43054</v>
      </c>
      <c r="V321" s="166">
        <f t="shared" si="68"/>
        <v>43054</v>
      </c>
      <c r="Y321" s="162">
        <f t="shared" si="62"/>
        <v>43419</v>
      </c>
      <c r="Z321" s="166">
        <f t="shared" si="69"/>
        <v>43419</v>
      </c>
    </row>
    <row r="322" spans="1:28">
      <c r="A322" s="162">
        <f t="shared" si="56"/>
        <v>41228</v>
      </c>
      <c r="B322" s="166">
        <f t="shared" si="63"/>
        <v>41228</v>
      </c>
      <c r="E322" s="162">
        <f t="shared" si="57"/>
        <v>41594</v>
      </c>
      <c r="F322" s="166">
        <f t="shared" si="64"/>
        <v>41594</v>
      </c>
      <c r="I322" s="162">
        <f t="shared" si="58"/>
        <v>41959</v>
      </c>
      <c r="J322" s="166">
        <f t="shared" si="65"/>
        <v>41959</v>
      </c>
      <c r="M322" s="162">
        <f t="shared" si="59"/>
        <v>42324</v>
      </c>
      <c r="N322" s="166">
        <f t="shared" si="66"/>
        <v>42324</v>
      </c>
      <c r="Q322" s="162">
        <f t="shared" si="60"/>
        <v>42689</v>
      </c>
      <c r="R322" s="166">
        <f t="shared" si="67"/>
        <v>42689</v>
      </c>
      <c r="U322" s="162">
        <f t="shared" si="61"/>
        <v>43055</v>
      </c>
      <c r="V322" s="166">
        <f t="shared" si="68"/>
        <v>43055</v>
      </c>
      <c r="Y322" s="162">
        <f t="shared" si="62"/>
        <v>43420</v>
      </c>
      <c r="Z322" s="166">
        <f t="shared" si="69"/>
        <v>43420</v>
      </c>
    </row>
    <row r="323" spans="1:28">
      <c r="A323" s="162">
        <f t="shared" si="56"/>
        <v>41229</v>
      </c>
      <c r="B323" s="166">
        <f t="shared" si="63"/>
        <v>41229</v>
      </c>
      <c r="E323" s="162">
        <f t="shared" si="57"/>
        <v>41595</v>
      </c>
      <c r="F323" s="166">
        <f t="shared" si="64"/>
        <v>41595</v>
      </c>
      <c r="I323" s="162">
        <f t="shared" si="58"/>
        <v>41960</v>
      </c>
      <c r="J323" s="166">
        <f t="shared" si="65"/>
        <v>41960</v>
      </c>
      <c r="M323" s="162">
        <f t="shared" si="59"/>
        <v>42325</v>
      </c>
      <c r="N323" s="166">
        <f t="shared" si="66"/>
        <v>42325</v>
      </c>
      <c r="Q323" s="162">
        <f t="shared" si="60"/>
        <v>42690</v>
      </c>
      <c r="R323" s="166">
        <f t="shared" si="67"/>
        <v>42690</v>
      </c>
      <c r="U323" s="162">
        <f t="shared" si="61"/>
        <v>43056</v>
      </c>
      <c r="V323" s="166">
        <f t="shared" si="68"/>
        <v>43056</v>
      </c>
      <c r="Y323" s="162">
        <f t="shared" si="62"/>
        <v>43421</v>
      </c>
      <c r="Z323" s="166">
        <f t="shared" si="69"/>
        <v>43421</v>
      </c>
    </row>
    <row r="324" spans="1:28">
      <c r="A324" s="162">
        <f t="shared" ref="A324:A368" si="70">B324</f>
        <v>41230</v>
      </c>
      <c r="B324" s="166">
        <f t="shared" si="63"/>
        <v>41230</v>
      </c>
      <c r="E324" s="162">
        <f t="shared" ref="E324:E367" si="71">F324</f>
        <v>41596</v>
      </c>
      <c r="F324" s="166">
        <f t="shared" si="64"/>
        <v>41596</v>
      </c>
      <c r="I324" s="162">
        <f t="shared" ref="I324:I367" si="72">J324</f>
        <v>41961</v>
      </c>
      <c r="J324" s="166">
        <f t="shared" si="65"/>
        <v>41961</v>
      </c>
      <c r="M324" s="162">
        <f t="shared" ref="M324:M367" si="73">N324</f>
        <v>42326</v>
      </c>
      <c r="N324" s="166">
        <f t="shared" si="66"/>
        <v>42326</v>
      </c>
      <c r="Q324" s="162">
        <f t="shared" ref="Q324:Q367" si="74">R324</f>
        <v>42691</v>
      </c>
      <c r="R324" s="166">
        <f t="shared" si="67"/>
        <v>42691</v>
      </c>
      <c r="U324" s="162">
        <f t="shared" ref="U324:U367" si="75">V324</f>
        <v>43057</v>
      </c>
      <c r="V324" s="166">
        <f t="shared" si="68"/>
        <v>43057</v>
      </c>
      <c r="Y324" s="162">
        <f t="shared" ref="Y324:Y367" si="76">Z324</f>
        <v>43422</v>
      </c>
      <c r="Z324" s="166">
        <f t="shared" si="69"/>
        <v>43422</v>
      </c>
    </row>
    <row r="325" spans="1:28">
      <c r="A325" s="162">
        <f t="shared" si="70"/>
        <v>41231</v>
      </c>
      <c r="B325" s="166">
        <f t="shared" si="63"/>
        <v>41231</v>
      </c>
      <c r="E325" s="162">
        <f t="shared" si="71"/>
        <v>41597</v>
      </c>
      <c r="F325" s="166">
        <f t="shared" si="64"/>
        <v>41597</v>
      </c>
      <c r="I325" s="162">
        <f t="shared" si="72"/>
        <v>41962</v>
      </c>
      <c r="J325" s="166">
        <f t="shared" si="65"/>
        <v>41962</v>
      </c>
      <c r="M325" s="162">
        <f t="shared" si="73"/>
        <v>42327</v>
      </c>
      <c r="N325" s="166">
        <f t="shared" si="66"/>
        <v>42327</v>
      </c>
      <c r="Q325" s="162">
        <f t="shared" si="74"/>
        <v>42692</v>
      </c>
      <c r="R325" s="166">
        <f t="shared" si="67"/>
        <v>42692</v>
      </c>
      <c r="U325" s="162">
        <f t="shared" si="75"/>
        <v>43058</v>
      </c>
      <c r="V325" s="166">
        <f t="shared" si="68"/>
        <v>43058</v>
      </c>
      <c r="Y325" s="162">
        <f t="shared" si="76"/>
        <v>43423</v>
      </c>
      <c r="Z325" s="166">
        <f t="shared" si="69"/>
        <v>43423</v>
      </c>
    </row>
    <row r="326" spans="1:28">
      <c r="A326" s="162">
        <f t="shared" si="70"/>
        <v>41232</v>
      </c>
      <c r="B326" s="166">
        <f t="shared" ref="B326:B368" si="77">B325+1</f>
        <v>41232</v>
      </c>
      <c r="E326" s="162">
        <f t="shared" si="71"/>
        <v>41598</v>
      </c>
      <c r="F326" s="166">
        <f t="shared" ref="F326:F367" si="78">F325+1</f>
        <v>41598</v>
      </c>
      <c r="I326" s="162">
        <f t="shared" si="72"/>
        <v>41963</v>
      </c>
      <c r="J326" s="166">
        <f t="shared" ref="J326:J367" si="79">J325+1</f>
        <v>41963</v>
      </c>
      <c r="M326" s="162">
        <f t="shared" si="73"/>
        <v>42328</v>
      </c>
      <c r="N326" s="166">
        <f t="shared" ref="N326:N367" si="80">N325+1</f>
        <v>42328</v>
      </c>
      <c r="Q326" s="162">
        <f t="shared" si="74"/>
        <v>42693</v>
      </c>
      <c r="R326" s="166">
        <f t="shared" ref="R326:R368" si="81">R325+1</f>
        <v>42693</v>
      </c>
      <c r="U326" s="162">
        <f t="shared" si="75"/>
        <v>43059</v>
      </c>
      <c r="V326" s="166">
        <f t="shared" ref="V326:V367" si="82">V325+1</f>
        <v>43059</v>
      </c>
      <c r="Y326" s="162">
        <f t="shared" si="76"/>
        <v>43424</v>
      </c>
      <c r="Z326" s="166">
        <f t="shared" ref="Z326:Z367" si="83">Z325+1</f>
        <v>43424</v>
      </c>
    </row>
    <row r="327" spans="1:28">
      <c r="A327" s="162">
        <f t="shared" si="70"/>
        <v>41233</v>
      </c>
      <c r="B327" s="166">
        <f t="shared" si="77"/>
        <v>41233</v>
      </c>
      <c r="E327" s="162">
        <f t="shared" si="71"/>
        <v>41599</v>
      </c>
      <c r="F327" s="166">
        <f t="shared" si="78"/>
        <v>41599</v>
      </c>
      <c r="I327" s="162">
        <f t="shared" si="72"/>
        <v>41964</v>
      </c>
      <c r="J327" s="166">
        <f t="shared" si="79"/>
        <v>41964</v>
      </c>
      <c r="M327" s="162">
        <f t="shared" si="73"/>
        <v>42329</v>
      </c>
      <c r="N327" s="166">
        <f t="shared" si="80"/>
        <v>42329</v>
      </c>
      <c r="Q327" s="162">
        <f t="shared" si="74"/>
        <v>42694</v>
      </c>
      <c r="R327" s="166">
        <f t="shared" si="81"/>
        <v>42694</v>
      </c>
      <c r="U327" s="162">
        <f t="shared" si="75"/>
        <v>43060</v>
      </c>
      <c r="V327" s="166">
        <f t="shared" si="82"/>
        <v>43060</v>
      </c>
      <c r="Y327" s="162">
        <f t="shared" si="76"/>
        <v>43425</v>
      </c>
      <c r="Z327" s="166">
        <f t="shared" si="83"/>
        <v>43425</v>
      </c>
      <c r="AA327" s="178" t="s">
        <v>242</v>
      </c>
    </row>
    <row r="328" spans="1:28">
      <c r="A328" s="162">
        <f t="shared" si="70"/>
        <v>41234</v>
      </c>
      <c r="B328" s="166">
        <f t="shared" si="77"/>
        <v>41234</v>
      </c>
      <c r="E328" s="162">
        <f t="shared" si="71"/>
        <v>41600</v>
      </c>
      <c r="F328" s="166">
        <f t="shared" si="78"/>
        <v>41600</v>
      </c>
      <c r="I328" s="162">
        <f t="shared" si="72"/>
        <v>41965</v>
      </c>
      <c r="J328" s="166">
        <f t="shared" si="79"/>
        <v>41965</v>
      </c>
      <c r="M328" s="162">
        <f t="shared" si="73"/>
        <v>42330</v>
      </c>
      <c r="N328" s="166">
        <f t="shared" si="80"/>
        <v>42330</v>
      </c>
      <c r="Q328" s="162">
        <f t="shared" si="74"/>
        <v>42695</v>
      </c>
      <c r="R328" s="166">
        <f t="shared" si="81"/>
        <v>42695</v>
      </c>
      <c r="U328" s="162">
        <f t="shared" si="75"/>
        <v>43061</v>
      </c>
      <c r="V328" s="166">
        <f t="shared" si="82"/>
        <v>43061</v>
      </c>
      <c r="W328" s="178" t="s">
        <v>237</v>
      </c>
      <c r="Y328" s="162">
        <f t="shared" si="76"/>
        <v>43426</v>
      </c>
      <c r="Z328" s="166">
        <f t="shared" si="83"/>
        <v>43426</v>
      </c>
      <c r="AA328" s="179" t="str">
        <f>W329</f>
        <v>Thanksgiving</v>
      </c>
      <c r="AB328" s="164" t="s">
        <v>228</v>
      </c>
    </row>
    <row r="329" spans="1:28">
      <c r="A329" s="162">
        <f t="shared" si="70"/>
        <v>41235</v>
      </c>
      <c r="B329" s="166">
        <f t="shared" si="77"/>
        <v>41235</v>
      </c>
      <c r="C329" s="165" t="s">
        <v>204</v>
      </c>
      <c r="D329" s="160" t="s">
        <v>228</v>
      </c>
      <c r="E329" s="162">
        <f t="shared" si="71"/>
        <v>41601</v>
      </c>
      <c r="F329" s="166">
        <f t="shared" si="78"/>
        <v>41601</v>
      </c>
      <c r="I329" s="162">
        <f t="shared" si="72"/>
        <v>41966</v>
      </c>
      <c r="J329" s="166">
        <f t="shared" si="79"/>
        <v>41966</v>
      </c>
      <c r="M329" s="162">
        <f t="shared" si="73"/>
        <v>42331</v>
      </c>
      <c r="N329" s="166">
        <f t="shared" si="80"/>
        <v>42331</v>
      </c>
      <c r="Q329" s="162">
        <f t="shared" si="74"/>
        <v>42696</v>
      </c>
      <c r="R329" s="166">
        <f t="shared" si="81"/>
        <v>42696</v>
      </c>
      <c r="U329" s="162">
        <f t="shared" si="75"/>
        <v>43062</v>
      </c>
      <c r="V329" s="166">
        <f t="shared" si="82"/>
        <v>43062</v>
      </c>
      <c r="W329" s="179" t="str">
        <f>S331</f>
        <v>Thanksgiving</v>
      </c>
      <c r="X329" s="164" t="s">
        <v>228</v>
      </c>
      <c r="Y329" s="162">
        <f t="shared" si="76"/>
        <v>43427</v>
      </c>
      <c r="Z329" s="166">
        <f t="shared" si="83"/>
        <v>43427</v>
      </c>
      <c r="AA329" s="178" t="s">
        <v>236</v>
      </c>
    </row>
    <row r="330" spans="1:28">
      <c r="A330" s="162">
        <f t="shared" si="70"/>
        <v>41236</v>
      </c>
      <c r="B330" s="166">
        <f t="shared" si="77"/>
        <v>41236</v>
      </c>
      <c r="E330" s="162">
        <f t="shared" si="71"/>
        <v>41602</v>
      </c>
      <c r="F330" s="166">
        <f t="shared" si="78"/>
        <v>41602</v>
      </c>
      <c r="I330" s="162">
        <f t="shared" si="72"/>
        <v>41967</v>
      </c>
      <c r="J330" s="166">
        <f t="shared" si="79"/>
        <v>41967</v>
      </c>
      <c r="M330" s="162">
        <f t="shared" si="73"/>
        <v>42332</v>
      </c>
      <c r="N330" s="166">
        <f t="shared" si="80"/>
        <v>42332</v>
      </c>
      <c r="Q330" s="162">
        <f t="shared" si="74"/>
        <v>42697</v>
      </c>
      <c r="R330" s="166">
        <f t="shared" si="81"/>
        <v>42697</v>
      </c>
      <c r="U330" s="162">
        <f t="shared" si="75"/>
        <v>43063</v>
      </c>
      <c r="V330" s="166">
        <f t="shared" si="82"/>
        <v>43063</v>
      </c>
      <c r="W330" s="178" t="s">
        <v>236</v>
      </c>
      <c r="Y330" s="162">
        <f t="shared" si="76"/>
        <v>43428</v>
      </c>
      <c r="Z330" s="166">
        <f t="shared" si="83"/>
        <v>43428</v>
      </c>
    </row>
    <row r="331" spans="1:28">
      <c r="A331" s="162">
        <f t="shared" si="70"/>
        <v>41237</v>
      </c>
      <c r="B331" s="166">
        <f t="shared" si="77"/>
        <v>41237</v>
      </c>
      <c r="E331" s="162">
        <f t="shared" si="71"/>
        <v>41603</v>
      </c>
      <c r="F331" s="166">
        <f t="shared" si="78"/>
        <v>41603</v>
      </c>
      <c r="I331" s="162">
        <f t="shared" si="72"/>
        <v>41968</v>
      </c>
      <c r="J331" s="166">
        <f t="shared" si="79"/>
        <v>41968</v>
      </c>
      <c r="M331" s="162">
        <f t="shared" si="73"/>
        <v>42333</v>
      </c>
      <c r="N331" s="166">
        <f t="shared" si="80"/>
        <v>42333</v>
      </c>
      <c r="Q331" s="162">
        <f t="shared" si="74"/>
        <v>42698</v>
      </c>
      <c r="R331" s="166">
        <f t="shared" si="81"/>
        <v>42698</v>
      </c>
      <c r="S331" s="179" t="str">
        <f>O332</f>
        <v>Thanksgiving</v>
      </c>
      <c r="T331" s="164" t="str">
        <f>P332</f>
        <v>4th Thursday in November</v>
      </c>
      <c r="U331" s="162">
        <f t="shared" si="75"/>
        <v>43064</v>
      </c>
      <c r="V331" s="166">
        <f t="shared" si="82"/>
        <v>43064</v>
      </c>
      <c r="Y331" s="162">
        <f t="shared" si="76"/>
        <v>43429</v>
      </c>
      <c r="Z331" s="166">
        <f t="shared" si="83"/>
        <v>43429</v>
      </c>
    </row>
    <row r="332" spans="1:28">
      <c r="A332" s="162">
        <f t="shared" si="70"/>
        <v>41238</v>
      </c>
      <c r="B332" s="166">
        <f t="shared" si="77"/>
        <v>41238</v>
      </c>
      <c r="E332" s="162">
        <f t="shared" si="71"/>
        <v>41604</v>
      </c>
      <c r="F332" s="166">
        <f t="shared" si="78"/>
        <v>41604</v>
      </c>
      <c r="I332" s="162">
        <f t="shared" si="72"/>
        <v>41969</v>
      </c>
      <c r="J332" s="166">
        <f t="shared" si="79"/>
        <v>41969</v>
      </c>
      <c r="M332" s="162">
        <f t="shared" si="73"/>
        <v>42334</v>
      </c>
      <c r="N332" s="166">
        <f t="shared" si="80"/>
        <v>42334</v>
      </c>
      <c r="O332" s="179" t="str">
        <f>K333</f>
        <v>Thanksgiving</v>
      </c>
      <c r="P332" s="164" t="str">
        <f>L333</f>
        <v>4th Thursday in November</v>
      </c>
      <c r="Q332" s="162">
        <f t="shared" si="74"/>
        <v>42699</v>
      </c>
      <c r="R332" s="166">
        <f t="shared" si="81"/>
        <v>42699</v>
      </c>
      <c r="S332" s="179"/>
      <c r="U332" s="162">
        <f t="shared" si="75"/>
        <v>43065</v>
      </c>
      <c r="V332" s="166">
        <f t="shared" si="82"/>
        <v>43065</v>
      </c>
      <c r="W332" s="179"/>
      <c r="Y332" s="162">
        <f t="shared" si="76"/>
        <v>43430</v>
      </c>
      <c r="Z332" s="166">
        <f t="shared" si="83"/>
        <v>43430</v>
      </c>
      <c r="AA332" s="179"/>
    </row>
    <row r="333" spans="1:28">
      <c r="A333" s="162">
        <f t="shared" si="70"/>
        <v>41239</v>
      </c>
      <c r="B333" s="166">
        <f t="shared" si="77"/>
        <v>41239</v>
      </c>
      <c r="E333" s="162">
        <f t="shared" si="71"/>
        <v>41605</v>
      </c>
      <c r="F333" s="166">
        <f t="shared" si="78"/>
        <v>41605</v>
      </c>
      <c r="I333" s="162">
        <f t="shared" si="72"/>
        <v>41970</v>
      </c>
      <c r="J333" s="166">
        <f t="shared" si="79"/>
        <v>41970</v>
      </c>
      <c r="K333" s="165" t="s">
        <v>204</v>
      </c>
      <c r="L333" s="160" t="s">
        <v>228</v>
      </c>
      <c r="M333" s="162">
        <f t="shared" si="73"/>
        <v>42335</v>
      </c>
      <c r="N333" s="166">
        <f t="shared" si="80"/>
        <v>42335</v>
      </c>
      <c r="Q333" s="162">
        <f t="shared" si="74"/>
        <v>42700</v>
      </c>
      <c r="R333" s="166">
        <f t="shared" si="81"/>
        <v>42700</v>
      </c>
      <c r="U333" s="162">
        <f t="shared" si="75"/>
        <v>43066</v>
      </c>
      <c r="V333" s="166">
        <f t="shared" si="82"/>
        <v>43066</v>
      </c>
      <c r="Y333" s="162">
        <f t="shared" si="76"/>
        <v>43431</v>
      </c>
      <c r="Z333" s="166">
        <f t="shared" si="83"/>
        <v>43431</v>
      </c>
    </row>
    <row r="334" spans="1:28">
      <c r="A334" s="162">
        <f t="shared" si="70"/>
        <v>41240</v>
      </c>
      <c r="B334" s="166">
        <f t="shared" si="77"/>
        <v>41240</v>
      </c>
      <c r="E334" s="162">
        <f t="shared" si="71"/>
        <v>41606</v>
      </c>
      <c r="F334" s="166">
        <f t="shared" si="78"/>
        <v>41606</v>
      </c>
      <c r="G334" s="165" t="s">
        <v>204</v>
      </c>
      <c r="H334" s="160" t="s">
        <v>228</v>
      </c>
      <c r="I334" s="162">
        <f t="shared" si="72"/>
        <v>41971</v>
      </c>
      <c r="J334" s="166">
        <f t="shared" si="79"/>
        <v>41971</v>
      </c>
      <c r="M334" s="162">
        <f t="shared" si="73"/>
        <v>42336</v>
      </c>
      <c r="N334" s="166">
        <f t="shared" si="80"/>
        <v>42336</v>
      </c>
      <c r="Q334" s="162">
        <f t="shared" si="74"/>
        <v>42701</v>
      </c>
      <c r="R334" s="166">
        <f t="shared" si="81"/>
        <v>42701</v>
      </c>
      <c r="U334" s="162">
        <f t="shared" si="75"/>
        <v>43067</v>
      </c>
      <c r="V334" s="166">
        <f t="shared" si="82"/>
        <v>43067</v>
      </c>
      <c r="Y334" s="162">
        <f t="shared" si="76"/>
        <v>43432</v>
      </c>
      <c r="Z334" s="166">
        <f t="shared" si="83"/>
        <v>43432</v>
      </c>
    </row>
    <row r="335" spans="1:28">
      <c r="A335" s="162">
        <f t="shared" si="70"/>
        <v>41241</v>
      </c>
      <c r="B335" s="166">
        <f t="shared" si="77"/>
        <v>41241</v>
      </c>
      <c r="E335" s="162">
        <f t="shared" si="71"/>
        <v>41607</v>
      </c>
      <c r="F335" s="166">
        <f t="shared" si="78"/>
        <v>41607</v>
      </c>
      <c r="I335" s="162">
        <f t="shared" si="72"/>
        <v>41972</v>
      </c>
      <c r="J335" s="166">
        <f t="shared" si="79"/>
        <v>41972</v>
      </c>
      <c r="M335" s="162">
        <f t="shared" si="73"/>
        <v>42337</v>
      </c>
      <c r="N335" s="166">
        <f t="shared" si="80"/>
        <v>42337</v>
      </c>
      <c r="Q335" s="162">
        <f t="shared" si="74"/>
        <v>42702</v>
      </c>
      <c r="R335" s="166">
        <f t="shared" si="81"/>
        <v>42702</v>
      </c>
      <c r="U335" s="162">
        <f t="shared" si="75"/>
        <v>43068</v>
      </c>
      <c r="V335" s="166">
        <f t="shared" si="82"/>
        <v>43068</v>
      </c>
      <c r="Y335" s="162">
        <f t="shared" si="76"/>
        <v>43433</v>
      </c>
      <c r="Z335" s="166">
        <f t="shared" si="83"/>
        <v>43433</v>
      </c>
    </row>
    <row r="336" spans="1:28">
      <c r="A336" s="162">
        <f t="shared" si="70"/>
        <v>41242</v>
      </c>
      <c r="B336" s="166">
        <f t="shared" si="77"/>
        <v>41242</v>
      </c>
      <c r="E336" s="162">
        <f t="shared" si="71"/>
        <v>41608</v>
      </c>
      <c r="F336" s="166">
        <f t="shared" si="78"/>
        <v>41608</v>
      </c>
      <c r="I336" s="162">
        <f t="shared" si="72"/>
        <v>41973</v>
      </c>
      <c r="J336" s="166">
        <f t="shared" si="79"/>
        <v>41973</v>
      </c>
      <c r="M336" s="162">
        <f t="shared" si="73"/>
        <v>42338</v>
      </c>
      <c r="N336" s="166">
        <f t="shared" si="80"/>
        <v>42338</v>
      </c>
      <c r="Q336" s="162">
        <f t="shared" si="74"/>
        <v>42703</v>
      </c>
      <c r="R336" s="166">
        <f t="shared" si="81"/>
        <v>42703</v>
      </c>
      <c r="U336" s="162">
        <f t="shared" si="75"/>
        <v>43069</v>
      </c>
      <c r="V336" s="166">
        <f t="shared" si="82"/>
        <v>43069</v>
      </c>
      <c r="Y336" s="162">
        <f t="shared" si="76"/>
        <v>43434</v>
      </c>
      <c r="Z336" s="166">
        <f t="shared" si="83"/>
        <v>43434</v>
      </c>
    </row>
    <row r="337" spans="1:26">
      <c r="A337" s="162">
        <f t="shared" si="70"/>
        <v>41243</v>
      </c>
      <c r="B337" s="166">
        <f t="shared" si="77"/>
        <v>41243</v>
      </c>
      <c r="E337" s="162">
        <f t="shared" si="71"/>
        <v>41609</v>
      </c>
      <c r="F337" s="166">
        <f t="shared" si="78"/>
        <v>41609</v>
      </c>
      <c r="I337" s="162">
        <f t="shared" si="72"/>
        <v>41974</v>
      </c>
      <c r="J337" s="166">
        <f t="shared" si="79"/>
        <v>41974</v>
      </c>
      <c r="M337" s="162">
        <f t="shared" si="73"/>
        <v>42339</v>
      </c>
      <c r="N337" s="166">
        <f t="shared" si="80"/>
        <v>42339</v>
      </c>
      <c r="Q337" s="162">
        <f t="shared" si="74"/>
        <v>42704</v>
      </c>
      <c r="R337" s="166">
        <f t="shared" si="81"/>
        <v>42704</v>
      </c>
      <c r="U337" s="162">
        <f t="shared" si="75"/>
        <v>43070</v>
      </c>
      <c r="V337" s="166">
        <f t="shared" si="82"/>
        <v>43070</v>
      </c>
      <c r="Y337" s="162">
        <f t="shared" si="76"/>
        <v>43435</v>
      </c>
      <c r="Z337" s="166">
        <f t="shared" si="83"/>
        <v>43435</v>
      </c>
    </row>
    <row r="338" spans="1:26">
      <c r="A338" s="162">
        <f t="shared" si="70"/>
        <v>41244</v>
      </c>
      <c r="B338" s="166">
        <f t="shared" si="77"/>
        <v>41244</v>
      </c>
      <c r="E338" s="162">
        <f t="shared" si="71"/>
        <v>41610</v>
      </c>
      <c r="F338" s="166">
        <f t="shared" si="78"/>
        <v>41610</v>
      </c>
      <c r="I338" s="162">
        <f t="shared" si="72"/>
        <v>41975</v>
      </c>
      <c r="J338" s="166">
        <f t="shared" si="79"/>
        <v>41975</v>
      </c>
      <c r="M338" s="162">
        <f t="shared" si="73"/>
        <v>42340</v>
      </c>
      <c r="N338" s="166">
        <f t="shared" si="80"/>
        <v>42340</v>
      </c>
      <c r="Q338" s="162">
        <f t="shared" si="74"/>
        <v>42705</v>
      </c>
      <c r="R338" s="166">
        <f t="shared" si="81"/>
        <v>42705</v>
      </c>
      <c r="U338" s="162">
        <f t="shared" si="75"/>
        <v>43071</v>
      </c>
      <c r="V338" s="166">
        <f t="shared" si="82"/>
        <v>43071</v>
      </c>
      <c r="Y338" s="162">
        <f t="shared" si="76"/>
        <v>43436</v>
      </c>
      <c r="Z338" s="166">
        <f t="shared" si="83"/>
        <v>43436</v>
      </c>
    </row>
    <row r="339" spans="1:26">
      <c r="A339" s="162">
        <f t="shared" si="70"/>
        <v>41245</v>
      </c>
      <c r="B339" s="166">
        <f t="shared" si="77"/>
        <v>41245</v>
      </c>
      <c r="E339" s="162">
        <f t="shared" si="71"/>
        <v>41611</v>
      </c>
      <c r="F339" s="166">
        <f t="shared" si="78"/>
        <v>41611</v>
      </c>
      <c r="I339" s="162">
        <f t="shared" si="72"/>
        <v>41976</v>
      </c>
      <c r="J339" s="166">
        <f t="shared" si="79"/>
        <v>41976</v>
      </c>
      <c r="M339" s="162">
        <f t="shared" si="73"/>
        <v>42341</v>
      </c>
      <c r="N339" s="166">
        <f t="shared" si="80"/>
        <v>42341</v>
      </c>
      <c r="Q339" s="162">
        <f t="shared" si="74"/>
        <v>42706</v>
      </c>
      <c r="R339" s="166">
        <f t="shared" si="81"/>
        <v>42706</v>
      </c>
      <c r="U339" s="162">
        <f t="shared" si="75"/>
        <v>43072</v>
      </c>
      <c r="V339" s="166">
        <f t="shared" si="82"/>
        <v>43072</v>
      </c>
      <c r="Y339" s="162">
        <f t="shared" si="76"/>
        <v>43437</v>
      </c>
      <c r="Z339" s="166">
        <f t="shared" si="83"/>
        <v>43437</v>
      </c>
    </row>
    <row r="340" spans="1:26">
      <c r="A340" s="162">
        <f t="shared" si="70"/>
        <v>41246</v>
      </c>
      <c r="B340" s="166">
        <f t="shared" si="77"/>
        <v>41246</v>
      </c>
      <c r="E340" s="162">
        <f t="shared" si="71"/>
        <v>41612</v>
      </c>
      <c r="F340" s="166">
        <f t="shared" si="78"/>
        <v>41612</v>
      </c>
      <c r="I340" s="162">
        <f t="shared" si="72"/>
        <v>41977</v>
      </c>
      <c r="J340" s="166">
        <f t="shared" si="79"/>
        <v>41977</v>
      </c>
      <c r="M340" s="162">
        <f t="shared" si="73"/>
        <v>42342</v>
      </c>
      <c r="N340" s="166">
        <f t="shared" si="80"/>
        <v>42342</v>
      </c>
      <c r="Q340" s="162">
        <f t="shared" si="74"/>
        <v>42707</v>
      </c>
      <c r="R340" s="166">
        <f t="shared" si="81"/>
        <v>42707</v>
      </c>
      <c r="U340" s="162">
        <f t="shared" si="75"/>
        <v>43073</v>
      </c>
      <c r="V340" s="166">
        <f t="shared" si="82"/>
        <v>43073</v>
      </c>
      <c r="Y340" s="162">
        <f t="shared" si="76"/>
        <v>43438</v>
      </c>
      <c r="Z340" s="166">
        <f t="shared" si="83"/>
        <v>43438</v>
      </c>
    </row>
    <row r="341" spans="1:26">
      <c r="A341" s="162">
        <f t="shared" si="70"/>
        <v>41247</v>
      </c>
      <c r="B341" s="166">
        <f t="shared" si="77"/>
        <v>41247</v>
      </c>
      <c r="E341" s="162">
        <f t="shared" si="71"/>
        <v>41613</v>
      </c>
      <c r="F341" s="166">
        <f t="shared" si="78"/>
        <v>41613</v>
      </c>
      <c r="I341" s="162">
        <f t="shared" si="72"/>
        <v>41978</v>
      </c>
      <c r="J341" s="166">
        <f t="shared" si="79"/>
        <v>41978</v>
      </c>
      <c r="M341" s="162">
        <f t="shared" si="73"/>
        <v>42343</v>
      </c>
      <c r="N341" s="166">
        <f t="shared" si="80"/>
        <v>42343</v>
      </c>
      <c r="Q341" s="162">
        <f t="shared" si="74"/>
        <v>42708</v>
      </c>
      <c r="R341" s="166">
        <f t="shared" si="81"/>
        <v>42708</v>
      </c>
      <c r="U341" s="162">
        <f t="shared" si="75"/>
        <v>43074</v>
      </c>
      <c r="V341" s="166">
        <f t="shared" si="82"/>
        <v>43074</v>
      </c>
      <c r="Y341" s="162">
        <f t="shared" si="76"/>
        <v>43439</v>
      </c>
      <c r="Z341" s="166">
        <f t="shared" si="83"/>
        <v>43439</v>
      </c>
    </row>
    <row r="342" spans="1:26">
      <c r="A342" s="162">
        <f t="shared" si="70"/>
        <v>41248</v>
      </c>
      <c r="B342" s="166">
        <f t="shared" si="77"/>
        <v>41248</v>
      </c>
      <c r="E342" s="162">
        <f t="shared" si="71"/>
        <v>41614</v>
      </c>
      <c r="F342" s="166">
        <f t="shared" si="78"/>
        <v>41614</v>
      </c>
      <c r="I342" s="162">
        <f t="shared" si="72"/>
        <v>41979</v>
      </c>
      <c r="J342" s="166">
        <f t="shared" si="79"/>
        <v>41979</v>
      </c>
      <c r="M342" s="162">
        <f t="shared" si="73"/>
        <v>42344</v>
      </c>
      <c r="N342" s="166">
        <f t="shared" si="80"/>
        <v>42344</v>
      </c>
      <c r="Q342" s="162">
        <f t="shared" si="74"/>
        <v>42709</v>
      </c>
      <c r="R342" s="166">
        <f t="shared" si="81"/>
        <v>42709</v>
      </c>
      <c r="U342" s="162">
        <f t="shared" si="75"/>
        <v>43075</v>
      </c>
      <c r="V342" s="166">
        <f t="shared" si="82"/>
        <v>43075</v>
      </c>
      <c r="Y342" s="162">
        <f t="shared" si="76"/>
        <v>43440</v>
      </c>
      <c r="Z342" s="166">
        <f t="shared" si="83"/>
        <v>43440</v>
      </c>
    </row>
    <row r="343" spans="1:26">
      <c r="A343" s="162">
        <f t="shared" si="70"/>
        <v>41249</v>
      </c>
      <c r="B343" s="166">
        <f t="shared" si="77"/>
        <v>41249</v>
      </c>
      <c r="E343" s="162">
        <f t="shared" si="71"/>
        <v>41615</v>
      </c>
      <c r="F343" s="166">
        <f t="shared" si="78"/>
        <v>41615</v>
      </c>
      <c r="I343" s="162">
        <f t="shared" si="72"/>
        <v>41980</v>
      </c>
      <c r="J343" s="166">
        <f t="shared" si="79"/>
        <v>41980</v>
      </c>
      <c r="M343" s="162">
        <f t="shared" si="73"/>
        <v>42345</v>
      </c>
      <c r="N343" s="166">
        <f t="shared" si="80"/>
        <v>42345</v>
      </c>
      <c r="Q343" s="162">
        <f t="shared" si="74"/>
        <v>42710</v>
      </c>
      <c r="R343" s="166">
        <f t="shared" si="81"/>
        <v>42710</v>
      </c>
      <c r="U343" s="162">
        <f t="shared" si="75"/>
        <v>43076</v>
      </c>
      <c r="V343" s="166">
        <f t="shared" si="82"/>
        <v>43076</v>
      </c>
      <c r="Y343" s="162">
        <f t="shared" si="76"/>
        <v>43441</v>
      </c>
      <c r="Z343" s="166">
        <f t="shared" si="83"/>
        <v>43441</v>
      </c>
    </row>
    <row r="344" spans="1:26">
      <c r="A344" s="162">
        <f t="shared" si="70"/>
        <v>41250</v>
      </c>
      <c r="B344" s="166">
        <f t="shared" si="77"/>
        <v>41250</v>
      </c>
      <c r="E344" s="162">
        <f t="shared" si="71"/>
        <v>41616</v>
      </c>
      <c r="F344" s="166">
        <f t="shared" si="78"/>
        <v>41616</v>
      </c>
      <c r="I344" s="162">
        <f t="shared" si="72"/>
        <v>41981</v>
      </c>
      <c r="J344" s="166">
        <f t="shared" si="79"/>
        <v>41981</v>
      </c>
      <c r="M344" s="162">
        <f t="shared" si="73"/>
        <v>42346</v>
      </c>
      <c r="N344" s="166">
        <f t="shared" si="80"/>
        <v>42346</v>
      </c>
      <c r="Q344" s="162">
        <f t="shared" si="74"/>
        <v>42711</v>
      </c>
      <c r="R344" s="166">
        <f t="shared" si="81"/>
        <v>42711</v>
      </c>
      <c r="U344" s="162">
        <f t="shared" si="75"/>
        <v>43077</v>
      </c>
      <c r="V344" s="166">
        <f t="shared" si="82"/>
        <v>43077</v>
      </c>
      <c r="Y344" s="162">
        <f t="shared" si="76"/>
        <v>43442</v>
      </c>
      <c r="Z344" s="166">
        <f t="shared" si="83"/>
        <v>43442</v>
      </c>
    </row>
    <row r="345" spans="1:26">
      <c r="A345" s="162">
        <f t="shared" si="70"/>
        <v>41251</v>
      </c>
      <c r="B345" s="166">
        <f t="shared" si="77"/>
        <v>41251</v>
      </c>
      <c r="E345" s="162">
        <f t="shared" si="71"/>
        <v>41617</v>
      </c>
      <c r="F345" s="166">
        <f t="shared" si="78"/>
        <v>41617</v>
      </c>
      <c r="I345" s="162">
        <f t="shared" si="72"/>
        <v>41982</v>
      </c>
      <c r="J345" s="166">
        <f t="shared" si="79"/>
        <v>41982</v>
      </c>
      <c r="M345" s="162">
        <f t="shared" si="73"/>
        <v>42347</v>
      </c>
      <c r="N345" s="166">
        <f t="shared" si="80"/>
        <v>42347</v>
      </c>
      <c r="Q345" s="162">
        <f t="shared" si="74"/>
        <v>42712</v>
      </c>
      <c r="R345" s="166">
        <f t="shared" si="81"/>
        <v>42712</v>
      </c>
      <c r="U345" s="162">
        <f t="shared" si="75"/>
        <v>43078</v>
      </c>
      <c r="V345" s="166">
        <f t="shared" si="82"/>
        <v>43078</v>
      </c>
      <c r="Y345" s="162">
        <f t="shared" si="76"/>
        <v>43443</v>
      </c>
      <c r="Z345" s="166">
        <f t="shared" si="83"/>
        <v>43443</v>
      </c>
    </row>
    <row r="346" spans="1:26">
      <c r="A346" s="162">
        <f t="shared" si="70"/>
        <v>41252</v>
      </c>
      <c r="B346" s="166">
        <f t="shared" si="77"/>
        <v>41252</v>
      </c>
      <c r="E346" s="162">
        <f t="shared" si="71"/>
        <v>41618</v>
      </c>
      <c r="F346" s="166">
        <f t="shared" si="78"/>
        <v>41618</v>
      </c>
      <c r="I346" s="162">
        <f t="shared" si="72"/>
        <v>41983</v>
      </c>
      <c r="J346" s="166">
        <f t="shared" si="79"/>
        <v>41983</v>
      </c>
      <c r="M346" s="162">
        <f t="shared" si="73"/>
        <v>42348</v>
      </c>
      <c r="N346" s="166">
        <f t="shared" si="80"/>
        <v>42348</v>
      </c>
      <c r="Q346" s="162">
        <f t="shared" si="74"/>
        <v>42713</v>
      </c>
      <c r="R346" s="166">
        <f t="shared" si="81"/>
        <v>42713</v>
      </c>
      <c r="U346" s="162">
        <f t="shared" si="75"/>
        <v>43079</v>
      </c>
      <c r="V346" s="166">
        <f t="shared" si="82"/>
        <v>43079</v>
      </c>
      <c r="Y346" s="162">
        <f t="shared" si="76"/>
        <v>43444</v>
      </c>
      <c r="Z346" s="166">
        <f t="shared" si="83"/>
        <v>43444</v>
      </c>
    </row>
    <row r="347" spans="1:26">
      <c r="A347" s="162">
        <f t="shared" si="70"/>
        <v>41253</v>
      </c>
      <c r="B347" s="166">
        <f t="shared" si="77"/>
        <v>41253</v>
      </c>
      <c r="E347" s="162">
        <f t="shared" si="71"/>
        <v>41619</v>
      </c>
      <c r="F347" s="166">
        <f t="shared" si="78"/>
        <v>41619</v>
      </c>
      <c r="I347" s="162">
        <f t="shared" si="72"/>
        <v>41984</v>
      </c>
      <c r="J347" s="166">
        <f t="shared" si="79"/>
        <v>41984</v>
      </c>
      <c r="M347" s="162">
        <f t="shared" si="73"/>
        <v>42349</v>
      </c>
      <c r="N347" s="166">
        <f t="shared" si="80"/>
        <v>42349</v>
      </c>
      <c r="Q347" s="162">
        <f t="shared" si="74"/>
        <v>42714</v>
      </c>
      <c r="R347" s="166">
        <f t="shared" si="81"/>
        <v>42714</v>
      </c>
      <c r="U347" s="162">
        <f t="shared" si="75"/>
        <v>43080</v>
      </c>
      <c r="V347" s="166">
        <f t="shared" si="82"/>
        <v>43080</v>
      </c>
      <c r="Y347" s="162">
        <f t="shared" si="76"/>
        <v>43445</v>
      </c>
      <c r="Z347" s="166">
        <f t="shared" si="83"/>
        <v>43445</v>
      </c>
    </row>
    <row r="348" spans="1:26">
      <c r="A348" s="162">
        <f t="shared" si="70"/>
        <v>41254</v>
      </c>
      <c r="B348" s="166">
        <f t="shared" si="77"/>
        <v>41254</v>
      </c>
      <c r="E348" s="162">
        <f t="shared" si="71"/>
        <v>41620</v>
      </c>
      <c r="F348" s="166">
        <f t="shared" si="78"/>
        <v>41620</v>
      </c>
      <c r="I348" s="162">
        <f t="shared" si="72"/>
        <v>41985</v>
      </c>
      <c r="J348" s="166">
        <f t="shared" si="79"/>
        <v>41985</v>
      </c>
      <c r="M348" s="162">
        <f t="shared" si="73"/>
        <v>42350</v>
      </c>
      <c r="N348" s="166">
        <f t="shared" si="80"/>
        <v>42350</v>
      </c>
      <c r="Q348" s="162">
        <f t="shared" si="74"/>
        <v>42715</v>
      </c>
      <c r="R348" s="166">
        <f t="shared" si="81"/>
        <v>42715</v>
      </c>
      <c r="U348" s="162">
        <f t="shared" si="75"/>
        <v>43081</v>
      </c>
      <c r="V348" s="166">
        <f t="shared" si="82"/>
        <v>43081</v>
      </c>
      <c r="Y348" s="162">
        <f t="shared" si="76"/>
        <v>43446</v>
      </c>
      <c r="Z348" s="166">
        <f t="shared" si="83"/>
        <v>43446</v>
      </c>
    </row>
    <row r="349" spans="1:26">
      <c r="A349" s="162">
        <f t="shared" si="70"/>
        <v>41255</v>
      </c>
      <c r="B349" s="166">
        <f t="shared" si="77"/>
        <v>41255</v>
      </c>
      <c r="E349" s="162">
        <f t="shared" si="71"/>
        <v>41621</v>
      </c>
      <c r="F349" s="166">
        <f t="shared" si="78"/>
        <v>41621</v>
      </c>
      <c r="I349" s="162">
        <f t="shared" si="72"/>
        <v>41986</v>
      </c>
      <c r="J349" s="166">
        <f t="shared" si="79"/>
        <v>41986</v>
      </c>
      <c r="M349" s="162">
        <f t="shared" si="73"/>
        <v>42351</v>
      </c>
      <c r="N349" s="166">
        <f t="shared" si="80"/>
        <v>42351</v>
      </c>
      <c r="Q349" s="162">
        <f t="shared" si="74"/>
        <v>42716</v>
      </c>
      <c r="R349" s="166">
        <f t="shared" si="81"/>
        <v>42716</v>
      </c>
      <c r="U349" s="162">
        <f t="shared" si="75"/>
        <v>43082</v>
      </c>
      <c r="V349" s="166">
        <f t="shared" si="82"/>
        <v>43082</v>
      </c>
      <c r="Y349" s="162">
        <f t="shared" si="76"/>
        <v>43447</v>
      </c>
      <c r="Z349" s="166">
        <f t="shared" si="83"/>
        <v>43447</v>
      </c>
    </row>
    <row r="350" spans="1:26">
      <c r="A350" s="162">
        <f t="shared" si="70"/>
        <v>41256</v>
      </c>
      <c r="B350" s="166">
        <f t="shared" si="77"/>
        <v>41256</v>
      </c>
      <c r="E350" s="162">
        <f t="shared" si="71"/>
        <v>41622</v>
      </c>
      <c r="F350" s="166">
        <f t="shared" si="78"/>
        <v>41622</v>
      </c>
      <c r="I350" s="162">
        <f t="shared" si="72"/>
        <v>41987</v>
      </c>
      <c r="J350" s="166">
        <f t="shared" si="79"/>
        <v>41987</v>
      </c>
      <c r="M350" s="162">
        <f t="shared" si="73"/>
        <v>42352</v>
      </c>
      <c r="N350" s="166">
        <f t="shared" si="80"/>
        <v>42352</v>
      </c>
      <c r="Q350" s="162">
        <f t="shared" si="74"/>
        <v>42717</v>
      </c>
      <c r="R350" s="166">
        <f t="shared" si="81"/>
        <v>42717</v>
      </c>
      <c r="U350" s="162">
        <f t="shared" si="75"/>
        <v>43083</v>
      </c>
      <c r="V350" s="166">
        <f t="shared" si="82"/>
        <v>43083</v>
      </c>
      <c r="Y350" s="162">
        <f t="shared" si="76"/>
        <v>43448</v>
      </c>
      <c r="Z350" s="166">
        <f t="shared" si="83"/>
        <v>43448</v>
      </c>
    </row>
    <row r="351" spans="1:26">
      <c r="A351" s="162">
        <f t="shared" si="70"/>
        <v>41257</v>
      </c>
      <c r="B351" s="166">
        <f t="shared" si="77"/>
        <v>41257</v>
      </c>
      <c r="E351" s="162">
        <f t="shared" si="71"/>
        <v>41623</v>
      </c>
      <c r="F351" s="166">
        <f t="shared" si="78"/>
        <v>41623</v>
      </c>
      <c r="I351" s="162">
        <f t="shared" si="72"/>
        <v>41988</v>
      </c>
      <c r="J351" s="166">
        <f t="shared" si="79"/>
        <v>41988</v>
      </c>
      <c r="M351" s="162">
        <f t="shared" si="73"/>
        <v>42353</v>
      </c>
      <c r="N351" s="166">
        <f t="shared" si="80"/>
        <v>42353</v>
      </c>
      <c r="Q351" s="162">
        <f t="shared" si="74"/>
        <v>42718</v>
      </c>
      <c r="R351" s="166">
        <f t="shared" si="81"/>
        <v>42718</v>
      </c>
      <c r="U351" s="162">
        <f t="shared" si="75"/>
        <v>43084</v>
      </c>
      <c r="V351" s="166">
        <f t="shared" si="82"/>
        <v>43084</v>
      </c>
      <c r="Y351" s="162">
        <f t="shared" si="76"/>
        <v>43449</v>
      </c>
      <c r="Z351" s="166">
        <f t="shared" si="83"/>
        <v>43449</v>
      </c>
    </row>
    <row r="352" spans="1:26">
      <c r="A352" s="162">
        <f t="shared" si="70"/>
        <v>41258</v>
      </c>
      <c r="B352" s="166">
        <f t="shared" si="77"/>
        <v>41258</v>
      </c>
      <c r="E352" s="162">
        <f t="shared" si="71"/>
        <v>41624</v>
      </c>
      <c r="F352" s="166">
        <f t="shared" si="78"/>
        <v>41624</v>
      </c>
      <c r="I352" s="162">
        <f t="shared" si="72"/>
        <v>41989</v>
      </c>
      <c r="J352" s="166">
        <f t="shared" si="79"/>
        <v>41989</v>
      </c>
      <c r="M352" s="162">
        <f t="shared" si="73"/>
        <v>42354</v>
      </c>
      <c r="N352" s="166">
        <f t="shared" si="80"/>
        <v>42354</v>
      </c>
      <c r="Q352" s="162">
        <f t="shared" si="74"/>
        <v>42719</v>
      </c>
      <c r="R352" s="166">
        <f t="shared" si="81"/>
        <v>42719</v>
      </c>
      <c r="U352" s="162">
        <f t="shared" si="75"/>
        <v>43085</v>
      </c>
      <c r="V352" s="166">
        <f t="shared" si="82"/>
        <v>43085</v>
      </c>
      <c r="Y352" s="162">
        <f t="shared" si="76"/>
        <v>43450</v>
      </c>
      <c r="Z352" s="166">
        <f t="shared" si="83"/>
        <v>43450</v>
      </c>
    </row>
    <row r="353" spans="1:27">
      <c r="A353" s="162">
        <f t="shared" si="70"/>
        <v>41259</v>
      </c>
      <c r="B353" s="166">
        <f t="shared" si="77"/>
        <v>41259</v>
      </c>
      <c r="E353" s="162">
        <f t="shared" si="71"/>
        <v>41625</v>
      </c>
      <c r="F353" s="166">
        <f t="shared" si="78"/>
        <v>41625</v>
      </c>
      <c r="I353" s="162">
        <f t="shared" si="72"/>
        <v>41990</v>
      </c>
      <c r="J353" s="166">
        <f t="shared" si="79"/>
        <v>41990</v>
      </c>
      <c r="M353" s="162">
        <f t="shared" si="73"/>
        <v>42355</v>
      </c>
      <c r="N353" s="166">
        <f t="shared" si="80"/>
        <v>42355</v>
      </c>
      <c r="Q353" s="162">
        <f t="shared" si="74"/>
        <v>42720</v>
      </c>
      <c r="R353" s="166">
        <f t="shared" si="81"/>
        <v>42720</v>
      </c>
      <c r="U353" s="162">
        <f t="shared" si="75"/>
        <v>43086</v>
      </c>
      <c r="V353" s="166">
        <f t="shared" si="82"/>
        <v>43086</v>
      </c>
      <c r="Y353" s="162">
        <f t="shared" si="76"/>
        <v>43451</v>
      </c>
      <c r="Z353" s="166">
        <f t="shared" si="83"/>
        <v>43451</v>
      </c>
    </row>
    <row r="354" spans="1:27">
      <c r="A354" s="162">
        <f t="shared" si="70"/>
        <v>41260</v>
      </c>
      <c r="B354" s="166">
        <f t="shared" si="77"/>
        <v>41260</v>
      </c>
      <c r="E354" s="162">
        <f t="shared" si="71"/>
        <v>41626</v>
      </c>
      <c r="F354" s="166">
        <f t="shared" si="78"/>
        <v>41626</v>
      </c>
      <c r="I354" s="162">
        <f t="shared" si="72"/>
        <v>41991</v>
      </c>
      <c r="J354" s="166">
        <f t="shared" si="79"/>
        <v>41991</v>
      </c>
      <c r="M354" s="162">
        <f t="shared" si="73"/>
        <v>42356</v>
      </c>
      <c r="N354" s="166">
        <f t="shared" si="80"/>
        <v>42356</v>
      </c>
      <c r="Q354" s="162">
        <f t="shared" si="74"/>
        <v>42721</v>
      </c>
      <c r="R354" s="166">
        <f t="shared" si="81"/>
        <v>42721</v>
      </c>
      <c r="U354" s="162">
        <f t="shared" si="75"/>
        <v>43087</v>
      </c>
      <c r="V354" s="166">
        <f t="shared" si="82"/>
        <v>43087</v>
      </c>
      <c r="Y354" s="162">
        <f t="shared" si="76"/>
        <v>43452</v>
      </c>
      <c r="Z354" s="166">
        <f t="shared" si="83"/>
        <v>43452</v>
      </c>
    </row>
    <row r="355" spans="1:27">
      <c r="A355" s="162">
        <f t="shared" si="70"/>
        <v>41261</v>
      </c>
      <c r="B355" s="166">
        <f t="shared" si="77"/>
        <v>41261</v>
      </c>
      <c r="E355" s="162">
        <f t="shared" si="71"/>
        <v>41627</v>
      </c>
      <c r="F355" s="166">
        <f t="shared" si="78"/>
        <v>41627</v>
      </c>
      <c r="I355" s="162">
        <f t="shared" si="72"/>
        <v>41992</v>
      </c>
      <c r="J355" s="166">
        <f t="shared" si="79"/>
        <v>41992</v>
      </c>
      <c r="M355" s="162">
        <f t="shared" si="73"/>
        <v>42357</v>
      </c>
      <c r="N355" s="166">
        <f t="shared" si="80"/>
        <v>42357</v>
      </c>
      <c r="Q355" s="162">
        <f t="shared" si="74"/>
        <v>42722</v>
      </c>
      <c r="R355" s="166">
        <f t="shared" si="81"/>
        <v>42722</v>
      </c>
      <c r="U355" s="162">
        <f t="shared" si="75"/>
        <v>43088</v>
      </c>
      <c r="V355" s="166">
        <f t="shared" si="82"/>
        <v>43088</v>
      </c>
      <c r="Y355" s="162">
        <f t="shared" si="76"/>
        <v>43453</v>
      </c>
      <c r="Z355" s="166">
        <f t="shared" si="83"/>
        <v>43453</v>
      </c>
    </row>
    <row r="356" spans="1:27">
      <c r="A356" s="162">
        <f t="shared" si="70"/>
        <v>41262</v>
      </c>
      <c r="B356" s="166">
        <f t="shared" si="77"/>
        <v>41262</v>
      </c>
      <c r="E356" s="162">
        <f t="shared" si="71"/>
        <v>41628</v>
      </c>
      <c r="F356" s="166">
        <f t="shared" si="78"/>
        <v>41628</v>
      </c>
      <c r="I356" s="162">
        <f t="shared" si="72"/>
        <v>41993</v>
      </c>
      <c r="J356" s="166">
        <f t="shared" si="79"/>
        <v>41993</v>
      </c>
      <c r="M356" s="162">
        <f t="shared" si="73"/>
        <v>42358</v>
      </c>
      <c r="N356" s="166">
        <f t="shared" si="80"/>
        <v>42358</v>
      </c>
      <c r="Q356" s="162">
        <f t="shared" si="74"/>
        <v>42723</v>
      </c>
      <c r="R356" s="166">
        <f t="shared" si="81"/>
        <v>42723</v>
      </c>
      <c r="U356" s="162">
        <f t="shared" si="75"/>
        <v>43089</v>
      </c>
      <c r="V356" s="166">
        <f t="shared" si="82"/>
        <v>43089</v>
      </c>
      <c r="Y356" s="162">
        <f t="shared" si="76"/>
        <v>43454</v>
      </c>
      <c r="Z356" s="166">
        <f t="shared" si="83"/>
        <v>43454</v>
      </c>
    </row>
    <row r="357" spans="1:27">
      <c r="A357" s="162">
        <f t="shared" si="70"/>
        <v>41263</v>
      </c>
      <c r="B357" s="166">
        <f t="shared" si="77"/>
        <v>41263</v>
      </c>
      <c r="E357" s="162">
        <f t="shared" si="71"/>
        <v>41629</v>
      </c>
      <c r="F357" s="166">
        <f t="shared" si="78"/>
        <v>41629</v>
      </c>
      <c r="I357" s="162">
        <f t="shared" si="72"/>
        <v>41994</v>
      </c>
      <c r="J357" s="166">
        <f t="shared" si="79"/>
        <v>41994</v>
      </c>
      <c r="M357" s="162">
        <f t="shared" si="73"/>
        <v>42359</v>
      </c>
      <c r="N357" s="166">
        <f t="shared" si="80"/>
        <v>42359</v>
      </c>
      <c r="Q357" s="162">
        <f t="shared" si="74"/>
        <v>42724</v>
      </c>
      <c r="R357" s="166">
        <f t="shared" si="81"/>
        <v>42724</v>
      </c>
      <c r="U357" s="162">
        <f t="shared" si="75"/>
        <v>43090</v>
      </c>
      <c r="V357" s="166">
        <f t="shared" si="82"/>
        <v>43090</v>
      </c>
      <c r="Y357" s="162">
        <f t="shared" si="76"/>
        <v>43455</v>
      </c>
      <c r="Z357" s="166">
        <f t="shared" si="83"/>
        <v>43455</v>
      </c>
    </row>
    <row r="358" spans="1:27">
      <c r="A358" s="162">
        <f t="shared" si="70"/>
        <v>41264</v>
      </c>
      <c r="B358" s="166">
        <f t="shared" si="77"/>
        <v>41264</v>
      </c>
      <c r="E358" s="162">
        <f t="shared" si="71"/>
        <v>41630</v>
      </c>
      <c r="F358" s="166">
        <f t="shared" si="78"/>
        <v>41630</v>
      </c>
      <c r="I358" s="162">
        <f t="shared" si="72"/>
        <v>41995</v>
      </c>
      <c r="J358" s="166">
        <f t="shared" si="79"/>
        <v>41995</v>
      </c>
      <c r="M358" s="162">
        <f t="shared" si="73"/>
        <v>42360</v>
      </c>
      <c r="N358" s="166">
        <f t="shared" si="80"/>
        <v>42360</v>
      </c>
      <c r="Q358" s="162">
        <f t="shared" si="74"/>
        <v>42725</v>
      </c>
      <c r="R358" s="166">
        <f t="shared" si="81"/>
        <v>42725</v>
      </c>
      <c r="U358" s="162">
        <f t="shared" si="75"/>
        <v>43091</v>
      </c>
      <c r="V358" s="166">
        <f t="shared" si="82"/>
        <v>43091</v>
      </c>
      <c r="Y358" s="162">
        <f t="shared" si="76"/>
        <v>43456</v>
      </c>
      <c r="Z358" s="166">
        <f t="shared" si="83"/>
        <v>43456</v>
      </c>
    </row>
    <row r="359" spans="1:27">
      <c r="A359" s="162">
        <f t="shared" si="70"/>
        <v>41265</v>
      </c>
      <c r="B359" s="166">
        <f t="shared" si="77"/>
        <v>41265</v>
      </c>
      <c r="E359" s="162">
        <f t="shared" si="71"/>
        <v>41631</v>
      </c>
      <c r="F359" s="166">
        <f t="shared" si="78"/>
        <v>41631</v>
      </c>
      <c r="I359" s="162">
        <f t="shared" si="72"/>
        <v>41996</v>
      </c>
      <c r="J359" s="166">
        <f t="shared" si="79"/>
        <v>41996</v>
      </c>
      <c r="M359" s="162">
        <f t="shared" si="73"/>
        <v>42361</v>
      </c>
      <c r="N359" s="166">
        <f t="shared" si="80"/>
        <v>42361</v>
      </c>
      <c r="Q359" s="162">
        <f t="shared" si="74"/>
        <v>42726</v>
      </c>
      <c r="R359" s="166">
        <f t="shared" si="81"/>
        <v>42726</v>
      </c>
      <c r="U359" s="162">
        <f t="shared" si="75"/>
        <v>43092</v>
      </c>
      <c r="V359" s="166">
        <f t="shared" si="82"/>
        <v>43092</v>
      </c>
      <c r="Y359" s="162">
        <f t="shared" si="76"/>
        <v>43457</v>
      </c>
      <c r="Z359" s="166">
        <f t="shared" si="83"/>
        <v>43457</v>
      </c>
    </row>
    <row r="360" spans="1:27">
      <c r="A360" s="162">
        <f t="shared" si="70"/>
        <v>41266</v>
      </c>
      <c r="B360" s="166">
        <f t="shared" si="77"/>
        <v>41266</v>
      </c>
      <c r="E360" s="162">
        <f t="shared" si="71"/>
        <v>41632</v>
      </c>
      <c r="F360" s="166">
        <f t="shared" si="78"/>
        <v>41632</v>
      </c>
      <c r="I360" s="162">
        <f t="shared" si="72"/>
        <v>41997</v>
      </c>
      <c r="J360" s="166">
        <f t="shared" si="79"/>
        <v>41997</v>
      </c>
      <c r="M360" s="162">
        <f t="shared" si="73"/>
        <v>42362</v>
      </c>
      <c r="N360" s="166">
        <f t="shared" si="80"/>
        <v>42362</v>
      </c>
      <c r="O360" s="180" t="s">
        <v>234</v>
      </c>
      <c r="Q360" s="162">
        <f t="shared" si="74"/>
        <v>42727</v>
      </c>
      <c r="R360" s="166">
        <f t="shared" si="81"/>
        <v>42727</v>
      </c>
      <c r="S360" s="180"/>
      <c r="U360" s="162">
        <f t="shared" si="75"/>
        <v>43093</v>
      </c>
      <c r="V360" s="166">
        <f t="shared" si="82"/>
        <v>43093</v>
      </c>
      <c r="W360" s="180"/>
      <c r="Y360" s="162">
        <f t="shared" si="76"/>
        <v>43458</v>
      </c>
      <c r="Z360" s="166">
        <f t="shared" si="83"/>
        <v>43458</v>
      </c>
      <c r="AA360" s="180" t="s">
        <v>236</v>
      </c>
    </row>
    <row r="361" spans="1:27">
      <c r="A361" s="162">
        <f t="shared" si="70"/>
        <v>41267</v>
      </c>
      <c r="B361" s="166">
        <f t="shared" si="77"/>
        <v>41267</v>
      </c>
      <c r="E361" s="162">
        <f t="shared" si="71"/>
        <v>41633</v>
      </c>
      <c r="F361" s="166">
        <f t="shared" si="78"/>
        <v>41633</v>
      </c>
      <c r="G361" s="165" t="s">
        <v>175</v>
      </c>
      <c r="I361" s="162">
        <f t="shared" si="72"/>
        <v>41998</v>
      </c>
      <c r="J361" s="166">
        <f t="shared" si="79"/>
        <v>41998</v>
      </c>
      <c r="K361" s="165" t="s">
        <v>175</v>
      </c>
      <c r="M361" s="162">
        <f t="shared" si="73"/>
        <v>42363</v>
      </c>
      <c r="N361" s="166">
        <f t="shared" si="80"/>
        <v>42363</v>
      </c>
      <c r="O361" s="180" t="s">
        <v>206</v>
      </c>
      <c r="Q361" s="162">
        <f t="shared" si="74"/>
        <v>42728</v>
      </c>
      <c r="R361" s="166">
        <f t="shared" si="81"/>
        <v>42728</v>
      </c>
      <c r="S361" s="180"/>
      <c r="U361" s="162">
        <f t="shared" si="75"/>
        <v>43094</v>
      </c>
      <c r="V361" s="166">
        <f t="shared" si="82"/>
        <v>43094</v>
      </c>
      <c r="W361" s="180" t="str">
        <f>S362</f>
        <v>Christmas</v>
      </c>
      <c r="Y361" s="162">
        <f t="shared" si="76"/>
        <v>43459</v>
      </c>
      <c r="Z361" s="166">
        <f t="shared" si="83"/>
        <v>43459</v>
      </c>
      <c r="AA361" s="180" t="str">
        <f>W361</f>
        <v>Christmas</v>
      </c>
    </row>
    <row r="362" spans="1:27">
      <c r="A362" s="162">
        <f t="shared" si="70"/>
        <v>41268</v>
      </c>
      <c r="B362" s="166">
        <f t="shared" si="77"/>
        <v>41268</v>
      </c>
      <c r="C362" s="165" t="s">
        <v>175</v>
      </c>
      <c r="E362" s="162">
        <f t="shared" si="71"/>
        <v>41634</v>
      </c>
      <c r="F362" s="166">
        <f t="shared" si="78"/>
        <v>41634</v>
      </c>
      <c r="G362" s="165"/>
      <c r="I362" s="162">
        <f t="shared" si="72"/>
        <v>41999</v>
      </c>
      <c r="J362" s="166">
        <f t="shared" si="79"/>
        <v>41999</v>
      </c>
      <c r="K362" s="165" t="s">
        <v>232</v>
      </c>
      <c r="M362" s="162">
        <f t="shared" si="73"/>
        <v>42364</v>
      </c>
      <c r="N362" s="166">
        <f t="shared" si="80"/>
        <v>42364</v>
      </c>
      <c r="Q362" s="162">
        <f t="shared" si="74"/>
        <v>42729</v>
      </c>
      <c r="R362" s="166">
        <f t="shared" si="81"/>
        <v>42729</v>
      </c>
      <c r="S362" s="179" t="str">
        <f>O361</f>
        <v>Christmas</v>
      </c>
      <c r="U362" s="162">
        <f t="shared" si="75"/>
        <v>43095</v>
      </c>
      <c r="V362" s="166">
        <f t="shared" si="82"/>
        <v>43095</v>
      </c>
      <c r="W362" s="179"/>
      <c r="Y362" s="162">
        <f t="shared" si="76"/>
        <v>43460</v>
      </c>
      <c r="Z362" s="166">
        <f t="shared" si="83"/>
        <v>43460</v>
      </c>
      <c r="AA362" s="179"/>
    </row>
    <row r="363" spans="1:27">
      <c r="A363" s="162">
        <f t="shared" si="70"/>
        <v>41269</v>
      </c>
      <c r="B363" s="166">
        <f t="shared" si="77"/>
        <v>41269</v>
      </c>
      <c r="E363" s="162">
        <f t="shared" si="71"/>
        <v>41635</v>
      </c>
      <c r="F363" s="166">
        <f t="shared" si="78"/>
        <v>41635</v>
      </c>
      <c r="I363" s="162">
        <f t="shared" si="72"/>
        <v>42000</v>
      </c>
      <c r="J363" s="166">
        <f t="shared" si="79"/>
        <v>42000</v>
      </c>
      <c r="M363" s="162">
        <f t="shared" si="73"/>
        <v>42365</v>
      </c>
      <c r="N363" s="166">
        <f t="shared" si="80"/>
        <v>42365</v>
      </c>
      <c r="Q363" s="162">
        <f t="shared" si="74"/>
        <v>42730</v>
      </c>
      <c r="R363" s="166">
        <f t="shared" si="81"/>
        <v>42730</v>
      </c>
      <c r="U363" s="162">
        <f t="shared" si="75"/>
        <v>43096</v>
      </c>
      <c r="V363" s="166">
        <f t="shared" si="82"/>
        <v>43096</v>
      </c>
      <c r="Y363" s="162">
        <f t="shared" si="76"/>
        <v>43461</v>
      </c>
      <c r="Z363" s="166">
        <f t="shared" si="83"/>
        <v>43461</v>
      </c>
    </row>
    <row r="364" spans="1:27">
      <c r="A364" s="162">
        <f t="shared" si="70"/>
        <v>41270</v>
      </c>
      <c r="B364" s="166">
        <f t="shared" si="77"/>
        <v>41270</v>
      </c>
      <c r="E364" s="162">
        <f t="shared" si="71"/>
        <v>41636</v>
      </c>
      <c r="F364" s="166">
        <f t="shared" si="78"/>
        <v>41636</v>
      </c>
      <c r="I364" s="162">
        <f t="shared" si="72"/>
        <v>42001</v>
      </c>
      <c r="J364" s="166">
        <f t="shared" si="79"/>
        <v>42001</v>
      </c>
      <c r="M364" s="162">
        <f t="shared" si="73"/>
        <v>42366</v>
      </c>
      <c r="N364" s="166">
        <f t="shared" si="80"/>
        <v>42366</v>
      </c>
      <c r="Q364" s="162">
        <f t="shared" si="74"/>
        <v>42731</v>
      </c>
      <c r="R364" s="166">
        <f t="shared" si="81"/>
        <v>42731</v>
      </c>
      <c r="U364" s="162">
        <f t="shared" si="75"/>
        <v>43097</v>
      </c>
      <c r="V364" s="166">
        <f t="shared" si="82"/>
        <v>43097</v>
      </c>
      <c r="Y364" s="162">
        <f t="shared" si="76"/>
        <v>43462</v>
      </c>
      <c r="Z364" s="166">
        <f t="shared" si="83"/>
        <v>43462</v>
      </c>
    </row>
    <row r="365" spans="1:27">
      <c r="A365" s="162">
        <f t="shared" si="70"/>
        <v>41271</v>
      </c>
      <c r="B365" s="166">
        <f t="shared" si="77"/>
        <v>41271</v>
      </c>
      <c r="E365" s="162">
        <f t="shared" si="71"/>
        <v>41637</v>
      </c>
      <c r="F365" s="166">
        <f t="shared" si="78"/>
        <v>41637</v>
      </c>
      <c r="I365" s="162">
        <f t="shared" si="72"/>
        <v>42002</v>
      </c>
      <c r="J365" s="166">
        <f t="shared" si="79"/>
        <v>42002</v>
      </c>
      <c r="M365" s="162">
        <f t="shared" si="73"/>
        <v>42367</v>
      </c>
      <c r="N365" s="166">
        <f t="shared" si="80"/>
        <v>42367</v>
      </c>
      <c r="Q365" s="162">
        <f t="shared" si="74"/>
        <v>42732</v>
      </c>
      <c r="R365" s="166">
        <f t="shared" si="81"/>
        <v>42732</v>
      </c>
      <c r="U365" s="162">
        <f t="shared" si="75"/>
        <v>43098</v>
      </c>
      <c r="V365" s="166">
        <f t="shared" si="82"/>
        <v>43098</v>
      </c>
      <c r="Y365" s="162">
        <f t="shared" si="76"/>
        <v>43463</v>
      </c>
      <c r="Z365" s="166">
        <f t="shared" si="83"/>
        <v>43463</v>
      </c>
    </row>
    <row r="366" spans="1:27">
      <c r="A366" s="162">
        <f t="shared" si="70"/>
        <v>41272</v>
      </c>
      <c r="B366" s="166">
        <f t="shared" si="77"/>
        <v>41272</v>
      </c>
      <c r="E366" s="162">
        <f t="shared" si="71"/>
        <v>41638</v>
      </c>
      <c r="F366" s="166">
        <f t="shared" si="78"/>
        <v>41638</v>
      </c>
      <c r="I366" s="162">
        <f t="shared" si="72"/>
        <v>42003</v>
      </c>
      <c r="J366" s="166">
        <f t="shared" si="79"/>
        <v>42003</v>
      </c>
      <c r="M366" s="162">
        <f t="shared" si="73"/>
        <v>42368</v>
      </c>
      <c r="N366" s="166">
        <f t="shared" si="80"/>
        <v>42368</v>
      </c>
      <c r="Q366" s="162">
        <f t="shared" si="74"/>
        <v>42733</v>
      </c>
      <c r="R366" s="166">
        <f t="shared" si="81"/>
        <v>42733</v>
      </c>
      <c r="U366" s="162">
        <f t="shared" si="75"/>
        <v>43099</v>
      </c>
      <c r="V366" s="166">
        <f t="shared" si="82"/>
        <v>43099</v>
      </c>
      <c r="Y366" s="162">
        <f t="shared" si="76"/>
        <v>43464</v>
      </c>
      <c r="Z366" s="166">
        <f t="shared" si="83"/>
        <v>43464</v>
      </c>
    </row>
    <row r="367" spans="1:27">
      <c r="A367" s="162">
        <f t="shared" si="70"/>
        <v>41273</v>
      </c>
      <c r="B367" s="166">
        <f t="shared" si="77"/>
        <v>41273</v>
      </c>
      <c r="E367" s="162">
        <f t="shared" si="71"/>
        <v>41639</v>
      </c>
      <c r="F367" s="166">
        <f t="shared" si="78"/>
        <v>41639</v>
      </c>
      <c r="I367" s="162">
        <f t="shared" si="72"/>
        <v>42004</v>
      </c>
      <c r="J367" s="166">
        <f t="shared" si="79"/>
        <v>42004</v>
      </c>
      <c r="M367" s="162">
        <f t="shared" si="73"/>
        <v>42369</v>
      </c>
      <c r="N367" s="166">
        <f t="shared" si="80"/>
        <v>42369</v>
      </c>
      <c r="Q367" s="162">
        <f t="shared" si="74"/>
        <v>42734</v>
      </c>
      <c r="R367" s="166">
        <f t="shared" si="81"/>
        <v>42734</v>
      </c>
      <c r="U367" s="162">
        <f t="shared" si="75"/>
        <v>43100</v>
      </c>
      <c r="V367" s="166">
        <f t="shared" si="82"/>
        <v>43100</v>
      </c>
      <c r="Y367" s="162">
        <f t="shared" si="76"/>
        <v>43465</v>
      </c>
      <c r="Z367" s="166">
        <f t="shared" si="83"/>
        <v>43465</v>
      </c>
    </row>
    <row r="368" spans="1:27">
      <c r="A368" s="162">
        <f t="shared" si="70"/>
        <v>41274</v>
      </c>
      <c r="B368" s="166">
        <f t="shared" si="77"/>
        <v>41274</v>
      </c>
      <c r="E368" s="162"/>
      <c r="F368" s="166"/>
      <c r="I368" s="162"/>
      <c r="J368" s="166"/>
      <c r="M368" s="162"/>
      <c r="N368" s="166"/>
      <c r="Q368" s="162">
        <f t="shared" ref="Q368" si="84">R368</f>
        <v>42735</v>
      </c>
      <c r="R368" s="166">
        <f t="shared" si="81"/>
        <v>42735</v>
      </c>
      <c r="U368" s="162"/>
      <c r="V368" s="166"/>
      <c r="Y368" s="162"/>
      <c r="Z368" s="166"/>
    </row>
  </sheetData>
  <phoneticPr fontId="24" type="noConversion"/>
  <pageMargins left="0.5" right="0.5" top="0.5" bottom="0.5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U1764"/>
  <sheetViews>
    <sheetView topLeftCell="A1755" workbookViewId="0">
      <selection activeCell="F1743" sqref="F1743"/>
    </sheetView>
  </sheetViews>
  <sheetFormatPr defaultColWidth="8.69921875" defaultRowHeight="13.8"/>
  <cols>
    <col min="1" max="1" width="1.59765625" style="103" customWidth="1"/>
    <col min="2" max="2" width="46.09765625" style="103" bestFit="1" customWidth="1"/>
    <col min="3" max="3" width="17.5" style="106" bestFit="1" customWidth="1"/>
    <col min="4" max="4" width="15.5" style="103" customWidth="1"/>
    <col min="5" max="5" width="8.69921875" style="103" customWidth="1"/>
    <col min="6" max="6" width="34" style="103" bestFit="1" customWidth="1"/>
    <col min="7" max="7" width="17.19921875" style="103" bestFit="1" customWidth="1"/>
    <col min="8" max="8" width="9.19921875" style="103" bestFit="1" customWidth="1"/>
    <col min="9" max="9" width="8.69921875" style="103" customWidth="1"/>
    <col min="10" max="10" width="13.19921875" style="103" bestFit="1" customWidth="1"/>
    <col min="11" max="14" width="8.69921875" style="103" customWidth="1"/>
    <col min="15" max="15" width="40.59765625" style="103" customWidth="1"/>
    <col min="16" max="16" width="2.19921875" style="103" customWidth="1"/>
    <col min="17" max="17" width="38.19921875" style="143" bestFit="1" customWidth="1"/>
    <col min="18" max="16384" width="8.69921875" style="103"/>
  </cols>
  <sheetData>
    <row r="1" spans="2:21">
      <c r="B1" s="102" t="s">
        <v>115</v>
      </c>
      <c r="C1" s="103"/>
      <c r="G1" s="107"/>
      <c r="H1" s="107"/>
      <c r="O1" s="102" t="s">
        <v>183</v>
      </c>
      <c r="P1" s="102"/>
    </row>
    <row r="2" spans="2:21" ht="16.2" customHeight="1">
      <c r="B2" s="103" t="s">
        <v>0</v>
      </c>
      <c r="C2" s="104">
        <f>'Batch Schedule'!D13</f>
        <v>37956</v>
      </c>
      <c r="D2" s="105">
        <f>C2</f>
        <v>37956</v>
      </c>
      <c r="F2" s="111" t="s">
        <v>117</v>
      </c>
      <c r="G2" s="107"/>
      <c r="H2" s="107"/>
      <c r="O2" s="143" t="s">
        <v>0</v>
      </c>
      <c r="Q2" s="147" t="s">
        <v>184</v>
      </c>
      <c r="R2" s="105"/>
    </row>
    <row r="3" spans="2:21" ht="27.6">
      <c r="B3" s="103" t="s">
        <v>1</v>
      </c>
      <c r="D3" s="105"/>
      <c r="F3" s="107" t="s">
        <v>118</v>
      </c>
      <c r="G3" s="104">
        <f>G21-365</f>
        <v>37622</v>
      </c>
      <c r="H3" s="105">
        <f>G3</f>
        <v>37622</v>
      </c>
      <c r="O3" s="143" t="s">
        <v>185</v>
      </c>
      <c r="Q3" s="146" t="s">
        <v>188</v>
      </c>
      <c r="R3" s="105"/>
    </row>
    <row r="4" spans="2:21">
      <c r="B4" s="103" t="s">
        <v>2</v>
      </c>
      <c r="C4" s="104">
        <f>'Batch Schedule'!F13</f>
        <v>37991</v>
      </c>
      <c r="D4" s="105">
        <f>C4</f>
        <v>37991</v>
      </c>
      <c r="F4" s="107" t="s">
        <v>119</v>
      </c>
      <c r="G4" s="104">
        <f>G23-365+1</f>
        <v>37638</v>
      </c>
      <c r="H4" s="105">
        <f t="shared" ref="H4:H13" si="0">G4</f>
        <v>37638</v>
      </c>
      <c r="O4" s="143" t="s">
        <v>3</v>
      </c>
      <c r="Q4" s="147" t="s">
        <v>189</v>
      </c>
      <c r="R4" s="105"/>
      <c r="S4" s="145"/>
      <c r="T4" s="145"/>
    </row>
    <row r="5" spans="2:21" ht="27.6">
      <c r="B5" s="103" t="s">
        <v>3</v>
      </c>
      <c r="C5" s="104">
        <f>'Batch Schedule'!H13</f>
        <v>37996</v>
      </c>
      <c r="D5" s="105">
        <f>C5</f>
        <v>37996</v>
      </c>
      <c r="F5" s="107" t="s">
        <v>120</v>
      </c>
      <c r="G5" s="104">
        <f>G24-365+1</f>
        <v>37641</v>
      </c>
      <c r="H5" s="105">
        <f t="shared" si="0"/>
        <v>37641</v>
      </c>
      <c r="O5" s="143" t="s">
        <v>4</v>
      </c>
      <c r="Q5" s="147" t="s">
        <v>190</v>
      </c>
      <c r="R5" s="105"/>
    </row>
    <row r="6" spans="2:21" ht="27.6">
      <c r="B6" s="103" t="s">
        <v>4</v>
      </c>
      <c r="C6" s="104">
        <f>'Batch Schedule'!I13</f>
        <v>38056</v>
      </c>
      <c r="D6" s="105">
        <f>C6</f>
        <v>38056</v>
      </c>
      <c r="F6" s="107" t="s">
        <v>121</v>
      </c>
      <c r="G6" s="104">
        <f>G25-365+1</f>
        <v>37669</v>
      </c>
      <c r="H6" s="105">
        <f t="shared" si="0"/>
        <v>37669</v>
      </c>
      <c r="O6" s="143" t="s">
        <v>5</v>
      </c>
      <c r="Q6" s="147" t="s">
        <v>191</v>
      </c>
      <c r="R6" s="105"/>
    </row>
    <row r="7" spans="2:21" ht="41.4">
      <c r="B7" s="103" t="s">
        <v>5</v>
      </c>
      <c r="C7" s="104">
        <f>'Batch Schedule'!J13+2</f>
        <v>38068</v>
      </c>
      <c r="D7" s="105">
        <f>C7</f>
        <v>38068</v>
      </c>
      <c r="F7" s="107" t="s">
        <v>122</v>
      </c>
      <c r="G7" s="104">
        <v>37767</v>
      </c>
      <c r="H7" s="105">
        <f t="shared" si="0"/>
        <v>37767</v>
      </c>
      <c r="O7" s="143" t="s">
        <v>186</v>
      </c>
      <c r="Q7" s="147" t="s">
        <v>187</v>
      </c>
      <c r="R7" s="105"/>
      <c r="S7" s="148"/>
      <c r="T7" s="145"/>
      <c r="U7" s="145"/>
    </row>
    <row r="8" spans="2:21" ht="16.2" customHeight="1">
      <c r="B8" s="103" t="s">
        <v>6</v>
      </c>
      <c r="D8" s="105"/>
      <c r="F8" s="107" t="s">
        <v>123</v>
      </c>
      <c r="G8" s="104">
        <f>G27-365-2</f>
        <v>37806</v>
      </c>
      <c r="H8" s="105">
        <f t="shared" si="0"/>
        <v>37806</v>
      </c>
      <c r="R8" s="105"/>
    </row>
    <row r="9" spans="2:21" ht="16.2" customHeight="1">
      <c r="B9" s="103" t="s">
        <v>7</v>
      </c>
      <c r="C9" s="104">
        <f>'Batch Schedule'!R13+1</f>
        <v>38117</v>
      </c>
      <c r="D9" s="105">
        <f>C9</f>
        <v>38117</v>
      </c>
      <c r="F9" s="107" t="s">
        <v>124</v>
      </c>
      <c r="G9" s="104">
        <f>G28-365-6</f>
        <v>37865</v>
      </c>
      <c r="H9" s="105">
        <f t="shared" si="0"/>
        <v>37865</v>
      </c>
      <c r="Q9" s="144"/>
      <c r="R9" s="105"/>
    </row>
    <row r="10" spans="2:21">
      <c r="F10" s="107" t="s">
        <v>125</v>
      </c>
      <c r="G10" s="104">
        <f>G29-365+1</f>
        <v>37907</v>
      </c>
      <c r="H10" s="105">
        <f t="shared" si="0"/>
        <v>37907</v>
      </c>
    </row>
    <row r="11" spans="2:21">
      <c r="F11" s="107" t="s">
        <v>126</v>
      </c>
      <c r="G11" s="104">
        <f>G30-365-1</f>
        <v>37936</v>
      </c>
      <c r="H11" s="105">
        <f t="shared" si="0"/>
        <v>37936</v>
      </c>
    </row>
    <row r="12" spans="2:21">
      <c r="B12" s="102" t="s">
        <v>116</v>
      </c>
      <c r="C12" s="103"/>
      <c r="F12" s="107" t="s">
        <v>127</v>
      </c>
      <c r="G12" s="104">
        <f>G31-365+1</f>
        <v>37952</v>
      </c>
      <c r="H12" s="105">
        <f t="shared" si="0"/>
        <v>37952</v>
      </c>
    </row>
    <row r="13" spans="2:21" ht="16.2" customHeight="1">
      <c r="B13" s="103" t="s">
        <v>0</v>
      </c>
      <c r="C13" s="104">
        <f>'Batch Schedule'!D$21</f>
        <v>38077</v>
      </c>
      <c r="D13" s="105">
        <f>C13</f>
        <v>38077</v>
      </c>
      <c r="F13" s="107" t="s">
        <v>128</v>
      </c>
      <c r="G13" s="104">
        <f>G32-365+1</f>
        <v>37953</v>
      </c>
      <c r="H13" s="105">
        <f t="shared" si="0"/>
        <v>37953</v>
      </c>
      <c r="I13" s="109" t="s">
        <v>144</v>
      </c>
    </row>
    <row r="14" spans="2:21" ht="16.2" customHeight="1">
      <c r="B14" s="103" t="s">
        <v>1</v>
      </c>
      <c r="D14" s="105"/>
      <c r="F14" s="107" t="s">
        <v>153</v>
      </c>
      <c r="G14" s="104">
        <f>G15-1</f>
        <v>37979</v>
      </c>
      <c r="H14" s="105">
        <f>G14</f>
        <v>37979</v>
      </c>
      <c r="I14" s="109" t="s">
        <v>145</v>
      </c>
    </row>
    <row r="15" spans="2:21" ht="16.2" customHeight="1">
      <c r="B15" s="103" t="s">
        <v>2</v>
      </c>
      <c r="C15" s="104">
        <f>'Batch Schedule'!F$21</f>
        <v>38112</v>
      </c>
      <c r="D15" s="105">
        <f>C15</f>
        <v>38112</v>
      </c>
      <c r="F15" s="107" t="s">
        <v>129</v>
      </c>
      <c r="G15" s="104">
        <f>G33-365</f>
        <v>37980</v>
      </c>
      <c r="H15" s="105">
        <f>G15</f>
        <v>37980</v>
      </c>
      <c r="I15" s="109" t="s">
        <v>146</v>
      </c>
      <c r="J15" s="104"/>
      <c r="K15" s="105"/>
    </row>
    <row r="16" spans="2:21" ht="16.2" customHeight="1">
      <c r="B16" s="103" t="s">
        <v>3</v>
      </c>
      <c r="C16" s="104">
        <f>'Batch Schedule'!H$21</f>
        <v>38117</v>
      </c>
      <c r="D16" s="105">
        <f>C16</f>
        <v>38117</v>
      </c>
      <c r="F16" s="107" t="s">
        <v>154</v>
      </c>
      <c r="G16" s="104">
        <f>G15+1</f>
        <v>37981</v>
      </c>
      <c r="H16" s="105">
        <f>G16</f>
        <v>37981</v>
      </c>
      <c r="I16" s="109" t="s">
        <v>147</v>
      </c>
      <c r="J16" s="104"/>
      <c r="K16" s="105"/>
    </row>
    <row r="17" spans="2:11" ht="16.2" customHeight="1">
      <c r="B17" s="103" t="s">
        <v>4</v>
      </c>
      <c r="C17" s="104">
        <f>'Batch Schedule'!I$21</f>
        <v>38177</v>
      </c>
      <c r="D17" s="105">
        <f>C17</f>
        <v>38177</v>
      </c>
      <c r="F17" s="108"/>
      <c r="G17" s="108"/>
      <c r="H17" s="108"/>
      <c r="I17" s="109" t="s">
        <v>148</v>
      </c>
      <c r="J17" s="104"/>
      <c r="K17" s="105"/>
    </row>
    <row r="18" spans="2:11" ht="16.2" customHeight="1">
      <c r="B18" s="103" t="s">
        <v>5</v>
      </c>
      <c r="C18" s="104">
        <f>'Batch Schedule'!J$21</f>
        <v>38187</v>
      </c>
      <c r="D18" s="105">
        <f>C18</f>
        <v>38187</v>
      </c>
      <c r="I18" s="109" t="s">
        <v>149</v>
      </c>
      <c r="J18" s="104"/>
      <c r="K18" s="105"/>
    </row>
    <row r="19" spans="2:11" ht="16.2" customHeight="1">
      <c r="B19" s="103" t="s">
        <v>6</v>
      </c>
      <c r="D19" s="105"/>
      <c r="G19" s="108"/>
      <c r="H19" s="108"/>
      <c r="I19" s="109" t="s">
        <v>150</v>
      </c>
      <c r="J19" s="104"/>
      <c r="K19" s="105"/>
    </row>
    <row r="20" spans="2:11" ht="16.2" customHeight="1">
      <c r="B20" s="103" t="s">
        <v>7</v>
      </c>
      <c r="C20" s="104">
        <f>'Batch Schedule'!R$21</f>
        <v>38237</v>
      </c>
      <c r="D20" s="105">
        <f>C20</f>
        <v>38237</v>
      </c>
      <c r="F20" s="110" t="s">
        <v>130</v>
      </c>
      <c r="G20" s="108"/>
      <c r="H20" s="108"/>
    </row>
    <row r="21" spans="2:11">
      <c r="F21" s="108" t="s">
        <v>131</v>
      </c>
      <c r="G21" s="104">
        <v>37987</v>
      </c>
      <c r="H21" s="105">
        <f t="shared" ref="H21:H34" si="1">G21</f>
        <v>37987</v>
      </c>
    </row>
    <row r="22" spans="2:11">
      <c r="F22" s="108" t="s">
        <v>155</v>
      </c>
      <c r="G22" s="104">
        <f>G21+1</f>
        <v>37988</v>
      </c>
      <c r="H22" s="105">
        <f t="shared" si="1"/>
        <v>37988</v>
      </c>
    </row>
    <row r="23" spans="2:11">
      <c r="B23" s="102" t="s">
        <v>151</v>
      </c>
      <c r="C23" s="103"/>
      <c r="F23" s="108" t="s">
        <v>132</v>
      </c>
      <c r="G23" s="104">
        <v>38002</v>
      </c>
      <c r="H23" s="105">
        <f t="shared" si="1"/>
        <v>38002</v>
      </c>
    </row>
    <row r="24" spans="2:11">
      <c r="B24" s="103" t="s">
        <v>0</v>
      </c>
      <c r="C24" s="104">
        <f>'Batch Schedule'!D15+4</f>
        <v>37991</v>
      </c>
      <c r="D24" s="105">
        <f>C24</f>
        <v>37991</v>
      </c>
      <c r="F24" s="108" t="s">
        <v>133</v>
      </c>
      <c r="G24" s="104">
        <v>38005</v>
      </c>
      <c r="H24" s="105">
        <f t="shared" si="1"/>
        <v>38005</v>
      </c>
    </row>
    <row r="25" spans="2:11">
      <c r="B25" s="103" t="s">
        <v>1</v>
      </c>
      <c r="D25" s="105"/>
      <c r="F25" s="108" t="s">
        <v>134</v>
      </c>
      <c r="G25" s="104">
        <v>38033</v>
      </c>
      <c r="H25" s="105">
        <f t="shared" si="1"/>
        <v>38033</v>
      </c>
    </row>
    <row r="26" spans="2:11">
      <c r="B26" s="103" t="s">
        <v>2</v>
      </c>
      <c r="C26" s="104">
        <f>'Batch Schedule'!F15</f>
        <v>38022</v>
      </c>
      <c r="D26" s="105">
        <f>C26</f>
        <v>38022</v>
      </c>
      <c r="F26" s="108" t="s">
        <v>135</v>
      </c>
      <c r="G26" s="104">
        <v>38138</v>
      </c>
      <c r="H26" s="105">
        <f t="shared" si="1"/>
        <v>38138</v>
      </c>
    </row>
    <row r="27" spans="2:11">
      <c r="B27" s="103" t="s">
        <v>3</v>
      </c>
      <c r="C27" s="104">
        <f>'Batch Schedule'!H15</f>
        <v>38027</v>
      </c>
      <c r="D27" s="105">
        <f>C27</f>
        <v>38027</v>
      </c>
      <c r="F27" s="108" t="s">
        <v>136</v>
      </c>
      <c r="G27" s="104">
        <v>38173</v>
      </c>
      <c r="H27" s="105">
        <f t="shared" si="1"/>
        <v>38173</v>
      </c>
    </row>
    <row r="28" spans="2:11">
      <c r="B28" s="103" t="s">
        <v>4</v>
      </c>
      <c r="C28" s="104">
        <f>'Batch Schedule'!I15+2</f>
        <v>38089</v>
      </c>
      <c r="D28" s="105">
        <f>C28</f>
        <v>38089</v>
      </c>
      <c r="F28" s="108" t="s">
        <v>137</v>
      </c>
      <c r="G28" s="104">
        <v>38236</v>
      </c>
      <c r="H28" s="105">
        <f t="shared" si="1"/>
        <v>38236</v>
      </c>
    </row>
    <row r="29" spans="2:11">
      <c r="B29" s="103" t="s">
        <v>5</v>
      </c>
      <c r="C29" s="104">
        <f>'Batch Schedule'!J15</f>
        <v>38097</v>
      </c>
      <c r="D29" s="105">
        <f>C29</f>
        <v>38097</v>
      </c>
      <c r="F29" s="108" t="s">
        <v>138</v>
      </c>
      <c r="G29" s="104">
        <v>38271</v>
      </c>
      <c r="H29" s="105">
        <f t="shared" si="1"/>
        <v>38271</v>
      </c>
    </row>
    <row r="30" spans="2:11">
      <c r="B30" s="103" t="s">
        <v>6</v>
      </c>
      <c r="D30" s="105"/>
      <c r="F30" s="108" t="s">
        <v>139</v>
      </c>
      <c r="G30" s="104">
        <v>38302</v>
      </c>
      <c r="H30" s="105">
        <f t="shared" si="1"/>
        <v>38302</v>
      </c>
    </row>
    <row r="31" spans="2:11">
      <c r="B31" s="103" t="s">
        <v>7</v>
      </c>
      <c r="C31" s="104">
        <f>'Batch Schedule'!R15</f>
        <v>38147</v>
      </c>
      <c r="D31" s="105">
        <f>C31</f>
        <v>38147</v>
      </c>
      <c r="F31" s="108" t="s">
        <v>140</v>
      </c>
      <c r="G31" s="104">
        <v>38316</v>
      </c>
      <c r="H31" s="105">
        <f t="shared" si="1"/>
        <v>38316</v>
      </c>
    </row>
    <row r="32" spans="2:11">
      <c r="F32" s="108" t="s">
        <v>141</v>
      </c>
      <c r="G32" s="104">
        <v>38317</v>
      </c>
      <c r="H32" s="105">
        <f t="shared" si="1"/>
        <v>38317</v>
      </c>
    </row>
    <row r="33" spans="2:8">
      <c r="F33" s="108" t="s">
        <v>142</v>
      </c>
      <c r="G33" s="104">
        <v>38345</v>
      </c>
      <c r="H33" s="105">
        <f t="shared" si="1"/>
        <v>38345</v>
      </c>
    </row>
    <row r="34" spans="2:8">
      <c r="B34" s="102" t="s">
        <v>152</v>
      </c>
      <c r="C34" s="103"/>
      <c r="F34" s="108" t="s">
        <v>143</v>
      </c>
      <c r="G34" s="104">
        <v>38352</v>
      </c>
      <c r="H34" s="105">
        <f t="shared" si="1"/>
        <v>38352</v>
      </c>
    </row>
    <row r="35" spans="2:8">
      <c r="B35" s="103" t="s">
        <v>0</v>
      </c>
      <c r="C35" s="104">
        <f>'Batch Schedule'!D17</f>
        <v>38016</v>
      </c>
      <c r="D35" s="105">
        <f>C35</f>
        <v>38016</v>
      </c>
      <c r="F35" s="108"/>
    </row>
    <row r="36" spans="2:8">
      <c r="B36" s="103" t="s">
        <v>1</v>
      </c>
      <c r="D36" s="105"/>
    </row>
    <row r="37" spans="2:8">
      <c r="B37" s="103" t="s">
        <v>2</v>
      </c>
      <c r="C37" s="104">
        <f>'Batch Schedule'!F17</f>
        <v>38051</v>
      </c>
      <c r="D37" s="105">
        <f>C37</f>
        <v>38051</v>
      </c>
    </row>
    <row r="38" spans="2:8">
      <c r="B38" s="103" t="s">
        <v>3</v>
      </c>
      <c r="C38" s="104">
        <f>'Batch Schedule'!H17</f>
        <v>38056</v>
      </c>
      <c r="D38" s="105">
        <f>C38</f>
        <v>38056</v>
      </c>
    </row>
    <row r="39" spans="2:8">
      <c r="B39" s="103" t="s">
        <v>4</v>
      </c>
      <c r="C39" s="104">
        <f>'Batch Schedule'!I17+1</f>
        <v>38117</v>
      </c>
      <c r="D39" s="105">
        <f>C39</f>
        <v>38117</v>
      </c>
    </row>
    <row r="40" spans="2:8">
      <c r="B40" s="103" t="s">
        <v>5</v>
      </c>
      <c r="C40" s="104">
        <f>'Batch Schedule'!J17</f>
        <v>38126</v>
      </c>
      <c r="D40" s="105">
        <f>C40</f>
        <v>38126</v>
      </c>
    </row>
    <row r="41" spans="2:8">
      <c r="B41" s="103" t="s">
        <v>6</v>
      </c>
      <c r="D41" s="105"/>
    </row>
    <row r="42" spans="2:8">
      <c r="B42" s="103" t="s">
        <v>7</v>
      </c>
      <c r="C42" s="104">
        <f>'Batch Schedule'!R17</f>
        <v>38176</v>
      </c>
      <c r="D42" s="105">
        <f>C42</f>
        <v>38176</v>
      </c>
    </row>
    <row r="44" spans="2:8">
      <c r="B44" s="102" t="s">
        <v>156</v>
      </c>
      <c r="C44" s="103"/>
      <c r="G44" s="104">
        <v>38352</v>
      </c>
      <c r="H44" s="105">
        <f>G44</f>
        <v>38352</v>
      </c>
    </row>
    <row r="45" spans="2:8">
      <c r="B45" s="103" t="s">
        <v>0</v>
      </c>
      <c r="C45" s="104">
        <f>'Batch Schedule'!D31</f>
        <v>38230</v>
      </c>
      <c r="D45" s="105">
        <f>C45</f>
        <v>38230</v>
      </c>
    </row>
    <row r="46" spans="2:8">
      <c r="B46" s="103" t="s">
        <v>1</v>
      </c>
      <c r="D46" s="105"/>
    </row>
    <row r="47" spans="2:8">
      <c r="B47" s="103" t="s">
        <v>2</v>
      </c>
      <c r="C47" s="104">
        <f>'Batch Schedule'!F31</f>
        <v>38265</v>
      </c>
      <c r="D47" s="105">
        <f>C47</f>
        <v>38265</v>
      </c>
    </row>
    <row r="48" spans="2:8">
      <c r="B48" s="103" t="s">
        <v>3</v>
      </c>
      <c r="C48" s="104">
        <f>'Batch Schedule'!H31</f>
        <v>38270</v>
      </c>
      <c r="D48" s="105">
        <f>C48</f>
        <v>38270</v>
      </c>
    </row>
    <row r="49" spans="2:8">
      <c r="B49" s="103" t="s">
        <v>4</v>
      </c>
      <c r="C49" s="104">
        <f>'Batch Schedule'!I31</f>
        <v>38330</v>
      </c>
      <c r="D49" s="105">
        <f>C49</f>
        <v>38330</v>
      </c>
    </row>
    <row r="50" spans="2:8">
      <c r="B50" s="103" t="s">
        <v>5</v>
      </c>
      <c r="C50" s="104">
        <f>'Batch Schedule'!J31+1</f>
        <v>38341</v>
      </c>
      <c r="D50" s="105">
        <f>C50</f>
        <v>38341</v>
      </c>
    </row>
    <row r="51" spans="2:8">
      <c r="B51" s="103" t="s">
        <v>6</v>
      </c>
      <c r="D51" s="105"/>
    </row>
    <row r="52" spans="2:8">
      <c r="B52" s="103" t="s">
        <v>7</v>
      </c>
      <c r="C52" s="104">
        <f>'Batch Schedule'!R31</f>
        <v>38390</v>
      </c>
      <c r="D52" s="105">
        <f>C52</f>
        <v>38390</v>
      </c>
    </row>
    <row r="54" spans="2:8">
      <c r="B54" s="102" t="s">
        <v>157</v>
      </c>
      <c r="C54" s="103"/>
      <c r="G54" s="104">
        <v>38352</v>
      </c>
      <c r="H54" s="105">
        <f>G54</f>
        <v>38352</v>
      </c>
    </row>
    <row r="55" spans="2:8">
      <c r="B55" s="103" t="s">
        <v>0</v>
      </c>
      <c r="C55" s="104">
        <f>'Batch Schedule'!D25</f>
        <v>38138</v>
      </c>
      <c r="D55" s="105">
        <f>C55</f>
        <v>38138</v>
      </c>
    </row>
    <row r="56" spans="2:8">
      <c r="B56" s="103" t="s">
        <v>1</v>
      </c>
      <c r="D56" s="105"/>
    </row>
    <row r="57" spans="2:8">
      <c r="B57" s="103" t="s">
        <v>2</v>
      </c>
      <c r="C57" s="104">
        <f>'Batch Schedule'!F25</f>
        <v>38173</v>
      </c>
      <c r="D57" s="105">
        <f>C57</f>
        <v>38173</v>
      </c>
    </row>
    <row r="58" spans="2:8">
      <c r="B58" s="103" t="s">
        <v>3</v>
      </c>
      <c r="C58" s="104">
        <f>'Batch Schedule'!H25</f>
        <v>38178</v>
      </c>
      <c r="D58" s="105">
        <f>C58</f>
        <v>38178</v>
      </c>
    </row>
    <row r="59" spans="2:8">
      <c r="B59" s="103" t="s">
        <v>4</v>
      </c>
      <c r="C59" s="104">
        <f>'Batch Schedule'!I25</f>
        <v>38238</v>
      </c>
      <c r="D59" s="105">
        <f>C59</f>
        <v>38238</v>
      </c>
    </row>
    <row r="60" spans="2:8">
      <c r="B60" s="103" t="s">
        <v>5</v>
      </c>
      <c r="C60" s="104">
        <f>'Batch Schedule'!J25+2</f>
        <v>38250</v>
      </c>
      <c r="D60" s="105">
        <f>C60</f>
        <v>38250</v>
      </c>
    </row>
    <row r="61" spans="2:8">
      <c r="B61" s="103" t="s">
        <v>6</v>
      </c>
      <c r="D61" s="105"/>
    </row>
    <row r="62" spans="2:8">
      <c r="B62" s="103" t="s">
        <v>7</v>
      </c>
      <c r="C62" s="104">
        <f>'Batch Schedule'!R25+1</f>
        <v>38299</v>
      </c>
      <c r="D62" s="105">
        <f>C62</f>
        <v>38299</v>
      </c>
    </row>
    <row r="64" spans="2:8">
      <c r="B64" s="102" t="s">
        <v>151</v>
      </c>
      <c r="C64" s="103"/>
      <c r="G64" s="104">
        <v>38352</v>
      </c>
      <c r="H64" s="105">
        <f>G64</f>
        <v>38352</v>
      </c>
    </row>
    <row r="65" spans="2:8">
      <c r="B65" s="103" t="s">
        <v>0</v>
      </c>
      <c r="C65" s="104">
        <f>'Batch Schedule'!D27</f>
        <v>38169</v>
      </c>
      <c r="D65" s="105">
        <f>C65</f>
        <v>38169</v>
      </c>
    </row>
    <row r="66" spans="2:8">
      <c r="B66" s="103" t="s">
        <v>1</v>
      </c>
      <c r="D66" s="105"/>
    </row>
    <row r="67" spans="2:8">
      <c r="B67" s="103" t="s">
        <v>2</v>
      </c>
      <c r="C67" s="104">
        <f>'Batch Schedule'!F27</f>
        <v>38204</v>
      </c>
      <c r="D67" s="105">
        <f>C67</f>
        <v>38204</v>
      </c>
    </row>
    <row r="68" spans="2:8">
      <c r="B68" s="103" t="s">
        <v>3</v>
      </c>
      <c r="C68" s="104">
        <f>'Batch Schedule'!H27</f>
        <v>38209</v>
      </c>
      <c r="D68" s="105">
        <f>C68</f>
        <v>38209</v>
      </c>
    </row>
    <row r="69" spans="2:8">
      <c r="B69" s="103" t="s">
        <v>4</v>
      </c>
      <c r="C69" s="104">
        <f>'Batch Schedule'!I27+2</f>
        <v>38271</v>
      </c>
      <c r="D69" s="105">
        <f>C69</f>
        <v>38271</v>
      </c>
    </row>
    <row r="70" spans="2:8">
      <c r="B70" s="103" t="s">
        <v>5</v>
      </c>
      <c r="C70" s="104">
        <f>'Batch Schedule'!J27</f>
        <v>38279</v>
      </c>
      <c r="D70" s="105">
        <f>C70</f>
        <v>38279</v>
      </c>
    </row>
    <row r="71" spans="2:8">
      <c r="B71" s="103" t="s">
        <v>6</v>
      </c>
      <c r="D71" s="105"/>
    </row>
    <row r="72" spans="2:8">
      <c r="B72" s="103" t="s">
        <v>7</v>
      </c>
      <c r="C72" s="104">
        <f>'Batch Schedule'!R27</f>
        <v>38329</v>
      </c>
      <c r="D72" s="105">
        <f>C72</f>
        <v>38329</v>
      </c>
    </row>
    <row r="74" spans="2:8">
      <c r="B74" s="102" t="s">
        <v>116</v>
      </c>
      <c r="C74" s="103"/>
      <c r="G74" s="104">
        <v>38352</v>
      </c>
      <c r="H74" s="105">
        <f>G74</f>
        <v>38352</v>
      </c>
    </row>
    <row r="75" spans="2:8">
      <c r="B75" s="103" t="s">
        <v>0</v>
      </c>
      <c r="C75" s="104">
        <f>'Batch Schedule'!D33</f>
        <v>38261</v>
      </c>
      <c r="D75" s="105">
        <f>C75</f>
        <v>38261</v>
      </c>
    </row>
    <row r="76" spans="2:8">
      <c r="B76" s="103" t="s">
        <v>1</v>
      </c>
      <c r="D76" s="105"/>
    </row>
    <row r="77" spans="2:8">
      <c r="B77" s="103" t="s">
        <v>2</v>
      </c>
      <c r="C77" s="104">
        <f>'Batch Schedule'!F33</f>
        <v>38296</v>
      </c>
      <c r="D77" s="105">
        <f>C77</f>
        <v>38296</v>
      </c>
    </row>
    <row r="78" spans="2:8">
      <c r="B78" s="103" t="s">
        <v>3</v>
      </c>
      <c r="C78" s="104">
        <f>'Batch Schedule'!H33</f>
        <v>38301</v>
      </c>
      <c r="D78" s="105">
        <f>C78</f>
        <v>38301</v>
      </c>
    </row>
    <row r="79" spans="2:8">
      <c r="B79" s="103" t="s">
        <v>4</v>
      </c>
      <c r="C79" s="104">
        <f>'Batch Schedule'!I33+1</f>
        <v>38362</v>
      </c>
      <c r="D79" s="105">
        <f>C79</f>
        <v>38362</v>
      </c>
    </row>
    <row r="80" spans="2:8">
      <c r="B80" s="103" t="s">
        <v>5</v>
      </c>
      <c r="C80" s="104">
        <f>'Batch Schedule'!J33</f>
        <v>38371</v>
      </c>
      <c r="D80" s="105">
        <f>C80</f>
        <v>38371</v>
      </c>
    </row>
    <row r="81" spans="2:8">
      <c r="B81" s="103" t="s">
        <v>6</v>
      </c>
      <c r="D81" s="105"/>
    </row>
    <row r="82" spans="2:8">
      <c r="B82" s="103" t="s">
        <v>7</v>
      </c>
      <c r="C82" s="104">
        <f>'Batch Schedule'!R33</f>
        <v>38421</v>
      </c>
      <c r="D82" s="105">
        <f>C82</f>
        <v>38421</v>
      </c>
    </row>
    <row r="84" spans="2:8">
      <c r="B84" s="102" t="s">
        <v>158</v>
      </c>
      <c r="C84" s="103"/>
      <c r="G84" s="104">
        <v>38352</v>
      </c>
      <c r="H84" s="105">
        <f>G84</f>
        <v>38352</v>
      </c>
    </row>
    <row r="85" spans="2:8">
      <c r="B85" s="103" t="s">
        <v>0</v>
      </c>
      <c r="C85" s="104">
        <f>'Batch Schedule'!D23+2</f>
        <v>38110</v>
      </c>
      <c r="D85" s="105">
        <f>C85</f>
        <v>38110</v>
      </c>
    </row>
    <row r="86" spans="2:8">
      <c r="B86" s="103" t="s">
        <v>1</v>
      </c>
      <c r="D86" s="105"/>
    </row>
    <row r="87" spans="2:8">
      <c r="B87" s="103" t="s">
        <v>2</v>
      </c>
      <c r="C87" s="104">
        <f>'Batch Schedule'!F23+2</f>
        <v>38145</v>
      </c>
      <c r="D87" s="105">
        <f>C87</f>
        <v>38145</v>
      </c>
    </row>
    <row r="88" spans="2:8">
      <c r="B88" s="103" t="s">
        <v>3</v>
      </c>
      <c r="C88" s="104">
        <f>'Batch Schedule'!H23</f>
        <v>38148</v>
      </c>
      <c r="D88" s="105">
        <f>C88</f>
        <v>38148</v>
      </c>
    </row>
    <row r="89" spans="2:8">
      <c r="B89" s="103" t="s">
        <v>4</v>
      </c>
      <c r="C89" s="104">
        <f>'Batch Schedule'!I23</f>
        <v>38208</v>
      </c>
      <c r="D89" s="105">
        <f>C89</f>
        <v>38208</v>
      </c>
    </row>
    <row r="90" spans="2:8">
      <c r="B90" s="103" t="s">
        <v>5</v>
      </c>
      <c r="C90" s="104">
        <f>'Batch Schedule'!J23</f>
        <v>38218</v>
      </c>
      <c r="D90" s="105">
        <f>C90</f>
        <v>38218</v>
      </c>
    </row>
    <row r="91" spans="2:8">
      <c r="B91" s="103" t="s">
        <v>6</v>
      </c>
      <c r="D91" s="105"/>
    </row>
    <row r="92" spans="2:8">
      <c r="B92" s="103" t="s">
        <v>7</v>
      </c>
      <c r="C92" s="104">
        <f>'Batch Schedule'!R23</f>
        <v>38268</v>
      </c>
      <c r="D92" s="105">
        <f>C92</f>
        <v>38268</v>
      </c>
    </row>
    <row r="94" spans="2:8">
      <c r="B94" s="102" t="s">
        <v>152</v>
      </c>
      <c r="C94" s="103"/>
      <c r="G94" s="104">
        <v>38352</v>
      </c>
      <c r="H94" s="105">
        <f>G94</f>
        <v>38352</v>
      </c>
    </row>
    <row r="95" spans="2:8">
      <c r="B95" s="103" t="s">
        <v>0</v>
      </c>
      <c r="C95" s="104">
        <f>'Batch Schedule'!D29+1</f>
        <v>38201</v>
      </c>
      <c r="D95" s="105">
        <f>C95</f>
        <v>38201</v>
      </c>
    </row>
    <row r="96" spans="2:8">
      <c r="B96" s="103" t="s">
        <v>1</v>
      </c>
      <c r="D96" s="105"/>
    </row>
    <row r="97" spans="2:8">
      <c r="B97" s="103" t="s">
        <v>2</v>
      </c>
      <c r="C97" s="104">
        <f>'Batch Schedule'!F29+2</f>
        <v>38237</v>
      </c>
      <c r="D97" s="105">
        <f>C97</f>
        <v>38237</v>
      </c>
    </row>
    <row r="98" spans="2:8">
      <c r="B98" s="103" t="s">
        <v>3</v>
      </c>
      <c r="C98" s="104">
        <f>'Batch Schedule'!H29</f>
        <v>38240</v>
      </c>
      <c r="D98" s="105">
        <f>C98</f>
        <v>38240</v>
      </c>
    </row>
    <row r="99" spans="2:8">
      <c r="B99" s="103" t="s">
        <v>4</v>
      </c>
      <c r="C99" s="104">
        <f>'Batch Schedule'!I29</f>
        <v>38300</v>
      </c>
      <c r="D99" s="105">
        <f>C99</f>
        <v>38300</v>
      </c>
    </row>
    <row r="100" spans="2:8">
      <c r="B100" s="103" t="s">
        <v>5</v>
      </c>
      <c r="C100" s="104">
        <f>'Batch Schedule'!J29</f>
        <v>38310</v>
      </c>
      <c r="D100" s="105">
        <f>C100</f>
        <v>38310</v>
      </c>
    </row>
    <row r="101" spans="2:8">
      <c r="B101" s="103" t="s">
        <v>6</v>
      </c>
      <c r="D101" s="105"/>
    </row>
    <row r="102" spans="2:8">
      <c r="B102" s="103" t="s">
        <v>7</v>
      </c>
      <c r="C102" s="104">
        <f>'Batch Schedule'!R29+2</f>
        <v>38362</v>
      </c>
      <c r="D102" s="105">
        <f>C102</f>
        <v>38362</v>
      </c>
    </row>
    <row r="104" spans="2:8">
      <c r="B104" s="102" t="s">
        <v>115</v>
      </c>
      <c r="C104" s="103"/>
      <c r="G104" s="104">
        <v>38352</v>
      </c>
      <c r="H104" s="105">
        <f>G104</f>
        <v>38352</v>
      </c>
    </row>
    <row r="105" spans="2:8">
      <c r="B105" s="103" t="s">
        <v>0</v>
      </c>
      <c r="C105" s="104">
        <f>C95</f>
        <v>38201</v>
      </c>
      <c r="D105" s="105">
        <f>C105</f>
        <v>38201</v>
      </c>
    </row>
    <row r="106" spans="2:8">
      <c r="B106" s="103" t="s">
        <v>1</v>
      </c>
      <c r="D106" s="105"/>
    </row>
    <row r="107" spans="2:8">
      <c r="B107" s="103" t="s">
        <v>2</v>
      </c>
      <c r="C107" s="104">
        <f>C97</f>
        <v>38237</v>
      </c>
      <c r="D107" s="105">
        <f>C107</f>
        <v>38237</v>
      </c>
    </row>
    <row r="108" spans="2:8">
      <c r="B108" s="103" t="s">
        <v>3</v>
      </c>
      <c r="C108" s="104">
        <f>C98</f>
        <v>38240</v>
      </c>
      <c r="D108" s="105">
        <f>C108</f>
        <v>38240</v>
      </c>
    </row>
    <row r="109" spans="2:8">
      <c r="B109" s="103" t="s">
        <v>4</v>
      </c>
      <c r="C109" s="104">
        <f>C99</f>
        <v>38300</v>
      </c>
      <c r="D109" s="105">
        <f>C109</f>
        <v>38300</v>
      </c>
    </row>
    <row r="110" spans="2:8">
      <c r="B110" s="103" t="s">
        <v>5</v>
      </c>
      <c r="C110" s="104">
        <f>C100</f>
        <v>38310</v>
      </c>
      <c r="D110" s="105">
        <f>C110</f>
        <v>38310</v>
      </c>
    </row>
    <row r="111" spans="2:8">
      <c r="B111" s="103" t="s">
        <v>6</v>
      </c>
      <c r="D111" s="105"/>
    </row>
    <row r="112" spans="2:8">
      <c r="B112" s="103" t="s">
        <v>7</v>
      </c>
      <c r="C112" s="104">
        <f>C102</f>
        <v>38362</v>
      </c>
      <c r="D112" s="105">
        <f>C112</f>
        <v>38362</v>
      </c>
    </row>
    <row r="114" spans="2:4">
      <c r="B114" s="102" t="s">
        <v>116</v>
      </c>
      <c r="C114" s="103"/>
    </row>
    <row r="115" spans="2:4">
      <c r="B115" s="103" t="s">
        <v>0</v>
      </c>
      <c r="C115" s="104">
        <f>'Batch Schedule (2005)'!D$21</f>
        <v>38442</v>
      </c>
      <c r="D115" s="105">
        <f>C115</f>
        <v>38442</v>
      </c>
    </row>
    <row r="116" spans="2:4">
      <c r="B116" s="103" t="s">
        <v>1</v>
      </c>
      <c r="D116" s="105"/>
    </row>
    <row r="117" spans="2:4">
      <c r="B117" s="103" t="s">
        <v>2</v>
      </c>
      <c r="C117" s="104">
        <f>'Batch Schedule (2005)'!F$21</f>
        <v>38477</v>
      </c>
      <c r="D117" s="105">
        <f>C117</f>
        <v>38477</v>
      </c>
    </row>
    <row r="118" spans="2:4">
      <c r="B118" s="103" t="s">
        <v>3</v>
      </c>
      <c r="C118" s="104">
        <f>'Batch Schedule (2005)'!H$21</f>
        <v>38482</v>
      </c>
      <c r="D118" s="105">
        <f>C118</f>
        <v>38482</v>
      </c>
    </row>
    <row r="119" spans="2:4">
      <c r="B119" s="103" t="s">
        <v>4</v>
      </c>
      <c r="C119" s="104">
        <f>'Batch Schedule (2005)'!I$21+2</f>
        <v>38544</v>
      </c>
      <c r="D119" s="105">
        <f>C119</f>
        <v>38544</v>
      </c>
    </row>
    <row r="120" spans="2:4">
      <c r="B120" s="103" t="s">
        <v>5</v>
      </c>
      <c r="C120" s="104">
        <f>'Batch Schedule (2005)'!J$21</f>
        <v>38552</v>
      </c>
      <c r="D120" s="105">
        <f>C120</f>
        <v>38552</v>
      </c>
    </row>
    <row r="121" spans="2:4">
      <c r="B121" s="103" t="s">
        <v>6</v>
      </c>
      <c r="D121" s="105"/>
    </row>
    <row r="122" spans="2:4">
      <c r="B122" s="103" t="s">
        <v>7</v>
      </c>
      <c r="C122" s="104">
        <f>'Batch Schedule (2005)'!R$21</f>
        <v>38602</v>
      </c>
      <c r="D122" s="105">
        <f>C122</f>
        <v>38602</v>
      </c>
    </row>
    <row r="124" spans="2:4">
      <c r="B124" s="102" t="s">
        <v>157</v>
      </c>
      <c r="C124" s="103"/>
    </row>
    <row r="125" spans="2:4">
      <c r="B125" s="103" t="s">
        <v>0</v>
      </c>
      <c r="C125" s="104">
        <f>'Batch Schedule (2005)'!D$13</f>
        <v>38322</v>
      </c>
      <c r="D125" s="105">
        <f>C125</f>
        <v>38322</v>
      </c>
    </row>
    <row r="126" spans="2:4">
      <c r="B126" s="103" t="s">
        <v>1</v>
      </c>
      <c r="D126" s="105"/>
    </row>
    <row r="127" spans="2:4">
      <c r="B127" s="103" t="s">
        <v>2</v>
      </c>
      <c r="C127" s="104">
        <f>'Batch Schedule (2005)'!F$13</f>
        <v>38357</v>
      </c>
      <c r="D127" s="105">
        <f>C127</f>
        <v>38357</v>
      </c>
    </row>
    <row r="128" spans="2:4">
      <c r="B128" s="103" t="s">
        <v>3</v>
      </c>
      <c r="C128" s="104">
        <f>'Batch Schedule (2005)'!H$13</f>
        <v>38362</v>
      </c>
      <c r="D128" s="105">
        <f>C128</f>
        <v>38362</v>
      </c>
    </row>
    <row r="129" spans="2:4">
      <c r="B129" s="103" t="s">
        <v>4</v>
      </c>
      <c r="C129" s="104">
        <f>'Batch Schedule (2005)'!I$13</f>
        <v>38422</v>
      </c>
      <c r="D129" s="105">
        <f>C129</f>
        <v>38422</v>
      </c>
    </row>
    <row r="130" spans="2:4">
      <c r="B130" s="103" t="s">
        <v>5</v>
      </c>
      <c r="C130" s="104">
        <f>'Batch Schedule (2005)'!J$13</f>
        <v>38432</v>
      </c>
      <c r="D130" s="105">
        <f>C130</f>
        <v>38432</v>
      </c>
    </row>
    <row r="131" spans="2:4">
      <c r="B131" s="103" t="s">
        <v>6</v>
      </c>
      <c r="D131" s="105"/>
    </row>
    <row r="132" spans="2:4">
      <c r="B132" s="103" t="s">
        <v>7</v>
      </c>
      <c r="C132" s="104">
        <f>'Batch Schedule (2005)'!R$13</f>
        <v>38482</v>
      </c>
      <c r="D132" s="105">
        <f>C132</f>
        <v>38482</v>
      </c>
    </row>
    <row r="134" spans="2:4">
      <c r="B134" s="102" t="s">
        <v>151</v>
      </c>
      <c r="C134" s="103"/>
    </row>
    <row r="135" spans="2:4">
      <c r="B135" s="103" t="s">
        <v>0</v>
      </c>
      <c r="C135" s="104">
        <f>'Batch Schedule (2005)'!D$15+2</f>
        <v>38355</v>
      </c>
      <c r="D135" s="105">
        <f>C135</f>
        <v>38355</v>
      </c>
    </row>
    <row r="136" spans="2:4">
      <c r="B136" s="103" t="s">
        <v>1</v>
      </c>
      <c r="D136" s="105"/>
    </row>
    <row r="137" spans="2:4">
      <c r="B137" s="103" t="s">
        <v>2</v>
      </c>
      <c r="C137" s="104">
        <f>'Batch Schedule (2005)'!F$15+2</f>
        <v>38390</v>
      </c>
      <c r="D137" s="105">
        <f>C137</f>
        <v>38390</v>
      </c>
    </row>
    <row r="138" spans="2:4">
      <c r="B138" s="103" t="s">
        <v>3</v>
      </c>
      <c r="C138" s="104">
        <f>'Batch Schedule (2005)'!H$15</f>
        <v>38393</v>
      </c>
      <c r="D138" s="105">
        <f>C138</f>
        <v>38393</v>
      </c>
    </row>
    <row r="139" spans="2:4">
      <c r="B139" s="103" t="s">
        <v>4</v>
      </c>
      <c r="C139" s="104">
        <f>'Batch Schedule (2005)'!I$15</f>
        <v>38453</v>
      </c>
      <c r="D139" s="105">
        <f>C139</f>
        <v>38453</v>
      </c>
    </row>
    <row r="140" spans="2:4">
      <c r="B140" s="103" t="s">
        <v>5</v>
      </c>
      <c r="C140" s="104">
        <f>'Batch Schedule (2005)'!J$15</f>
        <v>38463</v>
      </c>
      <c r="D140" s="105">
        <f>C140</f>
        <v>38463</v>
      </c>
    </row>
    <row r="141" spans="2:4">
      <c r="B141" s="103" t="s">
        <v>6</v>
      </c>
      <c r="D141" s="105"/>
    </row>
    <row r="142" spans="2:4">
      <c r="B142" s="103" t="s">
        <v>7</v>
      </c>
      <c r="C142" s="104">
        <f>'Batch Schedule (2005)'!R$15</f>
        <v>38513</v>
      </c>
      <c r="D142" s="105">
        <f>C142</f>
        <v>38513</v>
      </c>
    </row>
    <row r="144" spans="2:4">
      <c r="B144" s="102" t="s">
        <v>152</v>
      </c>
      <c r="C144" s="103"/>
    </row>
    <row r="145" spans="2:4">
      <c r="B145" s="103" t="s">
        <v>0</v>
      </c>
      <c r="C145" s="104">
        <f>'Batch Schedule (2005)'!D$17+2</f>
        <v>38383</v>
      </c>
      <c r="D145" s="105">
        <f>C145</f>
        <v>38383</v>
      </c>
    </row>
    <row r="146" spans="2:4">
      <c r="B146" s="103" t="s">
        <v>1</v>
      </c>
      <c r="D146" s="105"/>
    </row>
    <row r="147" spans="2:4">
      <c r="B147" s="103" t="s">
        <v>2</v>
      </c>
      <c r="C147" s="104">
        <f>'Batch Schedule (2005)'!F$17+2</f>
        <v>38418</v>
      </c>
      <c r="D147" s="105">
        <f>C147</f>
        <v>38418</v>
      </c>
    </row>
    <row r="148" spans="2:4">
      <c r="B148" s="103" t="s">
        <v>3</v>
      </c>
      <c r="C148" s="104">
        <f>'Batch Schedule (2005)'!H$17</f>
        <v>38421</v>
      </c>
      <c r="D148" s="105">
        <f>C148</f>
        <v>38421</v>
      </c>
    </row>
    <row r="149" spans="2:4">
      <c r="B149" s="103" t="s">
        <v>4</v>
      </c>
      <c r="C149" s="104">
        <f>'Batch Schedule (2005)'!I$17</f>
        <v>38481</v>
      </c>
      <c r="D149" s="105">
        <f>C149</f>
        <v>38481</v>
      </c>
    </row>
    <row r="150" spans="2:4">
      <c r="B150" s="103" t="s">
        <v>5</v>
      </c>
      <c r="C150" s="104">
        <f>'Batch Schedule (2005)'!J$17</f>
        <v>38491</v>
      </c>
      <c r="D150" s="105">
        <f>C150</f>
        <v>38491</v>
      </c>
    </row>
    <row r="151" spans="2:4">
      <c r="B151" s="103" t="s">
        <v>6</v>
      </c>
      <c r="D151" s="105"/>
    </row>
    <row r="152" spans="2:4">
      <c r="B152" s="103" t="s">
        <v>7</v>
      </c>
      <c r="C152" s="104">
        <f>'Batch Schedule (2005)'!R$17</f>
        <v>38541</v>
      </c>
      <c r="D152" s="105">
        <f>C152</f>
        <v>38541</v>
      </c>
    </row>
    <row r="154" spans="2:4">
      <c r="B154" s="102" t="s">
        <v>152</v>
      </c>
      <c r="C154" s="103"/>
    </row>
    <row r="155" spans="2:4">
      <c r="B155" s="103" t="s">
        <v>0</v>
      </c>
      <c r="C155" s="104">
        <f>'Batch Schedule (2005)'!D$29</f>
        <v>38565</v>
      </c>
      <c r="D155" s="105">
        <f>C155</f>
        <v>38565</v>
      </c>
    </row>
    <row r="156" spans="2:4">
      <c r="B156" s="103" t="s">
        <v>1</v>
      </c>
      <c r="D156" s="105"/>
    </row>
    <row r="157" spans="2:4">
      <c r="B157" s="103" t="s">
        <v>2</v>
      </c>
      <c r="C157" s="104">
        <f>'Batch Schedule (2005)'!F$29</f>
        <v>38600</v>
      </c>
      <c r="D157" s="105">
        <f>C157</f>
        <v>38600</v>
      </c>
    </row>
    <row r="158" spans="2:4">
      <c r="B158" s="103" t="s">
        <v>3</v>
      </c>
      <c r="C158" s="104">
        <f>'Batch Schedule (2005)'!H$29</f>
        <v>38605</v>
      </c>
      <c r="D158" s="105">
        <f>C158</f>
        <v>38605</v>
      </c>
    </row>
    <row r="159" spans="2:4">
      <c r="B159" s="103" t="s">
        <v>4</v>
      </c>
      <c r="C159" s="104">
        <f>'Batch Schedule (2005)'!I$29</f>
        <v>38665</v>
      </c>
      <c r="D159" s="105">
        <f>C159</f>
        <v>38665</v>
      </c>
    </row>
    <row r="160" spans="2:4">
      <c r="B160" s="103" t="s">
        <v>5</v>
      </c>
      <c r="C160" s="104">
        <f>'Batch Schedule (2005)'!J$29+2</f>
        <v>38677</v>
      </c>
      <c r="D160" s="105">
        <f>C160</f>
        <v>38677</v>
      </c>
    </row>
    <row r="161" spans="2:4">
      <c r="B161" s="103" t="s">
        <v>6</v>
      </c>
      <c r="D161" s="105"/>
    </row>
    <row r="162" spans="2:4">
      <c r="B162" s="103" t="s">
        <v>7</v>
      </c>
      <c r="C162" s="104">
        <f>'Batch Schedule (2005)'!R$29+1</f>
        <v>38726</v>
      </c>
      <c r="D162" s="105">
        <f>C162</f>
        <v>38726</v>
      </c>
    </row>
    <row r="164" spans="2:4">
      <c r="B164" s="102" t="s">
        <v>116</v>
      </c>
      <c r="C164" s="103"/>
    </row>
    <row r="165" spans="2:4">
      <c r="B165" s="103" t="s">
        <v>0</v>
      </c>
      <c r="C165" s="104">
        <f>'Batch Schedule (2005)'!D$33+2</f>
        <v>38628</v>
      </c>
      <c r="D165" s="105">
        <f>C165</f>
        <v>38628</v>
      </c>
    </row>
    <row r="166" spans="2:4">
      <c r="B166" s="103" t="s">
        <v>1</v>
      </c>
      <c r="D166" s="105"/>
    </row>
    <row r="167" spans="2:4">
      <c r="B167" s="103" t="s">
        <v>2</v>
      </c>
      <c r="C167" s="104">
        <f>'Batch Schedule (2005)'!F$33+2</f>
        <v>38663</v>
      </c>
      <c r="D167" s="105">
        <f>C167</f>
        <v>38663</v>
      </c>
    </row>
    <row r="168" spans="2:4">
      <c r="B168" s="103" t="s">
        <v>3</v>
      </c>
      <c r="C168" s="104">
        <f>'Batch Schedule (2005)'!H$33</f>
        <v>38666</v>
      </c>
      <c r="D168" s="105">
        <f>C168</f>
        <v>38666</v>
      </c>
    </row>
    <row r="169" spans="2:4">
      <c r="B169" s="103" t="s">
        <v>4</v>
      </c>
      <c r="C169" s="104">
        <f>'Batch Schedule (2005)'!I$33</f>
        <v>38726</v>
      </c>
      <c r="D169" s="105">
        <f>C169</f>
        <v>38726</v>
      </c>
    </row>
    <row r="170" spans="2:4">
      <c r="B170" s="103" t="s">
        <v>5</v>
      </c>
      <c r="C170" s="104">
        <f>'Batch Schedule (2005)'!J$33</f>
        <v>38736</v>
      </c>
      <c r="D170" s="105">
        <f>C170</f>
        <v>38736</v>
      </c>
    </row>
    <row r="171" spans="2:4">
      <c r="B171" s="103" t="s">
        <v>6</v>
      </c>
      <c r="D171" s="105"/>
    </row>
    <row r="172" spans="2:4">
      <c r="B172" s="103" t="s">
        <v>7</v>
      </c>
      <c r="C172" s="104">
        <f>'Batch Schedule (2005)'!R$33</f>
        <v>38786</v>
      </c>
      <c r="D172" s="105">
        <f>C172</f>
        <v>38786</v>
      </c>
    </row>
    <row r="174" spans="2:4">
      <c r="B174" s="102" t="s">
        <v>157</v>
      </c>
      <c r="C174" s="103"/>
    </row>
    <row r="175" spans="2:4">
      <c r="B175" s="103" t="s">
        <v>0</v>
      </c>
      <c r="C175" s="104">
        <f>'Batch Schedule (2005)'!D$25</f>
        <v>38503</v>
      </c>
      <c r="D175" s="105">
        <f>C175</f>
        <v>38503</v>
      </c>
    </row>
    <row r="176" spans="2:4">
      <c r="B176" s="103" t="s">
        <v>1</v>
      </c>
      <c r="D176" s="105"/>
    </row>
    <row r="177" spans="2:4">
      <c r="B177" s="103" t="s">
        <v>2</v>
      </c>
      <c r="C177" s="104">
        <f>'Batch Schedule (2005)'!F$25</f>
        <v>38538</v>
      </c>
      <c r="D177" s="105">
        <f>C177</f>
        <v>38538</v>
      </c>
    </row>
    <row r="178" spans="2:4">
      <c r="B178" s="103" t="s">
        <v>3</v>
      </c>
      <c r="C178" s="104">
        <f>'Batch Schedule (2005)'!H$25</f>
        <v>38543</v>
      </c>
      <c r="D178" s="105">
        <f>C178</f>
        <v>38543</v>
      </c>
    </row>
    <row r="179" spans="2:4">
      <c r="B179" s="103" t="s">
        <v>4</v>
      </c>
      <c r="C179" s="104">
        <f>'Batch Schedule (2005)'!I$25</f>
        <v>38603</v>
      </c>
      <c r="D179" s="105">
        <f>C179</f>
        <v>38603</v>
      </c>
    </row>
    <row r="180" spans="2:4">
      <c r="B180" s="103" t="s">
        <v>5</v>
      </c>
      <c r="C180" s="104">
        <f>'Batch Schedule (2005)'!J$25+1</f>
        <v>38614</v>
      </c>
      <c r="D180" s="105">
        <f>C180</f>
        <v>38614</v>
      </c>
    </row>
    <row r="181" spans="2:4">
      <c r="B181" s="103" t="s">
        <v>6</v>
      </c>
      <c r="D181" s="105"/>
    </row>
    <row r="182" spans="2:4">
      <c r="B182" s="103" t="s">
        <v>7</v>
      </c>
      <c r="C182" s="104">
        <f>'Batch Schedule (2005)'!R$25</f>
        <v>38663</v>
      </c>
      <c r="D182" s="105">
        <f>C182</f>
        <v>38663</v>
      </c>
    </row>
    <row r="184" spans="2:4">
      <c r="B184" s="102" t="s">
        <v>151</v>
      </c>
      <c r="C184" s="103"/>
    </row>
    <row r="185" spans="2:4">
      <c r="B185" s="103" t="s">
        <v>0</v>
      </c>
      <c r="C185" s="104">
        <f>'Batch Schedule (2005)'!D$27</f>
        <v>38534</v>
      </c>
      <c r="D185" s="105">
        <f>C185</f>
        <v>38534</v>
      </c>
    </row>
    <row r="186" spans="2:4">
      <c r="B186" s="103" t="s">
        <v>1</v>
      </c>
      <c r="D186" s="105"/>
    </row>
    <row r="187" spans="2:4">
      <c r="B187" s="103" t="s">
        <v>2</v>
      </c>
      <c r="C187" s="104">
        <f>'Batch Schedule (2005)'!F$27</f>
        <v>38569</v>
      </c>
      <c r="D187" s="105">
        <f>C187</f>
        <v>38569</v>
      </c>
    </row>
    <row r="188" spans="2:4">
      <c r="B188" s="103" t="s">
        <v>3</v>
      </c>
      <c r="C188" s="104">
        <f>'Batch Schedule (2005)'!H$27</f>
        <v>38574</v>
      </c>
      <c r="D188" s="105">
        <f>C188</f>
        <v>38574</v>
      </c>
    </row>
    <row r="189" spans="2:4">
      <c r="B189" s="103" t="s">
        <v>4</v>
      </c>
      <c r="C189" s="104">
        <f>'Batch Schedule (2005)'!I$27+1</f>
        <v>38635</v>
      </c>
      <c r="D189" s="105">
        <f>C189</f>
        <v>38635</v>
      </c>
    </row>
    <row r="190" spans="2:4">
      <c r="B190" s="103" t="s">
        <v>5</v>
      </c>
      <c r="C190" s="104">
        <f>'Batch Schedule (2005)'!J$27</f>
        <v>38644</v>
      </c>
      <c r="D190" s="105">
        <f>C190</f>
        <v>38644</v>
      </c>
    </row>
    <row r="191" spans="2:4">
      <c r="B191" s="103" t="s">
        <v>6</v>
      </c>
      <c r="D191" s="105"/>
    </row>
    <row r="192" spans="2:4">
      <c r="B192" s="103" t="s">
        <v>7</v>
      </c>
      <c r="C192" s="104">
        <f>'Batch Schedule (2005)'!R$27</f>
        <v>38694</v>
      </c>
      <c r="D192" s="105">
        <f>C192</f>
        <v>38694</v>
      </c>
    </row>
    <row r="194" spans="2:4">
      <c r="B194" s="102" t="s">
        <v>172</v>
      </c>
      <c r="C194" s="103"/>
    </row>
    <row r="195" spans="2:4">
      <c r="B195" s="103" t="s">
        <v>0</v>
      </c>
      <c r="C195" s="104">
        <f>'Batch Schedule (2005)'!D$29</f>
        <v>38565</v>
      </c>
      <c r="D195" s="105">
        <f>C195</f>
        <v>38565</v>
      </c>
    </row>
    <row r="196" spans="2:4">
      <c r="B196" s="103" t="s">
        <v>1</v>
      </c>
      <c r="D196" s="105"/>
    </row>
    <row r="197" spans="2:4">
      <c r="B197" s="103" t="s">
        <v>2</v>
      </c>
      <c r="C197" s="104">
        <f>'Batch Schedule (2005)'!F$33+2</f>
        <v>38663</v>
      </c>
      <c r="D197" s="105">
        <f>C197</f>
        <v>38663</v>
      </c>
    </row>
    <row r="198" spans="2:4">
      <c r="B198" s="103" t="s">
        <v>3</v>
      </c>
      <c r="C198" s="104">
        <f>'Batch Schedule (2005)'!H$33</f>
        <v>38666</v>
      </c>
      <c r="D198" s="105">
        <f>C198</f>
        <v>38666</v>
      </c>
    </row>
    <row r="199" spans="2:4">
      <c r="B199" s="103" t="s">
        <v>4</v>
      </c>
      <c r="C199" s="104">
        <f>'Batch Schedule (2005)'!I$33</f>
        <v>38726</v>
      </c>
      <c r="D199" s="105">
        <f>C199</f>
        <v>38726</v>
      </c>
    </row>
    <row r="200" spans="2:4">
      <c r="B200" s="103" t="s">
        <v>5</v>
      </c>
      <c r="C200" s="104">
        <f>'Batch Schedule (2005)'!J$33</f>
        <v>38736</v>
      </c>
      <c r="D200" s="105">
        <f>C200</f>
        <v>38736</v>
      </c>
    </row>
    <row r="201" spans="2:4">
      <c r="B201" s="103" t="s">
        <v>6</v>
      </c>
      <c r="D201" s="105"/>
    </row>
    <row r="202" spans="2:4">
      <c r="B202" s="103" t="s">
        <v>7</v>
      </c>
      <c r="C202" s="104">
        <f>'Batch Schedule (2005)'!R$33</f>
        <v>38786</v>
      </c>
      <c r="D202" s="105">
        <f>C202</f>
        <v>38786</v>
      </c>
    </row>
    <row r="204" spans="2:4">
      <c r="B204" s="102" t="s">
        <v>157</v>
      </c>
      <c r="C204" s="103"/>
    </row>
    <row r="205" spans="2:4">
      <c r="B205" s="103" t="s">
        <v>0</v>
      </c>
      <c r="C205" s="104">
        <f>'Batch Schedule (2006)'!D$13</f>
        <v>38687</v>
      </c>
      <c r="D205" s="105">
        <f>C205</f>
        <v>38687</v>
      </c>
    </row>
    <row r="206" spans="2:4">
      <c r="B206" s="103" t="s">
        <v>1</v>
      </c>
      <c r="D206" s="105"/>
    </row>
    <row r="207" spans="2:4">
      <c r="B207" s="103" t="s">
        <v>2</v>
      </c>
      <c r="C207" s="104">
        <f>'Batch Schedule (2006)'!F$13</f>
        <v>38722</v>
      </c>
      <c r="D207" s="105">
        <f>C207</f>
        <v>38722</v>
      </c>
    </row>
    <row r="208" spans="2:4">
      <c r="B208" s="103" t="s">
        <v>3</v>
      </c>
      <c r="C208" s="104">
        <f>'Batch Schedule (2006)'!H$13</f>
        <v>38727</v>
      </c>
      <c r="D208" s="105">
        <f>C208</f>
        <v>38727</v>
      </c>
    </row>
    <row r="209" spans="2:4">
      <c r="B209" s="103" t="s">
        <v>4</v>
      </c>
      <c r="C209" s="104">
        <f>'Batch Schedule (2006)'!I$13+2</f>
        <v>38789</v>
      </c>
      <c r="D209" s="105">
        <f>C209</f>
        <v>38789</v>
      </c>
    </row>
    <row r="210" spans="2:4">
      <c r="B210" s="103" t="s">
        <v>5</v>
      </c>
      <c r="C210" s="104">
        <f>'Batch Schedule (2006)'!J$13</f>
        <v>38797</v>
      </c>
      <c r="D210" s="105">
        <f>C210</f>
        <v>38797</v>
      </c>
    </row>
    <row r="211" spans="2:4">
      <c r="B211" s="103" t="s">
        <v>6</v>
      </c>
      <c r="D211" s="105"/>
    </row>
    <row r="212" spans="2:4">
      <c r="B212" s="103" t="s">
        <v>7</v>
      </c>
      <c r="C212" s="104">
        <f>'Batch Schedule (2006)'!R$13</f>
        <v>38847</v>
      </c>
      <c r="D212" s="105">
        <f>C212</f>
        <v>38847</v>
      </c>
    </row>
    <row r="214" spans="2:4">
      <c r="B214" s="102" t="s">
        <v>151</v>
      </c>
      <c r="C214" s="103"/>
    </row>
    <row r="215" spans="2:4">
      <c r="B215" s="103" t="s">
        <v>0</v>
      </c>
      <c r="C215" s="104">
        <f>'Batch Schedule (2006)'!D$15+1+1</f>
        <v>38720</v>
      </c>
      <c r="D215" s="105">
        <f>C215</f>
        <v>38720</v>
      </c>
    </row>
    <row r="216" spans="2:4">
      <c r="B216" s="103" t="s">
        <v>1</v>
      </c>
      <c r="D216" s="105"/>
    </row>
    <row r="217" spans="2:4">
      <c r="B217" s="103" t="s">
        <v>2</v>
      </c>
      <c r="C217" s="104">
        <f>'Batch Schedule (2006)'!F$15+1</f>
        <v>38754</v>
      </c>
      <c r="D217" s="105">
        <f>C217</f>
        <v>38754</v>
      </c>
    </row>
    <row r="218" spans="2:4">
      <c r="B218" s="103" t="s">
        <v>3</v>
      </c>
      <c r="C218" s="104">
        <f>'Batch Schedule (2006)'!H$15</f>
        <v>38758</v>
      </c>
      <c r="D218" s="105">
        <f>C218</f>
        <v>38758</v>
      </c>
    </row>
    <row r="219" spans="2:4">
      <c r="B219" s="103" t="s">
        <v>4</v>
      </c>
      <c r="C219" s="104">
        <f>'Batch Schedule (2006)'!I$15</f>
        <v>38818</v>
      </c>
      <c r="D219" s="105">
        <f>C219</f>
        <v>38818</v>
      </c>
    </row>
    <row r="220" spans="2:4">
      <c r="B220" s="103" t="s">
        <v>5</v>
      </c>
      <c r="C220" s="104">
        <f>'Batch Schedule (2006)'!J$15</f>
        <v>38828</v>
      </c>
      <c r="D220" s="105">
        <f>C220</f>
        <v>38828</v>
      </c>
    </row>
    <row r="221" spans="2:4">
      <c r="B221" s="103" t="s">
        <v>6</v>
      </c>
      <c r="D221" s="105"/>
    </row>
    <row r="222" spans="2:4">
      <c r="B222" s="103" t="s">
        <v>7</v>
      </c>
      <c r="C222" s="104">
        <f>'Batch Schedule (2006)'!R$15+2</f>
        <v>38880</v>
      </c>
      <c r="D222" s="105">
        <f>C222</f>
        <v>38880</v>
      </c>
    </row>
    <row r="224" spans="2:4">
      <c r="B224" s="102" t="s">
        <v>156</v>
      </c>
      <c r="C224" s="103"/>
    </row>
    <row r="225" spans="2:4">
      <c r="B225" s="103" t="s">
        <v>0</v>
      </c>
      <c r="C225" s="104">
        <f>'Batch Schedule (2005)'!D$31</f>
        <v>38595</v>
      </c>
      <c r="D225" s="105">
        <f>C225</f>
        <v>38595</v>
      </c>
    </row>
    <row r="226" spans="2:4">
      <c r="B226" s="103" t="s">
        <v>1</v>
      </c>
      <c r="D226" s="105"/>
    </row>
    <row r="227" spans="2:4">
      <c r="B227" s="103" t="s">
        <v>2</v>
      </c>
      <c r="C227" s="104">
        <f>'Batch Schedule (2005)'!F$31</f>
        <v>38630</v>
      </c>
      <c r="D227" s="105">
        <f>C227</f>
        <v>38630</v>
      </c>
    </row>
    <row r="228" spans="2:4">
      <c r="B228" s="103" t="s">
        <v>3</v>
      </c>
      <c r="C228" s="104">
        <f>'Batch Schedule (2005)'!H$31</f>
        <v>38635</v>
      </c>
      <c r="D228" s="105">
        <f>C228</f>
        <v>38635</v>
      </c>
    </row>
    <row r="229" spans="2:4">
      <c r="B229" s="103" t="s">
        <v>4</v>
      </c>
      <c r="C229" s="104">
        <f>'Batch Schedule (2005)'!I$31</f>
        <v>38695</v>
      </c>
      <c r="D229" s="105">
        <f>C229</f>
        <v>38695</v>
      </c>
    </row>
    <row r="230" spans="2:4">
      <c r="B230" s="103" t="s">
        <v>5</v>
      </c>
      <c r="C230" s="104">
        <f>'Batch Schedule (2005)'!J$31</f>
        <v>38705</v>
      </c>
      <c r="D230" s="105">
        <f>C230</f>
        <v>38705</v>
      </c>
    </row>
    <row r="231" spans="2:4">
      <c r="B231" s="103" t="s">
        <v>6</v>
      </c>
      <c r="D231" s="105"/>
    </row>
    <row r="232" spans="2:4">
      <c r="B232" s="103" t="s">
        <v>7</v>
      </c>
      <c r="C232" s="104">
        <f>'Batch Schedule (2005)'!R$31</f>
        <v>38755</v>
      </c>
      <c r="D232" s="105">
        <f>C232</f>
        <v>38755</v>
      </c>
    </row>
    <row r="234" spans="2:4">
      <c r="B234" s="102" t="s">
        <v>115</v>
      </c>
      <c r="C234" s="103"/>
    </row>
    <row r="235" spans="2:4">
      <c r="B235" s="103" t="s">
        <v>0</v>
      </c>
      <c r="C235" s="104">
        <f>'Batch Schedule (2006)'!D$13</f>
        <v>38687</v>
      </c>
      <c r="D235" s="105">
        <f>C235</f>
        <v>38687</v>
      </c>
    </row>
    <row r="236" spans="2:4">
      <c r="B236" s="103" t="s">
        <v>1</v>
      </c>
      <c r="D236" s="105"/>
    </row>
    <row r="237" spans="2:4">
      <c r="B237" s="103" t="s">
        <v>2</v>
      </c>
      <c r="C237" s="104">
        <f>'Batch Schedule (2006)'!F$13</f>
        <v>38722</v>
      </c>
      <c r="D237" s="105">
        <f>C237</f>
        <v>38722</v>
      </c>
    </row>
    <row r="238" spans="2:4">
      <c r="B238" s="103" t="s">
        <v>3</v>
      </c>
      <c r="C238" s="104">
        <f>'Batch Schedule (2006)'!H$13</f>
        <v>38727</v>
      </c>
      <c r="D238" s="105">
        <f>C238</f>
        <v>38727</v>
      </c>
    </row>
    <row r="239" spans="2:4">
      <c r="B239" s="103" t="s">
        <v>4</v>
      </c>
      <c r="C239" s="104">
        <f>'Batch Schedule (2006)'!I$13+2</f>
        <v>38789</v>
      </c>
      <c r="D239" s="105">
        <f>C239</f>
        <v>38789</v>
      </c>
    </row>
    <row r="240" spans="2:4">
      <c r="B240" s="103" t="s">
        <v>5</v>
      </c>
      <c r="C240" s="104">
        <f>'Batch Schedule (2006)'!J$13</f>
        <v>38797</v>
      </c>
      <c r="D240" s="105">
        <f>C240</f>
        <v>38797</v>
      </c>
    </row>
    <row r="241" spans="2:4">
      <c r="B241" s="103" t="s">
        <v>6</v>
      </c>
      <c r="D241" s="105"/>
    </row>
    <row r="242" spans="2:4">
      <c r="B242" s="103" t="s">
        <v>7</v>
      </c>
      <c r="C242" s="104">
        <f>'Batch Schedule (2006)'!R$13</f>
        <v>38847</v>
      </c>
      <c r="D242" s="105">
        <f>C242</f>
        <v>38847</v>
      </c>
    </row>
    <row r="244" spans="2:4">
      <c r="B244" s="102" t="s">
        <v>152</v>
      </c>
      <c r="C244" s="103"/>
    </row>
    <row r="245" spans="2:4">
      <c r="B245" s="103" t="s">
        <v>0</v>
      </c>
      <c r="C245" s="104">
        <f>'Batch Schedule (2006)'!D$17+1</f>
        <v>38747</v>
      </c>
      <c r="D245" s="105">
        <f>C245</f>
        <v>38747</v>
      </c>
    </row>
    <row r="246" spans="2:4">
      <c r="B246" s="103" t="s">
        <v>1</v>
      </c>
      <c r="D246" s="105"/>
    </row>
    <row r="247" spans="2:4">
      <c r="B247" s="103" t="s">
        <v>2</v>
      </c>
      <c r="C247" s="104">
        <f>'Batch Schedule (2006)'!F$17+1</f>
        <v>38782</v>
      </c>
      <c r="D247" s="105">
        <f>C247</f>
        <v>38782</v>
      </c>
    </row>
    <row r="248" spans="2:4">
      <c r="B248" s="103" t="s">
        <v>3</v>
      </c>
      <c r="C248" s="104">
        <f>'Batch Schedule (2006)'!H$17</f>
        <v>38786</v>
      </c>
      <c r="D248" s="105">
        <f>C248</f>
        <v>38786</v>
      </c>
    </row>
    <row r="249" spans="2:4">
      <c r="B249" s="103" t="s">
        <v>4</v>
      </c>
      <c r="C249" s="104">
        <f>'Batch Schedule (2006)'!I$17</f>
        <v>38846</v>
      </c>
      <c r="D249" s="105">
        <f>C249</f>
        <v>38846</v>
      </c>
    </row>
    <row r="250" spans="2:4">
      <c r="B250" s="103" t="s">
        <v>5</v>
      </c>
      <c r="C250" s="104">
        <f>'Batch Schedule (2006)'!J$17</f>
        <v>38856</v>
      </c>
      <c r="D250" s="105">
        <f>C250</f>
        <v>38856</v>
      </c>
    </row>
    <row r="251" spans="2:4">
      <c r="B251" s="103" t="s">
        <v>6</v>
      </c>
      <c r="D251" s="105"/>
    </row>
    <row r="252" spans="2:4">
      <c r="B252" s="103" t="s">
        <v>7</v>
      </c>
      <c r="C252" s="104">
        <f>'Batch Schedule (2006)'!R$17+1+1</f>
        <v>38908</v>
      </c>
      <c r="D252" s="105">
        <f>C252</f>
        <v>38908</v>
      </c>
    </row>
    <row r="254" spans="2:4">
      <c r="B254" s="102" t="s">
        <v>151</v>
      </c>
      <c r="C254" s="103"/>
    </row>
    <row r="255" spans="2:4">
      <c r="B255" s="103" t="s">
        <v>0</v>
      </c>
      <c r="C255" s="104">
        <f>'Batch Schedule (2006)'!D$27+2</f>
        <v>38901</v>
      </c>
      <c r="D255" s="105">
        <f>C255</f>
        <v>38901</v>
      </c>
    </row>
    <row r="256" spans="2:4">
      <c r="B256" s="103" t="s">
        <v>1</v>
      </c>
      <c r="D256" s="105"/>
    </row>
    <row r="257" spans="2:4">
      <c r="B257" s="103" t="s">
        <v>2</v>
      </c>
      <c r="C257" s="104">
        <f>'Batch Schedule (2006)'!F$27+2</f>
        <v>38936</v>
      </c>
      <c r="D257" s="105">
        <f>C257</f>
        <v>38936</v>
      </c>
    </row>
    <row r="258" spans="2:4">
      <c r="B258" s="103" t="s">
        <v>3</v>
      </c>
      <c r="C258" s="104">
        <f>'Batch Schedule (2006)'!H$27</f>
        <v>38939</v>
      </c>
      <c r="D258" s="105">
        <f>C258</f>
        <v>38939</v>
      </c>
    </row>
    <row r="259" spans="2:4">
      <c r="B259" s="103" t="s">
        <v>4</v>
      </c>
      <c r="C259" s="104">
        <f>'Batch Schedule (2006)'!I$27</f>
        <v>38999</v>
      </c>
      <c r="D259" s="105">
        <f>C259</f>
        <v>38999</v>
      </c>
    </row>
    <row r="260" spans="2:4">
      <c r="B260" s="103" t="s">
        <v>5</v>
      </c>
      <c r="C260" s="104">
        <f>'Batch Schedule (2006)'!J$27</f>
        <v>39009</v>
      </c>
      <c r="D260" s="105">
        <f>C260</f>
        <v>39009</v>
      </c>
    </row>
    <row r="261" spans="2:4">
      <c r="B261" s="103" t="s">
        <v>6</v>
      </c>
      <c r="D261" s="105"/>
    </row>
    <row r="262" spans="2:4">
      <c r="B262" s="103" t="s">
        <v>7</v>
      </c>
      <c r="C262" s="104">
        <f>'Batch Schedule (2006)'!R$27</f>
        <v>39059</v>
      </c>
      <c r="D262" s="105">
        <f>C262</f>
        <v>39059</v>
      </c>
    </row>
    <row r="264" spans="2:4">
      <c r="B264" s="102" t="s">
        <v>151</v>
      </c>
      <c r="C264" s="103"/>
    </row>
    <row r="265" spans="2:4">
      <c r="B265" s="140" t="s">
        <v>0</v>
      </c>
      <c r="C265" s="139">
        <f>'Batch Schedule (2006)'!D$27+2</f>
        <v>38901</v>
      </c>
      <c r="D265" s="141">
        <f>C265</f>
        <v>38901</v>
      </c>
    </row>
    <row r="266" spans="2:4" ht="15.6">
      <c r="B266" s="103" t="s">
        <v>0</v>
      </c>
      <c r="C266" s="142">
        <f>'Batch Schedule (2006)'!D$27+4</f>
        <v>38903</v>
      </c>
      <c r="D266" s="105">
        <f>C266</f>
        <v>38903</v>
      </c>
    </row>
    <row r="267" spans="2:4">
      <c r="B267" s="103" t="s">
        <v>1</v>
      </c>
      <c r="D267" s="105"/>
    </row>
    <row r="268" spans="2:4">
      <c r="B268" s="103" t="s">
        <v>2</v>
      </c>
      <c r="C268" s="104">
        <f>'Batch Schedule (2006)'!F$27+2</f>
        <v>38936</v>
      </c>
      <c r="D268" s="105">
        <f>C268</f>
        <v>38936</v>
      </c>
    </row>
    <row r="269" spans="2:4">
      <c r="B269" s="103" t="s">
        <v>3</v>
      </c>
      <c r="C269" s="104">
        <f>'Batch Schedule (2006)'!H$27</f>
        <v>38939</v>
      </c>
      <c r="D269" s="105">
        <f>C269</f>
        <v>38939</v>
      </c>
    </row>
    <row r="270" spans="2:4">
      <c r="B270" s="103" t="s">
        <v>4</v>
      </c>
      <c r="C270" s="104">
        <f>'Batch Schedule (2006)'!I$27</f>
        <v>38999</v>
      </c>
      <c r="D270" s="105">
        <f>C270</f>
        <v>38999</v>
      </c>
    </row>
    <row r="271" spans="2:4">
      <c r="B271" s="103" t="s">
        <v>5</v>
      </c>
      <c r="C271" s="104">
        <f>'Batch Schedule (2006)'!J$27</f>
        <v>39009</v>
      </c>
      <c r="D271" s="105">
        <f>C271</f>
        <v>39009</v>
      </c>
    </row>
    <row r="272" spans="2:4">
      <c r="B272" s="103" t="s">
        <v>6</v>
      </c>
      <c r="D272" s="105"/>
    </row>
    <row r="273" spans="2:4">
      <c r="B273" s="103" t="s">
        <v>7</v>
      </c>
      <c r="C273" s="104">
        <f>'Batch Schedule (2006)'!R$27</f>
        <v>39059</v>
      </c>
      <c r="D273" s="105">
        <f>C273</f>
        <v>39059</v>
      </c>
    </row>
    <row r="275" spans="2:4">
      <c r="B275" s="102" t="s">
        <v>152</v>
      </c>
      <c r="C275" s="103"/>
    </row>
    <row r="276" spans="2:4">
      <c r="B276" s="103" t="s">
        <v>0</v>
      </c>
      <c r="C276" s="104">
        <f>'Batch Schedule (2006)'!D$29</f>
        <v>38930</v>
      </c>
      <c r="D276" s="105">
        <f>C276</f>
        <v>38930</v>
      </c>
    </row>
    <row r="277" spans="2:4">
      <c r="B277" s="103" t="s">
        <v>1</v>
      </c>
      <c r="D277" s="105"/>
    </row>
    <row r="278" spans="2:4">
      <c r="B278" s="103" t="s">
        <v>2</v>
      </c>
      <c r="C278" s="104">
        <f>'Batch Schedule (2006)'!F$29</f>
        <v>38965</v>
      </c>
      <c r="D278" s="105">
        <f>C278</f>
        <v>38965</v>
      </c>
    </row>
    <row r="279" spans="2:4">
      <c r="B279" s="103" t="s">
        <v>3</v>
      </c>
      <c r="C279" s="104">
        <f>'Batch Schedule (2006)'!H$29</f>
        <v>38970</v>
      </c>
      <c r="D279" s="105">
        <f>C279</f>
        <v>38970</v>
      </c>
    </row>
    <row r="280" spans="2:4">
      <c r="B280" s="103" t="s">
        <v>4</v>
      </c>
      <c r="C280" s="104">
        <f>'Batch Schedule (2006)'!I$29</f>
        <v>39030</v>
      </c>
      <c r="D280" s="105">
        <f>C280</f>
        <v>39030</v>
      </c>
    </row>
    <row r="281" spans="2:4">
      <c r="B281" s="103" t="s">
        <v>5</v>
      </c>
      <c r="C281" s="104">
        <f>'Batch Schedule (2006)'!J$29+1</f>
        <v>39041</v>
      </c>
      <c r="D281" s="105">
        <f>C281</f>
        <v>39041</v>
      </c>
    </row>
    <row r="282" spans="2:4">
      <c r="B282" s="103" t="s">
        <v>6</v>
      </c>
      <c r="D282" s="105"/>
    </row>
    <row r="283" spans="2:4">
      <c r="B283" s="103" t="s">
        <v>7</v>
      </c>
      <c r="C283" s="104">
        <f>'Batch Schedule (2006)'!R$29</f>
        <v>39090</v>
      </c>
      <c r="D283" s="105">
        <f>C283</f>
        <v>39090</v>
      </c>
    </row>
    <row r="285" spans="2:4">
      <c r="B285" s="102" t="s">
        <v>116</v>
      </c>
      <c r="C285" s="103"/>
    </row>
    <row r="286" spans="2:4">
      <c r="B286" s="103" t="s">
        <v>0</v>
      </c>
      <c r="C286" s="104">
        <f>'Batch Schedule (2006)'!D$21</f>
        <v>38807</v>
      </c>
      <c r="D286" s="105">
        <f>C286</f>
        <v>38807</v>
      </c>
    </row>
    <row r="287" spans="2:4">
      <c r="B287" s="103" t="s">
        <v>1</v>
      </c>
      <c r="D287" s="105"/>
    </row>
    <row r="288" spans="2:4">
      <c r="B288" s="103" t="s">
        <v>2</v>
      </c>
      <c r="C288" s="104">
        <f>'Batch Schedule (2006)'!F$21</f>
        <v>38842</v>
      </c>
      <c r="D288" s="105">
        <f>C288</f>
        <v>38842</v>
      </c>
    </row>
    <row r="289" spans="2:4">
      <c r="B289" s="103" t="s">
        <v>3</v>
      </c>
      <c r="C289" s="104">
        <f>'Batch Schedule (2006)'!H$21</f>
        <v>38847</v>
      </c>
      <c r="D289" s="105">
        <f>C289</f>
        <v>38847</v>
      </c>
    </row>
    <row r="290" spans="2:4">
      <c r="B290" s="103" t="s">
        <v>4</v>
      </c>
      <c r="C290" s="104">
        <f>'Batch Schedule (2006)'!I$21+1</f>
        <v>38908</v>
      </c>
      <c r="D290" s="105">
        <f>C290</f>
        <v>38908</v>
      </c>
    </row>
    <row r="291" spans="2:4">
      <c r="B291" s="103" t="s">
        <v>5</v>
      </c>
      <c r="C291" s="104">
        <f>'Batch Schedule (2006)'!J$21</f>
        <v>38917</v>
      </c>
      <c r="D291" s="105">
        <f>C291</f>
        <v>38917</v>
      </c>
    </row>
    <row r="292" spans="2:4">
      <c r="B292" s="103" t="s">
        <v>6</v>
      </c>
      <c r="D292" s="105"/>
    </row>
    <row r="293" spans="2:4">
      <c r="B293" s="103" t="s">
        <v>7</v>
      </c>
      <c r="C293" s="104">
        <f>'Batch Schedule (2006)'!R$21</f>
        <v>38967</v>
      </c>
      <c r="D293" s="105">
        <f>C293</f>
        <v>38967</v>
      </c>
    </row>
    <row r="295" spans="2:4">
      <c r="B295" s="102" t="s">
        <v>115</v>
      </c>
      <c r="C295" s="103"/>
    </row>
    <row r="296" spans="2:4">
      <c r="B296" s="103" t="s">
        <v>0</v>
      </c>
      <c r="C296" s="104">
        <f>'Batch Schedule (2006)'!D$33+1</f>
        <v>38992</v>
      </c>
      <c r="D296" s="105">
        <f>C296</f>
        <v>38992</v>
      </c>
    </row>
    <row r="297" spans="2:4">
      <c r="B297" s="103" t="s">
        <v>1</v>
      </c>
      <c r="D297" s="105"/>
    </row>
    <row r="298" spans="2:4">
      <c r="B298" s="103" t="s">
        <v>2</v>
      </c>
      <c r="C298" s="104">
        <f>'Batch Schedule (2006)'!F$33+1</f>
        <v>39027</v>
      </c>
      <c r="D298" s="105">
        <f>C298</f>
        <v>39027</v>
      </c>
    </row>
    <row r="299" spans="2:4">
      <c r="B299" s="103" t="s">
        <v>3</v>
      </c>
      <c r="C299" s="104">
        <f>'Batch Schedule (2006)'!H$33</f>
        <v>39031</v>
      </c>
      <c r="D299" s="105">
        <f>C299</f>
        <v>39031</v>
      </c>
    </row>
    <row r="300" spans="2:4">
      <c r="B300" s="103" t="s">
        <v>4</v>
      </c>
      <c r="C300" s="104">
        <f>'Batch Schedule (2006)'!I$33</f>
        <v>39091</v>
      </c>
      <c r="D300" s="105">
        <f>C300</f>
        <v>39091</v>
      </c>
    </row>
    <row r="301" spans="2:4">
      <c r="B301" s="103" t="s">
        <v>5</v>
      </c>
      <c r="C301" s="104">
        <f>'Batch Schedule (2006)'!J$33</f>
        <v>39101</v>
      </c>
      <c r="D301" s="105">
        <f>C301</f>
        <v>39101</v>
      </c>
    </row>
    <row r="302" spans="2:4">
      <c r="B302" s="103" t="s">
        <v>6</v>
      </c>
      <c r="D302" s="105"/>
    </row>
    <row r="303" spans="2:4">
      <c r="B303" s="103" t="s">
        <v>7</v>
      </c>
      <c r="C303" s="104">
        <f>'Batch Schedule (2006)'!R$33+2</f>
        <v>39153</v>
      </c>
      <c r="D303" s="105">
        <f>C303</f>
        <v>39153</v>
      </c>
    </row>
    <row r="305" spans="2:4">
      <c r="B305" s="102" t="s">
        <v>116</v>
      </c>
      <c r="C305" s="103"/>
    </row>
    <row r="306" spans="2:4">
      <c r="B306" s="103" t="s">
        <v>0</v>
      </c>
      <c r="C306" s="104">
        <f>'Batch Schedule (2006)'!D$33+1</f>
        <v>38992</v>
      </c>
      <c r="D306" s="105">
        <f>C306</f>
        <v>38992</v>
      </c>
    </row>
    <row r="307" spans="2:4">
      <c r="B307" s="103" t="s">
        <v>1</v>
      </c>
      <c r="D307" s="105"/>
    </row>
    <row r="308" spans="2:4">
      <c r="B308" s="103" t="s">
        <v>2</v>
      </c>
      <c r="C308" s="104">
        <f>'Batch Schedule (2006)'!F$33+1</f>
        <v>39027</v>
      </c>
      <c r="D308" s="105">
        <f>C308</f>
        <v>39027</v>
      </c>
    </row>
    <row r="309" spans="2:4">
      <c r="B309" s="103" t="s">
        <v>3</v>
      </c>
      <c r="C309" s="104">
        <f>'Batch Schedule (2006)'!H$33</f>
        <v>39031</v>
      </c>
      <c r="D309" s="105">
        <f>C309</f>
        <v>39031</v>
      </c>
    </row>
    <row r="310" spans="2:4">
      <c r="B310" s="103" t="s">
        <v>4</v>
      </c>
      <c r="C310" s="104">
        <f>'Batch Schedule (2006)'!I$33</f>
        <v>39091</v>
      </c>
      <c r="D310" s="105">
        <f>C310</f>
        <v>39091</v>
      </c>
    </row>
    <row r="311" spans="2:4">
      <c r="B311" s="103" t="s">
        <v>5</v>
      </c>
      <c r="C311" s="104">
        <f>'Batch Schedule (2006)'!J$33</f>
        <v>39101</v>
      </c>
      <c r="D311" s="105">
        <f>C311</f>
        <v>39101</v>
      </c>
    </row>
    <row r="312" spans="2:4">
      <c r="B312" s="103" t="s">
        <v>6</v>
      </c>
      <c r="D312" s="105"/>
    </row>
    <row r="313" spans="2:4">
      <c r="B313" s="103" t="s">
        <v>7</v>
      </c>
      <c r="C313" s="104">
        <f>'Batch Schedule (2006)'!R$33+2</f>
        <v>39153</v>
      </c>
      <c r="D313" s="105">
        <f>C313</f>
        <v>39153</v>
      </c>
    </row>
    <row r="315" spans="2:4">
      <c r="B315" s="102" t="s">
        <v>158</v>
      </c>
      <c r="C315" s="103"/>
    </row>
    <row r="316" spans="2:4">
      <c r="B316" s="103" t="s">
        <v>0</v>
      </c>
      <c r="C316" s="104">
        <f>'Batch Schedule (2006)'!D$23</f>
        <v>38838</v>
      </c>
      <c r="D316" s="105">
        <f>C316</f>
        <v>38838</v>
      </c>
    </row>
    <row r="317" spans="2:4">
      <c r="B317" s="103" t="s">
        <v>1</v>
      </c>
      <c r="D317" s="105"/>
    </row>
    <row r="318" spans="2:4">
      <c r="B318" s="103" t="s">
        <v>2</v>
      </c>
      <c r="C318" s="104">
        <f>'Batch Schedule (2006)'!F$23</f>
        <v>38873</v>
      </c>
      <c r="D318" s="105">
        <f>C318</f>
        <v>38873</v>
      </c>
    </row>
    <row r="319" spans="2:4">
      <c r="B319" s="103" t="s">
        <v>3</v>
      </c>
      <c r="C319" s="104">
        <f>'Batch Schedule (2006)'!H$23+2</f>
        <v>38880</v>
      </c>
      <c r="D319" s="105">
        <f>C319</f>
        <v>38880</v>
      </c>
    </row>
    <row r="320" spans="2:4">
      <c r="B320" s="103" t="s">
        <v>4</v>
      </c>
      <c r="C320" s="104">
        <f>'Batch Schedule (2006)'!I$23</f>
        <v>38938</v>
      </c>
      <c r="D320" s="105">
        <f>C320</f>
        <v>38938</v>
      </c>
    </row>
    <row r="321" spans="2:4">
      <c r="B321" s="103" t="s">
        <v>5</v>
      </c>
      <c r="C321" s="104">
        <f>'Batch Schedule (2006)'!J$23+2</f>
        <v>38950</v>
      </c>
      <c r="D321" s="105">
        <f>C321</f>
        <v>38950</v>
      </c>
    </row>
    <row r="322" spans="2:4">
      <c r="B322" s="103" t="s">
        <v>6</v>
      </c>
      <c r="D322" s="105"/>
    </row>
    <row r="323" spans="2:4">
      <c r="B323" s="103" t="s">
        <v>7</v>
      </c>
      <c r="C323" s="104">
        <f>'Batch Schedule (2006)'!R$23+1</f>
        <v>38999</v>
      </c>
      <c r="D323" s="105">
        <f>C323</f>
        <v>38999</v>
      </c>
    </row>
    <row r="325" spans="2:4">
      <c r="B325" s="102" t="s">
        <v>157</v>
      </c>
      <c r="C325" s="103"/>
    </row>
    <row r="326" spans="2:4">
      <c r="B326" s="103" t="s">
        <v>0</v>
      </c>
      <c r="C326" s="104">
        <f>'Batch Schedule (2006)'!D$25</f>
        <v>38868</v>
      </c>
      <c r="D326" s="105">
        <f>C326</f>
        <v>38868</v>
      </c>
    </row>
    <row r="327" spans="2:4">
      <c r="B327" s="103" t="s">
        <v>1</v>
      </c>
      <c r="D327" s="105"/>
    </row>
    <row r="328" spans="2:4">
      <c r="B328" s="103" t="s">
        <v>2</v>
      </c>
      <c r="C328" s="104">
        <f>'Batch Schedule (2006)'!F$25</f>
        <v>38903</v>
      </c>
      <c r="D328" s="105">
        <f>C328</f>
        <v>38903</v>
      </c>
    </row>
    <row r="329" spans="2:4">
      <c r="B329" s="103" t="s">
        <v>3</v>
      </c>
      <c r="C329" s="104">
        <f>'Batch Schedule (2006)'!H$25</f>
        <v>38908</v>
      </c>
      <c r="D329" s="105">
        <f>C329</f>
        <v>38908</v>
      </c>
    </row>
    <row r="330" spans="2:4">
      <c r="B330" s="103" t="s">
        <v>4</v>
      </c>
      <c r="C330" s="104">
        <f>'Batch Schedule (2006)'!I$25</f>
        <v>38968</v>
      </c>
      <c r="D330" s="105">
        <f>C330</f>
        <v>38968</v>
      </c>
    </row>
    <row r="331" spans="2:4">
      <c r="B331" s="103" t="s">
        <v>5</v>
      </c>
      <c r="C331" s="104">
        <f>'Batch Schedule (2006)'!J$25</f>
        <v>38978</v>
      </c>
      <c r="D331" s="105">
        <f>C331</f>
        <v>38978</v>
      </c>
    </row>
    <row r="332" spans="2:4">
      <c r="B332" s="103" t="s">
        <v>6</v>
      </c>
      <c r="D332" s="105"/>
    </row>
    <row r="333" spans="2:4">
      <c r="B333" s="103" t="s">
        <v>7</v>
      </c>
      <c r="C333" s="104">
        <f>'Batch Schedule (2006)'!R$25</f>
        <v>39028</v>
      </c>
      <c r="D333" s="105">
        <f>C333</f>
        <v>39028</v>
      </c>
    </row>
    <row r="335" spans="2:4">
      <c r="B335" s="102" t="s">
        <v>158</v>
      </c>
      <c r="C335" s="103"/>
    </row>
    <row r="336" spans="2:4">
      <c r="B336" s="103" t="s">
        <v>0</v>
      </c>
      <c r="C336" s="104">
        <f>'Batch Schedule (2005-2006-2007)'!D$46</f>
        <v>39021</v>
      </c>
      <c r="D336" s="105">
        <f>C336</f>
        <v>39021</v>
      </c>
    </row>
    <row r="337" spans="2:4">
      <c r="B337" s="103" t="s">
        <v>1</v>
      </c>
      <c r="D337" s="105"/>
    </row>
    <row r="338" spans="2:4">
      <c r="B338" s="103" t="s">
        <v>2</v>
      </c>
      <c r="C338" s="104">
        <f>'Batch Schedule (2005-2006-2007)'!F$46</f>
        <v>39056</v>
      </c>
      <c r="D338" s="105">
        <f>C338</f>
        <v>39056</v>
      </c>
    </row>
    <row r="339" spans="2:4">
      <c r="B339" s="103" t="s">
        <v>3</v>
      </c>
      <c r="C339" s="104">
        <f>'Batch Schedule (2005-2006-2007)'!H$46</f>
        <v>39061</v>
      </c>
      <c r="D339" s="105">
        <f>C339</f>
        <v>39061</v>
      </c>
    </row>
    <row r="340" spans="2:4">
      <c r="B340" s="103" t="s">
        <v>4</v>
      </c>
      <c r="C340" s="104">
        <f>'Batch Schedule (2005-2006-2007)'!I$46</f>
        <v>39121</v>
      </c>
      <c r="D340" s="105">
        <f>C340</f>
        <v>39121</v>
      </c>
    </row>
    <row r="341" spans="2:4">
      <c r="B341" s="103" t="s">
        <v>5</v>
      </c>
      <c r="C341" s="104">
        <f>'Batch Schedule (2005-2006-2007)'!J$46+2</f>
        <v>39133</v>
      </c>
      <c r="D341" s="105">
        <f>C341</f>
        <v>39133</v>
      </c>
    </row>
    <row r="342" spans="2:4">
      <c r="B342" s="103" t="s">
        <v>6</v>
      </c>
      <c r="D342" s="105"/>
    </row>
    <row r="343" spans="2:4">
      <c r="B343" s="103" t="s">
        <v>7</v>
      </c>
      <c r="C343" s="104">
        <f>'Batch Schedule (2005-2006-2007)'!R$46</f>
        <v>39181</v>
      </c>
      <c r="D343" s="105">
        <f>C343</f>
        <v>39181</v>
      </c>
    </row>
    <row r="345" spans="2:4">
      <c r="B345" s="102" t="s">
        <v>157</v>
      </c>
      <c r="C345" s="103"/>
    </row>
    <row r="346" spans="2:4">
      <c r="B346" s="103" t="s">
        <v>0</v>
      </c>
      <c r="C346" s="104">
        <f>'Batch Schedule (2005-2006-2007)'!D$48</f>
        <v>39052</v>
      </c>
      <c r="D346" s="105">
        <f>C346</f>
        <v>39052</v>
      </c>
    </row>
    <row r="347" spans="2:4">
      <c r="B347" s="103" t="s">
        <v>1</v>
      </c>
      <c r="D347" s="105"/>
    </row>
    <row r="348" spans="2:4">
      <c r="B348" s="103" t="s">
        <v>2</v>
      </c>
      <c r="C348" s="104">
        <f>'Batch Schedule (2005-2006-2007)'!F$48</f>
        <v>39087</v>
      </c>
      <c r="D348" s="105">
        <f>C348</f>
        <v>39087</v>
      </c>
    </row>
    <row r="349" spans="2:4">
      <c r="B349" s="103" t="s">
        <v>3</v>
      </c>
      <c r="C349" s="104">
        <f>'Batch Schedule (2005-2006-2007)'!H$48</f>
        <v>39092</v>
      </c>
      <c r="D349" s="105">
        <f>C349</f>
        <v>39092</v>
      </c>
    </row>
    <row r="350" spans="2:4">
      <c r="B350" s="103" t="s">
        <v>4</v>
      </c>
      <c r="C350" s="104">
        <f>'Batch Schedule (2005-2006-2007)'!I$48+1</f>
        <v>39153</v>
      </c>
      <c r="D350" s="105">
        <f>C350</f>
        <v>39153</v>
      </c>
    </row>
    <row r="351" spans="2:4">
      <c r="B351" s="103" t="s">
        <v>5</v>
      </c>
      <c r="C351" s="104">
        <f>'Batch Schedule (2005-2006-2007)'!J$48</f>
        <v>39162</v>
      </c>
      <c r="D351" s="105">
        <f>C351</f>
        <v>39162</v>
      </c>
    </row>
    <row r="352" spans="2:4">
      <c r="B352" s="103" t="s">
        <v>6</v>
      </c>
      <c r="D352" s="105"/>
    </row>
    <row r="353" spans="2:4">
      <c r="B353" s="103" t="s">
        <v>7</v>
      </c>
      <c r="C353" s="104">
        <f>'Batch Schedule (2005-2006-2007)'!R$48</f>
        <v>39212</v>
      </c>
      <c r="D353" s="105">
        <f>C353</f>
        <v>39212</v>
      </c>
    </row>
    <row r="355" spans="2:4">
      <c r="B355" s="102" t="s">
        <v>151</v>
      </c>
      <c r="C355" s="103"/>
    </row>
    <row r="356" spans="2:4">
      <c r="B356" s="103" t="s">
        <v>0</v>
      </c>
      <c r="C356" s="104">
        <f>'Batch Schedule (2005-2006-2007)'!D$50+2</f>
        <v>39085</v>
      </c>
      <c r="D356" s="105">
        <f>C356</f>
        <v>39085</v>
      </c>
    </row>
    <row r="357" spans="2:4">
      <c r="B357" s="103" t="s">
        <v>1</v>
      </c>
      <c r="D357" s="105"/>
    </row>
    <row r="358" spans="2:4">
      <c r="B358" s="103" t="s">
        <v>2</v>
      </c>
      <c r="C358" s="104">
        <f>'Batch Schedule (2005-2006-2007)'!F$50</f>
        <v>39118</v>
      </c>
      <c r="D358" s="105">
        <f>C358</f>
        <v>39118</v>
      </c>
    </row>
    <row r="359" spans="2:4">
      <c r="B359" s="103" t="s">
        <v>3</v>
      </c>
      <c r="C359" s="104">
        <f>'Batch Schedule (2005-2006-2007)'!H$50</f>
        <v>39123</v>
      </c>
      <c r="D359" s="105">
        <f>C359</f>
        <v>39123</v>
      </c>
    </row>
    <row r="360" spans="2:4">
      <c r="B360" s="103" t="s">
        <v>4</v>
      </c>
      <c r="C360" s="104">
        <f>'Batch Schedule (2005-2006-2007)'!I$50</f>
        <v>39183</v>
      </c>
      <c r="D360" s="105">
        <f>C360</f>
        <v>39183</v>
      </c>
    </row>
    <row r="361" spans="2:4">
      <c r="B361" s="103" t="s">
        <v>5</v>
      </c>
      <c r="C361" s="104">
        <f>'Batch Schedule (2005-2006-2007)'!J$50+2</f>
        <v>39195</v>
      </c>
      <c r="D361" s="105">
        <f>C361</f>
        <v>39195</v>
      </c>
    </row>
    <row r="362" spans="2:4">
      <c r="B362" s="103" t="s">
        <v>6</v>
      </c>
      <c r="D362" s="105"/>
    </row>
    <row r="363" spans="2:4">
      <c r="B363" s="103" t="s">
        <v>7</v>
      </c>
      <c r="C363" s="104">
        <f>'Batch Schedule (2005-2006-2007)'!R$50+1</f>
        <v>39244</v>
      </c>
      <c r="D363" s="105">
        <f>C363</f>
        <v>39244</v>
      </c>
    </row>
    <row r="365" spans="2:4">
      <c r="B365" s="102" t="s">
        <v>116</v>
      </c>
      <c r="C365" s="103"/>
    </row>
    <row r="366" spans="2:4">
      <c r="B366" s="103" t="s">
        <v>0</v>
      </c>
      <c r="C366" s="104">
        <f>'Batch Schedule (2005-2006-2007)'!D$56+2</f>
        <v>39174</v>
      </c>
      <c r="D366" s="105">
        <f>C366</f>
        <v>39174</v>
      </c>
    </row>
    <row r="367" spans="2:4">
      <c r="B367" s="103" t="s">
        <v>1</v>
      </c>
      <c r="D367" s="105"/>
    </row>
    <row r="368" spans="2:4">
      <c r="B368" s="103" t="s">
        <v>2</v>
      </c>
      <c r="C368" s="104">
        <f>'Batch Schedule (2005-2006-2007)'!F$56+2</f>
        <v>39209</v>
      </c>
      <c r="D368" s="105">
        <f>C368</f>
        <v>39209</v>
      </c>
    </row>
    <row r="369" spans="2:4">
      <c r="B369" s="103" t="s">
        <v>3</v>
      </c>
      <c r="C369" s="104">
        <f>'Batch Schedule (2005-2006-2007)'!H$56</f>
        <v>39212</v>
      </c>
      <c r="D369" s="105">
        <f>C369</f>
        <v>39212</v>
      </c>
    </row>
    <row r="370" spans="2:4">
      <c r="B370" s="103" t="s">
        <v>4</v>
      </c>
      <c r="C370" s="104">
        <f>'Batch Schedule (2005-2006-2007)'!I$56</f>
        <v>39272</v>
      </c>
      <c r="D370" s="105">
        <f>C370</f>
        <v>39272</v>
      </c>
    </row>
    <row r="371" spans="2:4">
      <c r="B371" s="103" t="s">
        <v>5</v>
      </c>
      <c r="C371" s="104">
        <f>'Batch Schedule (2005-2006-2007)'!J$56</f>
        <v>39282</v>
      </c>
      <c r="D371" s="105">
        <f>C371</f>
        <v>39282</v>
      </c>
    </row>
    <row r="372" spans="2:4">
      <c r="B372" s="103" t="s">
        <v>6</v>
      </c>
      <c r="D372" s="105"/>
    </row>
    <row r="373" spans="2:4">
      <c r="B373" s="103" t="s">
        <v>7</v>
      </c>
      <c r="C373" s="104">
        <f>'Batch Schedule (2005-2006-2007)'!R$56</f>
        <v>39332</v>
      </c>
      <c r="D373" s="105">
        <f>C373</f>
        <v>39332</v>
      </c>
    </row>
    <row r="375" spans="2:4">
      <c r="B375" s="102" t="s">
        <v>152</v>
      </c>
      <c r="C375" s="103"/>
    </row>
    <row r="376" spans="2:4">
      <c r="B376" s="103" t="s">
        <v>0</v>
      </c>
      <c r="C376" s="104">
        <f>'Batch Schedule (2005-2006-2007)'!D$52</f>
        <v>39111</v>
      </c>
      <c r="D376" s="105">
        <f>C376</f>
        <v>39111</v>
      </c>
    </row>
    <row r="377" spans="2:4">
      <c r="B377" s="103" t="s">
        <v>1</v>
      </c>
      <c r="D377" s="105"/>
    </row>
    <row r="378" spans="2:4">
      <c r="B378" s="103" t="s">
        <v>2</v>
      </c>
      <c r="C378" s="104">
        <f>'Batch Schedule (2005-2006-2007)'!F$52</f>
        <v>39146</v>
      </c>
      <c r="D378" s="105">
        <f>C378</f>
        <v>39146</v>
      </c>
    </row>
    <row r="379" spans="2:4">
      <c r="B379" s="103" t="s">
        <v>3</v>
      </c>
      <c r="C379" s="104">
        <f>'Batch Schedule (2005-2006-2007)'!H$52</f>
        <v>39151</v>
      </c>
      <c r="D379" s="105">
        <f>C379</f>
        <v>39151</v>
      </c>
    </row>
    <row r="380" spans="2:4">
      <c r="B380" s="103" t="s">
        <v>4</v>
      </c>
      <c r="C380" s="104">
        <f>'Batch Schedule (2005-2006-2007)'!I$52</f>
        <v>39211</v>
      </c>
      <c r="D380" s="105">
        <f>C380</f>
        <v>39211</v>
      </c>
    </row>
    <row r="381" spans="2:4">
      <c r="B381" s="103" t="s">
        <v>5</v>
      </c>
      <c r="C381" s="104">
        <f>'Batch Schedule (2005-2006-2007)'!J$52+2</f>
        <v>39223</v>
      </c>
      <c r="D381" s="105">
        <f>C381</f>
        <v>39223</v>
      </c>
    </row>
    <row r="382" spans="2:4">
      <c r="B382" s="103" t="s">
        <v>6</v>
      </c>
      <c r="D382" s="105"/>
    </row>
    <row r="383" spans="2:4">
      <c r="B383" s="103" t="s">
        <v>7</v>
      </c>
      <c r="C383" s="104">
        <f>'Batch Schedule (2005-2006-2007)'!R$52+1</f>
        <v>39272</v>
      </c>
      <c r="D383" s="105">
        <f>C383</f>
        <v>39272</v>
      </c>
    </row>
    <row r="385" spans="2:4">
      <c r="B385" s="102" t="s">
        <v>152</v>
      </c>
      <c r="C385" s="103"/>
    </row>
    <row r="386" spans="2:4">
      <c r="B386" s="103" t="s">
        <v>0</v>
      </c>
      <c r="C386" s="104">
        <f>'Batch Schedule (2005-2006-2007)'!D$64</f>
        <v>39295</v>
      </c>
      <c r="D386" s="105">
        <f>C386</f>
        <v>39295</v>
      </c>
    </row>
    <row r="387" spans="2:4">
      <c r="B387" s="103" t="s">
        <v>1</v>
      </c>
      <c r="D387" s="105"/>
    </row>
    <row r="388" spans="2:4">
      <c r="B388" s="103" t="s">
        <v>2</v>
      </c>
      <c r="C388" s="104">
        <f>'Batch Schedule (2005-2006-2007)'!F$64</f>
        <v>39330</v>
      </c>
      <c r="D388" s="105">
        <f>C388</f>
        <v>39330</v>
      </c>
    </row>
    <row r="389" spans="2:4">
      <c r="B389" s="103" t="s">
        <v>3</v>
      </c>
      <c r="C389" s="104">
        <f>'Batch Schedule (2005-2006-2007)'!H$64</f>
        <v>39335</v>
      </c>
      <c r="D389" s="105">
        <f>C389</f>
        <v>39335</v>
      </c>
    </row>
    <row r="390" spans="2:4">
      <c r="B390" s="103" t="s">
        <v>4</v>
      </c>
      <c r="C390" s="104">
        <f>'Batch Schedule (2005-2006-2007)'!I$64</f>
        <v>39395</v>
      </c>
      <c r="D390" s="105">
        <f>C390</f>
        <v>39395</v>
      </c>
    </row>
    <row r="391" spans="2:4">
      <c r="B391" s="103" t="s">
        <v>5</v>
      </c>
      <c r="C391" s="104">
        <f>'Batch Schedule (2005-2006-2007)'!J$64</f>
        <v>39405</v>
      </c>
      <c r="D391" s="105">
        <f>C391</f>
        <v>39405</v>
      </c>
    </row>
    <row r="392" spans="2:4">
      <c r="B392" s="103" t="s">
        <v>6</v>
      </c>
      <c r="D392" s="105"/>
    </row>
    <row r="393" spans="2:4">
      <c r="B393" s="103" t="s">
        <v>7</v>
      </c>
      <c r="C393" s="104">
        <f>'Batch Schedule (2005-2006-2007)'!R$64</f>
        <v>39455</v>
      </c>
      <c r="D393" s="105">
        <f>C393</f>
        <v>39455</v>
      </c>
    </row>
    <row r="395" spans="2:4">
      <c r="B395" s="102" t="s">
        <v>158</v>
      </c>
      <c r="C395" s="103"/>
    </row>
    <row r="396" spans="2:4">
      <c r="B396" s="103" t="s">
        <v>0</v>
      </c>
      <c r="C396" s="104">
        <f>'Batch Schedule (2005-2006-2007)'!D$58</f>
        <v>39203</v>
      </c>
      <c r="D396" s="105">
        <f>C396</f>
        <v>39203</v>
      </c>
    </row>
    <row r="397" spans="2:4">
      <c r="B397" s="103" t="s">
        <v>1</v>
      </c>
      <c r="D397" s="105"/>
    </row>
    <row r="398" spans="2:4">
      <c r="B398" s="103" t="s">
        <v>2</v>
      </c>
      <c r="C398" s="104">
        <f>'Batch Schedule (2005-2006-2007)'!F$58</f>
        <v>39238</v>
      </c>
      <c r="D398" s="105">
        <f>C398</f>
        <v>39238</v>
      </c>
    </row>
    <row r="399" spans="2:4">
      <c r="B399" s="103" t="s">
        <v>3</v>
      </c>
      <c r="C399" s="104">
        <f>'Batch Schedule (2005-2006-2007)'!H$58</f>
        <v>39243</v>
      </c>
      <c r="D399" s="105">
        <f>C399</f>
        <v>39243</v>
      </c>
    </row>
    <row r="400" spans="2:4">
      <c r="B400" s="103" t="s">
        <v>4</v>
      </c>
      <c r="C400" s="104">
        <f>'Batch Schedule (2005-2006-2007)'!I$58</f>
        <v>39303</v>
      </c>
      <c r="D400" s="105">
        <f>C400</f>
        <v>39303</v>
      </c>
    </row>
    <row r="401" spans="2:4">
      <c r="B401" s="103" t="s">
        <v>5</v>
      </c>
      <c r="C401" s="104">
        <f>'Batch Schedule (2005-2006-2007)'!J$58+1</f>
        <v>39314</v>
      </c>
      <c r="D401" s="105">
        <f>C401</f>
        <v>39314</v>
      </c>
    </row>
    <row r="402" spans="2:4">
      <c r="B402" s="103" t="s">
        <v>6</v>
      </c>
      <c r="D402" s="105"/>
    </row>
    <row r="403" spans="2:4">
      <c r="B403" s="103" t="s">
        <v>7</v>
      </c>
      <c r="C403" s="104">
        <f>'Batch Schedule (2005-2006-2007)'!R$58+1</f>
        <v>39364</v>
      </c>
      <c r="D403" s="105">
        <f>C403</f>
        <v>39364</v>
      </c>
    </row>
    <row r="405" spans="2:4">
      <c r="B405" s="102" t="s">
        <v>157</v>
      </c>
      <c r="C405" s="103"/>
    </row>
    <row r="406" spans="2:4">
      <c r="B406" s="103" t="s">
        <v>0</v>
      </c>
      <c r="C406" s="104">
        <f>'Batch Schedule (2005-2006-2007)'!D$60</f>
        <v>39233</v>
      </c>
      <c r="D406" s="105">
        <f>C406</f>
        <v>39233</v>
      </c>
    </row>
    <row r="407" spans="2:4">
      <c r="B407" s="103" t="s">
        <v>1</v>
      </c>
      <c r="D407" s="105"/>
    </row>
    <row r="408" spans="2:4">
      <c r="B408" s="103" t="s">
        <v>2</v>
      </c>
      <c r="C408" s="104">
        <f>'Batch Schedule (2005-2006-2007)'!F$60</f>
        <v>39268</v>
      </c>
      <c r="D408" s="105">
        <f>C408</f>
        <v>39268</v>
      </c>
    </row>
    <row r="409" spans="2:4">
      <c r="B409" s="103" t="s">
        <v>3</v>
      </c>
      <c r="C409" s="104">
        <f>'Batch Schedule (2005-2006-2007)'!H$60</f>
        <v>39273</v>
      </c>
      <c r="D409" s="105">
        <f>C409</f>
        <v>39273</v>
      </c>
    </row>
    <row r="410" spans="2:4">
      <c r="B410" s="103" t="s">
        <v>4</v>
      </c>
      <c r="C410" s="104">
        <f>'Batch Schedule (2005-2006-2007)'!I$60+2</f>
        <v>39335</v>
      </c>
      <c r="D410" s="105">
        <f>C410</f>
        <v>39335</v>
      </c>
    </row>
    <row r="411" spans="2:4">
      <c r="B411" s="103" t="s">
        <v>5</v>
      </c>
      <c r="C411" s="104">
        <f>'Batch Schedule (2005-2006-2007)'!J$60</f>
        <v>39343</v>
      </c>
      <c r="D411" s="105">
        <f>C411</f>
        <v>39343</v>
      </c>
    </row>
    <row r="412" spans="2:4">
      <c r="B412" s="103" t="s">
        <v>6</v>
      </c>
      <c r="D412" s="105"/>
    </row>
    <row r="413" spans="2:4">
      <c r="B413" s="103" t="s">
        <v>7</v>
      </c>
      <c r="C413" s="104">
        <f>'Batch Schedule (2005-2006-2007)'!R$60</f>
        <v>39393</v>
      </c>
      <c r="D413" s="105">
        <f>C413</f>
        <v>39393</v>
      </c>
    </row>
    <row r="415" spans="2:4">
      <c r="B415" s="102" t="s">
        <v>116</v>
      </c>
      <c r="C415" s="103"/>
    </row>
    <row r="416" spans="2:4">
      <c r="B416" s="103" t="s">
        <v>0</v>
      </c>
      <c r="C416" s="104">
        <f>'Batch Schedule (2005-2006-2007)'!D$68</f>
        <v>39356</v>
      </c>
      <c r="D416" s="105">
        <f>C416</f>
        <v>39356</v>
      </c>
    </row>
    <row r="417" spans="2:4">
      <c r="B417" s="103" t="s">
        <v>1</v>
      </c>
      <c r="D417" s="105"/>
    </row>
    <row r="418" spans="2:4">
      <c r="B418" s="103" t="s">
        <v>2</v>
      </c>
      <c r="C418" s="104">
        <f>'Batch Schedule (2005-2006-2007)'!F$68</f>
        <v>39391</v>
      </c>
      <c r="D418" s="105">
        <f>C418</f>
        <v>39391</v>
      </c>
    </row>
    <row r="419" spans="2:4">
      <c r="B419" s="103" t="s">
        <v>3</v>
      </c>
      <c r="C419" s="104">
        <f>'Batch Schedule (2005-2006-2007)'!H$68</f>
        <v>39396</v>
      </c>
      <c r="D419" s="105">
        <f>C419</f>
        <v>39396</v>
      </c>
    </row>
    <row r="420" spans="2:4">
      <c r="B420" s="103" t="s">
        <v>4</v>
      </c>
      <c r="C420" s="104">
        <f>'Batch Schedule (2005-2006-2007)'!I$68</f>
        <v>39456</v>
      </c>
      <c r="D420" s="105">
        <f>C420</f>
        <v>39456</v>
      </c>
    </row>
    <row r="421" spans="2:4">
      <c r="B421" s="103" t="s">
        <v>5</v>
      </c>
      <c r="C421" s="104">
        <f>'Batch Schedule (2005-2006-2007)'!J$68+3</f>
        <v>39469</v>
      </c>
      <c r="D421" s="105">
        <f>C421</f>
        <v>39469</v>
      </c>
    </row>
    <row r="422" spans="2:4">
      <c r="B422" s="103" t="s">
        <v>6</v>
      </c>
      <c r="D422" s="105"/>
    </row>
    <row r="423" spans="2:4">
      <c r="B423" s="103" t="s">
        <v>7</v>
      </c>
      <c r="C423" s="104">
        <f>'Batch Schedule (2005-2006-2007)'!R$68+1</f>
        <v>39517</v>
      </c>
      <c r="D423" s="105">
        <f>C423</f>
        <v>39517</v>
      </c>
    </row>
    <row r="425" spans="2:4">
      <c r="B425" s="102" t="s">
        <v>151</v>
      </c>
      <c r="C425" s="103"/>
    </row>
    <row r="426" spans="2:4">
      <c r="B426" s="103" t="s">
        <v>0</v>
      </c>
      <c r="C426" s="104">
        <f>'Batch Schedule (2005-2006-2007)'!D$62+1</f>
        <v>39265</v>
      </c>
      <c r="D426" s="105">
        <f>C426</f>
        <v>39265</v>
      </c>
    </row>
    <row r="427" spans="2:4">
      <c r="B427" s="103" t="s">
        <v>1</v>
      </c>
      <c r="D427" s="105"/>
    </row>
    <row r="428" spans="2:4">
      <c r="B428" s="103" t="s">
        <v>2</v>
      </c>
      <c r="C428" s="104">
        <f>'Batch Schedule (2005-2006-2007)'!F$62+1</f>
        <v>39300</v>
      </c>
      <c r="D428" s="105">
        <f>C428</f>
        <v>39300</v>
      </c>
    </row>
    <row r="429" spans="2:4">
      <c r="B429" s="103" t="s">
        <v>3</v>
      </c>
      <c r="C429" s="104">
        <f>'Batch Schedule (2005-2006-2007)'!H$62</f>
        <v>39304</v>
      </c>
      <c r="D429" s="105">
        <f>C429</f>
        <v>39304</v>
      </c>
    </row>
    <row r="430" spans="2:4">
      <c r="B430" s="103" t="s">
        <v>4</v>
      </c>
      <c r="C430" s="104">
        <f>'Batch Schedule (2005-2006-2007)'!I$62</f>
        <v>39364</v>
      </c>
      <c r="D430" s="105">
        <f>C430</f>
        <v>39364</v>
      </c>
    </row>
    <row r="431" spans="2:4">
      <c r="B431" s="103" t="s">
        <v>5</v>
      </c>
      <c r="C431" s="104">
        <f>'Batch Schedule (2005-2006-2007)'!J$62</f>
        <v>39374</v>
      </c>
      <c r="D431" s="105">
        <f>C431</f>
        <v>39374</v>
      </c>
    </row>
    <row r="432" spans="2:4">
      <c r="B432" s="103" t="s">
        <v>6</v>
      </c>
      <c r="D432" s="105"/>
    </row>
    <row r="433" spans="2:4">
      <c r="B433" s="103" t="s">
        <v>7</v>
      </c>
      <c r="C433" s="104">
        <f>'Batch Schedule (2005-2006-2007)'!R$62+2</f>
        <v>39426</v>
      </c>
      <c r="D433" s="105">
        <f>C433</f>
        <v>39426</v>
      </c>
    </row>
    <row r="435" spans="2:4">
      <c r="B435" s="102" t="s">
        <v>152</v>
      </c>
      <c r="C435" s="103"/>
    </row>
    <row r="436" spans="2:4">
      <c r="B436" s="103" t="s">
        <v>0</v>
      </c>
      <c r="C436" s="104">
        <f>'Batch Schedule (2005-2006-2007)'!D$64</f>
        <v>39295</v>
      </c>
      <c r="D436" s="105">
        <f>C436</f>
        <v>39295</v>
      </c>
    </row>
    <row r="437" spans="2:4">
      <c r="B437" s="103" t="s">
        <v>1</v>
      </c>
      <c r="D437" s="105"/>
    </row>
    <row r="438" spans="2:4">
      <c r="B438" s="103" t="s">
        <v>2</v>
      </c>
      <c r="C438" s="104">
        <f>'Batch Schedule (2005-2006-2007)'!F$64</f>
        <v>39330</v>
      </c>
      <c r="D438" s="105">
        <f>C438</f>
        <v>39330</v>
      </c>
    </row>
    <row r="439" spans="2:4">
      <c r="B439" s="103" t="s">
        <v>3</v>
      </c>
      <c r="C439" s="104">
        <f>'Batch Schedule (2005-2006-2007)'!H$64</f>
        <v>39335</v>
      </c>
      <c r="D439" s="105">
        <f>C439</f>
        <v>39335</v>
      </c>
    </row>
    <row r="440" spans="2:4">
      <c r="B440" s="103" t="s">
        <v>4</v>
      </c>
      <c r="C440" s="104">
        <f>'Batch Schedule (2005-2006-2007)'!I$64</f>
        <v>39395</v>
      </c>
      <c r="D440" s="105">
        <f>C440</f>
        <v>39395</v>
      </c>
    </row>
    <row r="441" spans="2:4">
      <c r="B441" s="103" t="s">
        <v>5</v>
      </c>
      <c r="C441" s="104">
        <f>'Batch Schedule (2005-2006-2007)'!J$64</f>
        <v>39405</v>
      </c>
      <c r="D441" s="105">
        <f>C441</f>
        <v>39405</v>
      </c>
    </row>
    <row r="442" spans="2:4">
      <c r="B442" s="103" t="s">
        <v>6</v>
      </c>
      <c r="D442" s="105"/>
    </row>
    <row r="443" spans="2:4">
      <c r="B443" s="103" t="s">
        <v>7</v>
      </c>
      <c r="C443" s="104">
        <f>'Batch Schedule (2005-2006-2007)'!R$64</f>
        <v>39455</v>
      </c>
      <c r="D443" s="105">
        <f>C443</f>
        <v>39455</v>
      </c>
    </row>
    <row r="445" spans="2:4">
      <c r="B445" s="102" t="s">
        <v>158</v>
      </c>
      <c r="C445" s="103"/>
    </row>
    <row r="446" spans="2:4">
      <c r="B446" s="103" t="s">
        <v>0</v>
      </c>
      <c r="C446" s="104">
        <f>'Batch Schedule (2005-2006-2007)'!D$70</f>
        <v>39386</v>
      </c>
      <c r="D446" s="105">
        <f>C446</f>
        <v>39386</v>
      </c>
    </row>
    <row r="447" spans="2:4">
      <c r="B447" s="103" t="s">
        <v>1</v>
      </c>
      <c r="D447" s="105"/>
    </row>
    <row r="448" spans="2:4">
      <c r="B448" s="103" t="s">
        <v>2</v>
      </c>
      <c r="C448" s="104">
        <f>'Batch Schedule (2005-2006-2007)'!F$70</f>
        <v>39421</v>
      </c>
      <c r="D448" s="105">
        <f>C448</f>
        <v>39421</v>
      </c>
    </row>
    <row r="449" spans="2:4">
      <c r="B449" s="103" t="s">
        <v>3</v>
      </c>
      <c r="C449" s="104">
        <f>'Batch Schedule (2005-2006-2007)'!H$70</f>
        <v>39426</v>
      </c>
      <c r="D449" s="105">
        <f>C449</f>
        <v>39426</v>
      </c>
    </row>
    <row r="450" spans="2:4">
      <c r="B450" s="103" t="s">
        <v>4</v>
      </c>
      <c r="C450" s="104">
        <f>'Batch Schedule (2005-2006-2007)'!I$70</f>
        <v>39486</v>
      </c>
      <c r="D450" s="105">
        <f>C450</f>
        <v>39486</v>
      </c>
    </row>
    <row r="451" spans="2:4">
      <c r="B451" s="103" t="s">
        <v>5</v>
      </c>
      <c r="C451" s="104">
        <f>'Batch Schedule (2005-2006-2007)'!J$70+1</f>
        <v>39497</v>
      </c>
      <c r="D451" s="105">
        <f>C451</f>
        <v>39497</v>
      </c>
    </row>
    <row r="452" spans="2:4">
      <c r="B452" s="103" t="s">
        <v>6</v>
      </c>
      <c r="D452" s="105"/>
    </row>
    <row r="453" spans="2:4">
      <c r="B453" s="103" t="s">
        <v>7</v>
      </c>
      <c r="C453" s="104">
        <f>'Batch Schedule (2005-2006-2007)'!R$70</f>
        <v>39546</v>
      </c>
      <c r="D453" s="105">
        <f>C453</f>
        <v>39546</v>
      </c>
    </row>
    <row r="455" spans="2:4">
      <c r="B455" s="102" t="s">
        <v>157</v>
      </c>
      <c r="C455" s="103"/>
    </row>
    <row r="456" spans="2:4">
      <c r="B456" s="103" t="s">
        <v>0</v>
      </c>
      <c r="C456" s="104">
        <f>'Batch Schedule (2008)'!D$13+2</f>
        <v>39419</v>
      </c>
      <c r="D456" s="105">
        <f>C456</f>
        <v>39419</v>
      </c>
    </row>
    <row r="457" spans="2:4">
      <c r="B457" s="103" t="s">
        <v>1</v>
      </c>
      <c r="D457" s="105"/>
    </row>
    <row r="458" spans="2:4">
      <c r="B458" s="103" t="s">
        <v>2</v>
      </c>
      <c r="C458" s="104">
        <f>'Batch Schedule (2008)'!F$13+2</f>
        <v>39454</v>
      </c>
      <c r="D458" s="105">
        <f>C458</f>
        <v>39454</v>
      </c>
    </row>
    <row r="459" spans="2:4">
      <c r="B459" s="103" t="s">
        <v>3</v>
      </c>
      <c r="C459" s="104">
        <f>'Batch Schedule (2008)'!H$13</f>
        <v>39457</v>
      </c>
      <c r="D459" s="105">
        <f>C459</f>
        <v>39457</v>
      </c>
    </row>
    <row r="460" spans="2:4">
      <c r="B460" s="103" t="s">
        <v>4</v>
      </c>
      <c r="C460" s="104">
        <f>'Batch Schedule (2008)'!I$13</f>
        <v>39517</v>
      </c>
      <c r="D460" s="105">
        <f>C460</f>
        <v>39517</v>
      </c>
    </row>
    <row r="461" spans="2:4">
      <c r="B461" s="103" t="s">
        <v>5</v>
      </c>
      <c r="C461" s="104">
        <f>'Batch Schedule (2008)'!J$13</f>
        <v>39527</v>
      </c>
      <c r="D461" s="105">
        <f>C461</f>
        <v>39527</v>
      </c>
    </row>
    <row r="462" spans="2:4">
      <c r="B462" s="103" t="s">
        <v>6</v>
      </c>
      <c r="D462" s="105"/>
    </row>
    <row r="463" spans="2:4">
      <c r="B463" s="103" t="s">
        <v>7</v>
      </c>
      <c r="C463" s="104">
        <f>'Batch Schedule (2008)'!R$13</f>
        <v>39577</v>
      </c>
      <c r="D463" s="105">
        <f>C463</f>
        <v>39577</v>
      </c>
    </row>
    <row r="465" spans="2:4">
      <c r="B465" s="102" t="s">
        <v>151</v>
      </c>
      <c r="C465" s="103"/>
    </row>
    <row r="466" spans="2:4">
      <c r="B466" s="103" t="s">
        <v>0</v>
      </c>
      <c r="C466" s="104">
        <f>'Batch Schedule (2008)'!D$15+1</f>
        <v>39449</v>
      </c>
      <c r="D466" s="105">
        <f>C466</f>
        <v>39449</v>
      </c>
    </row>
    <row r="467" spans="2:4">
      <c r="B467" s="103" t="s">
        <v>1</v>
      </c>
      <c r="D467" s="105"/>
    </row>
    <row r="468" spans="2:4">
      <c r="B468" s="103" t="s">
        <v>2</v>
      </c>
      <c r="C468" s="104">
        <f>'Batch Schedule (2008)'!F$15</f>
        <v>39483</v>
      </c>
      <c r="D468" s="105">
        <f>C468</f>
        <v>39483</v>
      </c>
    </row>
    <row r="469" spans="2:4">
      <c r="B469" s="103" t="s">
        <v>3</v>
      </c>
      <c r="C469" s="104">
        <f>'Batch Schedule (2008)'!H$15+1</f>
        <v>39489</v>
      </c>
      <c r="D469" s="105">
        <f>C469</f>
        <v>39489</v>
      </c>
    </row>
    <row r="470" spans="2:4">
      <c r="B470" s="103" t="s">
        <v>4</v>
      </c>
      <c r="C470" s="104">
        <f>'Batch Schedule (2008)'!I$15</f>
        <v>39548</v>
      </c>
      <c r="D470" s="105">
        <f>C470</f>
        <v>39548</v>
      </c>
    </row>
    <row r="471" spans="2:4">
      <c r="B471" s="103" t="s">
        <v>5</v>
      </c>
      <c r="C471" s="104">
        <f>'Batch Schedule (2008)'!J$15+1</f>
        <v>39559</v>
      </c>
      <c r="D471" s="105">
        <f>C471</f>
        <v>39559</v>
      </c>
    </row>
    <row r="472" spans="2:4">
      <c r="B472" s="103" t="s">
        <v>6</v>
      </c>
      <c r="D472" s="105"/>
    </row>
    <row r="473" spans="2:4">
      <c r="B473" s="103" t="s">
        <v>7</v>
      </c>
      <c r="C473" s="104">
        <f>'Batch Schedule (2008)'!R$15</f>
        <v>39608</v>
      </c>
      <c r="D473" s="105">
        <f>C473</f>
        <v>39608</v>
      </c>
    </row>
    <row r="475" spans="2:4">
      <c r="B475" s="102" t="s">
        <v>152</v>
      </c>
      <c r="C475" s="103"/>
    </row>
    <row r="476" spans="2:4">
      <c r="B476" s="103" t="s">
        <v>0</v>
      </c>
      <c r="C476" s="104">
        <f>'Batch Schedule (2008)'!D$17</f>
        <v>39477</v>
      </c>
      <c r="D476" s="105">
        <f>C476</f>
        <v>39477</v>
      </c>
    </row>
    <row r="477" spans="2:4">
      <c r="B477" s="103" t="s">
        <v>1</v>
      </c>
      <c r="D477" s="105"/>
    </row>
    <row r="478" spans="2:4">
      <c r="B478" s="103" t="s">
        <v>2</v>
      </c>
      <c r="C478" s="104">
        <f>'Batch Schedule (2008)'!F$17</f>
        <v>39512</v>
      </c>
      <c r="D478" s="105">
        <f>C478</f>
        <v>39512</v>
      </c>
    </row>
    <row r="479" spans="2:4">
      <c r="B479" s="103" t="s">
        <v>3</v>
      </c>
      <c r="C479" s="104">
        <f>'Batch Schedule (2008)'!H$17</f>
        <v>39517</v>
      </c>
      <c r="D479" s="105">
        <f>C479</f>
        <v>39517</v>
      </c>
    </row>
    <row r="480" spans="2:4">
      <c r="B480" s="103" t="s">
        <v>4</v>
      </c>
      <c r="C480" s="104">
        <f>'Batch Schedule (2008)'!I$17</f>
        <v>39577</v>
      </c>
      <c r="D480" s="105">
        <f>C480</f>
        <v>39577</v>
      </c>
    </row>
    <row r="481" spans="2:4">
      <c r="B481" s="103" t="s">
        <v>5</v>
      </c>
      <c r="C481" s="104">
        <f>'Batch Schedule (2008)'!J$17</f>
        <v>39587</v>
      </c>
      <c r="D481" s="105">
        <f>C481</f>
        <v>39587</v>
      </c>
    </row>
    <row r="482" spans="2:4">
      <c r="B482" s="103" t="s">
        <v>6</v>
      </c>
      <c r="D482" s="105"/>
    </row>
    <row r="483" spans="2:4">
      <c r="B483" s="103" t="s">
        <v>7</v>
      </c>
      <c r="C483" s="104">
        <f>'Batch Schedule (2008)'!R$17</f>
        <v>39637</v>
      </c>
      <c r="D483" s="105">
        <f>C483</f>
        <v>39637</v>
      </c>
    </row>
    <row r="485" spans="2:4">
      <c r="B485" s="102" t="s">
        <v>156</v>
      </c>
      <c r="C485" s="103"/>
    </row>
    <row r="486" spans="2:4">
      <c r="B486" s="103" t="s">
        <v>0</v>
      </c>
      <c r="C486" s="104">
        <f>'Batch Schedule (2008)'!D$19+2</f>
        <v>39510</v>
      </c>
      <c r="D486" s="105">
        <f>C486</f>
        <v>39510</v>
      </c>
    </row>
    <row r="487" spans="2:4">
      <c r="B487" s="103" t="s">
        <v>1</v>
      </c>
      <c r="D487" s="105"/>
    </row>
    <row r="488" spans="2:4">
      <c r="B488" s="103" t="s">
        <v>2</v>
      </c>
      <c r="C488" s="104">
        <f>'Batch Schedule (2008)'!F$19+2</f>
        <v>39545</v>
      </c>
      <c r="D488" s="105">
        <f>C488</f>
        <v>39545</v>
      </c>
    </row>
    <row r="489" spans="2:4">
      <c r="B489" s="103" t="s">
        <v>3</v>
      </c>
      <c r="C489" s="104">
        <f>'Batch Schedule (2008)'!H$19</f>
        <v>39548</v>
      </c>
      <c r="D489" s="105">
        <f>C489</f>
        <v>39548</v>
      </c>
    </row>
    <row r="490" spans="2:4">
      <c r="B490" s="103" t="s">
        <v>4</v>
      </c>
      <c r="C490" s="104">
        <f>'Batch Schedule (2008)'!I$19</f>
        <v>39608</v>
      </c>
      <c r="D490" s="105">
        <f>C490</f>
        <v>39608</v>
      </c>
    </row>
    <row r="491" spans="2:4">
      <c r="B491" s="103" t="s">
        <v>5</v>
      </c>
      <c r="C491" s="104">
        <f>'Batch Schedule (2008)'!J$19</f>
        <v>39618</v>
      </c>
      <c r="D491" s="105">
        <f>C491</f>
        <v>39618</v>
      </c>
    </row>
    <row r="492" spans="2:4">
      <c r="B492" s="103" t="s">
        <v>6</v>
      </c>
      <c r="D492" s="105"/>
    </row>
    <row r="493" spans="2:4">
      <c r="B493" s="103" t="s">
        <v>7</v>
      </c>
      <c r="C493" s="104">
        <f>'Batch Schedule (2008)'!R$19</f>
        <v>39668</v>
      </c>
      <c r="D493" s="105">
        <f>C493</f>
        <v>39668</v>
      </c>
    </row>
    <row r="496" spans="2:4">
      <c r="B496" s="102" t="s">
        <v>157</v>
      </c>
      <c r="C496" s="103"/>
    </row>
    <row r="497" spans="2:4">
      <c r="B497" s="103" t="s">
        <v>0</v>
      </c>
      <c r="C497" s="104">
        <f>'Batch Schedule (2008)'!D$25+2</f>
        <v>39601</v>
      </c>
      <c r="D497" s="105">
        <f>C497</f>
        <v>39601</v>
      </c>
    </row>
    <row r="498" spans="2:4">
      <c r="B498" s="103" t="s">
        <v>1</v>
      </c>
      <c r="D498" s="105"/>
    </row>
    <row r="499" spans="2:4">
      <c r="B499" s="103" t="s">
        <v>2</v>
      </c>
      <c r="C499" s="104">
        <f>'Batch Schedule (2008)'!F$25+2</f>
        <v>39636</v>
      </c>
      <c r="D499" s="105">
        <f>C499</f>
        <v>39636</v>
      </c>
    </row>
    <row r="500" spans="2:4">
      <c r="B500" s="103" t="s">
        <v>3</v>
      </c>
      <c r="C500" s="104">
        <f>'Batch Schedule (2008)'!H$25</f>
        <v>39639</v>
      </c>
      <c r="D500" s="105">
        <f>C500</f>
        <v>39639</v>
      </c>
    </row>
    <row r="501" spans="2:4">
      <c r="B501" s="103" t="s">
        <v>4</v>
      </c>
      <c r="C501" s="104">
        <f>'Batch Schedule (2008)'!I$25</f>
        <v>39699</v>
      </c>
      <c r="D501" s="105">
        <f>C501</f>
        <v>39699</v>
      </c>
    </row>
    <row r="502" spans="2:4">
      <c r="B502" s="103" t="s">
        <v>5</v>
      </c>
      <c r="C502" s="104">
        <f>'Batch Schedule (2008)'!J$25</f>
        <v>39709</v>
      </c>
      <c r="D502" s="105">
        <f>C502</f>
        <v>39709</v>
      </c>
    </row>
    <row r="503" spans="2:4">
      <c r="B503" s="103" t="s">
        <v>6</v>
      </c>
      <c r="D503" s="105"/>
    </row>
    <row r="504" spans="2:4">
      <c r="B504" s="103" t="s">
        <v>7</v>
      </c>
      <c r="C504" s="104">
        <f>'Batch Schedule (2008)'!R$25</f>
        <v>39759</v>
      </c>
      <c r="D504" s="105">
        <f>C504</f>
        <v>39759</v>
      </c>
    </row>
    <row r="506" spans="2:4">
      <c r="B506" s="102" t="s">
        <v>116</v>
      </c>
      <c r="C506" s="103"/>
    </row>
    <row r="507" spans="2:4">
      <c r="B507" s="103" t="s">
        <v>0</v>
      </c>
      <c r="C507" s="104">
        <f>'Batch Schedule (2008)'!D$21</f>
        <v>39538</v>
      </c>
      <c r="D507" s="105">
        <f>C507</f>
        <v>39538</v>
      </c>
    </row>
    <row r="508" spans="2:4">
      <c r="B508" s="103" t="s">
        <v>1</v>
      </c>
      <c r="D508" s="105"/>
    </row>
    <row r="509" spans="2:4">
      <c r="B509" s="103" t="s">
        <v>2</v>
      </c>
      <c r="C509" s="104">
        <f>'Batch Schedule (2008)'!F$21</f>
        <v>39573</v>
      </c>
      <c r="D509" s="105">
        <f>C509</f>
        <v>39573</v>
      </c>
    </row>
    <row r="510" spans="2:4">
      <c r="B510" s="103" t="s">
        <v>3</v>
      </c>
      <c r="C510" s="104">
        <f>'Batch Schedule (2008)'!H$21</f>
        <v>39578</v>
      </c>
      <c r="D510" s="105">
        <f>C510</f>
        <v>39578</v>
      </c>
    </row>
    <row r="511" spans="2:4">
      <c r="B511" s="103" t="s">
        <v>4</v>
      </c>
      <c r="C511" s="104">
        <f>'Batch Schedule (2008)'!I$21</f>
        <v>39638</v>
      </c>
      <c r="D511" s="105">
        <f>C511</f>
        <v>39638</v>
      </c>
    </row>
    <row r="512" spans="2:4">
      <c r="B512" s="103" t="s">
        <v>5</v>
      </c>
      <c r="C512" s="104">
        <f>'Batch Schedule (2008)'!J$21+2</f>
        <v>39650</v>
      </c>
      <c r="D512" s="105">
        <f>C512</f>
        <v>39650</v>
      </c>
    </row>
    <row r="513" spans="2:4">
      <c r="B513" s="103" t="s">
        <v>6</v>
      </c>
      <c r="D513" s="105"/>
    </row>
    <row r="514" spans="2:4">
      <c r="B514" s="103" t="s">
        <v>7</v>
      </c>
      <c r="C514" s="104">
        <f>'Batch Schedule (2008)'!R$21+1</f>
        <v>39699</v>
      </c>
      <c r="D514" s="105">
        <f>C514</f>
        <v>39699</v>
      </c>
    </row>
    <row r="515" spans="2:4">
      <c r="C515" s="104"/>
      <c r="D515" s="105"/>
    </row>
    <row r="516" spans="2:4">
      <c r="B516" s="102" t="s">
        <v>158</v>
      </c>
      <c r="C516" s="103"/>
    </row>
    <row r="517" spans="2:4">
      <c r="B517" s="103" t="s">
        <v>0</v>
      </c>
      <c r="C517" s="104">
        <f>'Batch Schedule (2008)'!D$23</f>
        <v>39569</v>
      </c>
      <c r="D517" s="105">
        <f>C517</f>
        <v>39569</v>
      </c>
    </row>
    <row r="518" spans="2:4">
      <c r="B518" s="103" t="s">
        <v>1</v>
      </c>
      <c r="D518" s="105"/>
    </row>
    <row r="519" spans="2:4">
      <c r="B519" s="103" t="s">
        <v>2</v>
      </c>
      <c r="C519" s="104">
        <f>'Batch Schedule (2008)'!F$23</f>
        <v>39604</v>
      </c>
      <c r="D519" s="105">
        <f>C519</f>
        <v>39604</v>
      </c>
    </row>
    <row r="520" spans="2:4">
      <c r="B520" s="103" t="s">
        <v>3</v>
      </c>
      <c r="C520" s="104">
        <f>'Batch Schedule (2008)'!H$23</f>
        <v>39609</v>
      </c>
      <c r="D520" s="105">
        <f>C520</f>
        <v>39609</v>
      </c>
    </row>
    <row r="521" spans="2:4">
      <c r="B521" s="103" t="s">
        <v>4</v>
      </c>
      <c r="C521" s="104">
        <f>'Batch Schedule (2008)'!I$23+2</f>
        <v>39671</v>
      </c>
      <c r="D521" s="105">
        <f>C521</f>
        <v>39671</v>
      </c>
    </row>
    <row r="522" spans="2:4">
      <c r="B522" s="103" t="s">
        <v>5</v>
      </c>
      <c r="C522" s="104">
        <f>'Batch Schedule (2008)'!J$23</f>
        <v>39679</v>
      </c>
      <c r="D522" s="105">
        <f>C522</f>
        <v>39679</v>
      </c>
    </row>
    <row r="523" spans="2:4">
      <c r="B523" s="103" t="s">
        <v>6</v>
      </c>
      <c r="D523" s="105"/>
    </row>
    <row r="524" spans="2:4">
      <c r="B524" s="103" t="s">
        <v>7</v>
      </c>
      <c r="C524" s="104">
        <f>'Batch Schedule (2008)'!R$23</f>
        <v>39729</v>
      </c>
      <c r="D524" s="105">
        <f>C524</f>
        <v>39729</v>
      </c>
    </row>
    <row r="526" spans="2:4">
      <c r="B526" s="102" t="s">
        <v>115</v>
      </c>
      <c r="C526" s="103"/>
    </row>
    <row r="527" spans="2:4">
      <c r="B527" s="103" t="s">
        <v>0</v>
      </c>
      <c r="C527" s="104">
        <f>'Batch Schedule (2008)'!D$25+2</f>
        <v>39601</v>
      </c>
      <c r="D527" s="105">
        <f>C527</f>
        <v>39601</v>
      </c>
    </row>
    <row r="528" spans="2:4">
      <c r="B528" s="103" t="s">
        <v>1</v>
      </c>
      <c r="D528" s="105"/>
    </row>
    <row r="529" spans="2:4">
      <c r="B529" s="103" t="s">
        <v>2</v>
      </c>
      <c r="C529" s="104">
        <f>'Batch Schedule (2008)'!F$25+2</f>
        <v>39636</v>
      </c>
      <c r="D529" s="105">
        <f>C529</f>
        <v>39636</v>
      </c>
    </row>
    <row r="530" spans="2:4">
      <c r="B530" s="103" t="s">
        <v>3</v>
      </c>
      <c r="C530" s="104">
        <f>'Batch Schedule (2008)'!H$25</f>
        <v>39639</v>
      </c>
      <c r="D530" s="105">
        <f>C530</f>
        <v>39639</v>
      </c>
    </row>
    <row r="531" spans="2:4">
      <c r="B531" s="103" t="s">
        <v>4</v>
      </c>
      <c r="C531" s="104">
        <f>'Batch Schedule (2008)'!I$25</f>
        <v>39699</v>
      </c>
      <c r="D531" s="105">
        <f>C531</f>
        <v>39699</v>
      </c>
    </row>
    <row r="532" spans="2:4">
      <c r="B532" s="103" t="s">
        <v>5</v>
      </c>
      <c r="C532" s="104">
        <f>'Batch Schedule (2008)'!J$25</f>
        <v>39709</v>
      </c>
      <c r="D532" s="105">
        <f>C532</f>
        <v>39709</v>
      </c>
    </row>
    <row r="533" spans="2:4">
      <c r="B533" s="103" t="s">
        <v>6</v>
      </c>
      <c r="D533" s="105"/>
    </row>
    <row r="534" spans="2:4">
      <c r="B534" s="103" t="s">
        <v>7</v>
      </c>
      <c r="C534" s="104">
        <f>'Batch Schedule (2008)'!R$25</f>
        <v>39759</v>
      </c>
      <c r="D534" s="105">
        <f>C534</f>
        <v>39759</v>
      </c>
    </row>
    <row r="536" spans="2:4">
      <c r="B536" s="102" t="s">
        <v>151</v>
      </c>
      <c r="C536" s="103"/>
    </row>
    <row r="537" spans="2:4">
      <c r="B537" s="103" t="s">
        <v>0</v>
      </c>
      <c r="C537" s="104">
        <f>'Batch Schedule (2008)'!D$27</f>
        <v>39630</v>
      </c>
      <c r="D537" s="105">
        <f>C537</f>
        <v>39630</v>
      </c>
    </row>
    <row r="538" spans="2:4">
      <c r="B538" s="103" t="s">
        <v>1</v>
      </c>
      <c r="D538" s="105"/>
    </row>
    <row r="539" spans="2:4">
      <c r="B539" s="103" t="s">
        <v>2</v>
      </c>
      <c r="C539" s="104">
        <f>'Batch Schedule (2008)'!F$27</f>
        <v>39665</v>
      </c>
      <c r="D539" s="105">
        <f>C539</f>
        <v>39665</v>
      </c>
    </row>
    <row r="540" spans="2:4">
      <c r="B540" s="103" t="s">
        <v>3</v>
      </c>
      <c r="C540" s="104">
        <f>'Batch Schedule (2008)'!H$27+1</f>
        <v>39671</v>
      </c>
      <c r="D540" s="105">
        <f>C540</f>
        <v>39671</v>
      </c>
    </row>
    <row r="541" spans="2:4">
      <c r="B541" s="103" t="s">
        <v>4</v>
      </c>
      <c r="C541" s="104">
        <f>'Batch Schedule (2008)'!I$27</f>
        <v>39730</v>
      </c>
      <c r="D541" s="105">
        <f>C541</f>
        <v>39730</v>
      </c>
    </row>
    <row r="542" spans="2:4">
      <c r="B542" s="103" t="s">
        <v>5</v>
      </c>
      <c r="C542" s="104">
        <f>'Batch Schedule (2008)'!J$27+1</f>
        <v>39741</v>
      </c>
      <c r="D542" s="105">
        <f>C542</f>
        <v>39741</v>
      </c>
    </row>
    <row r="543" spans="2:4">
      <c r="B543" s="103" t="s">
        <v>6</v>
      </c>
      <c r="D543" s="105"/>
    </row>
    <row r="544" spans="2:4">
      <c r="B544" s="103" t="s">
        <v>7</v>
      </c>
      <c r="C544" s="104">
        <f>'Batch Schedule (2008)'!R$27</f>
        <v>39790</v>
      </c>
      <c r="D544" s="105">
        <f>C544</f>
        <v>39790</v>
      </c>
    </row>
    <row r="546" spans="2:4">
      <c r="B546" s="102" t="s">
        <v>152</v>
      </c>
      <c r="C546" s="103"/>
    </row>
    <row r="547" spans="2:4">
      <c r="B547" s="103" t="s">
        <v>0</v>
      </c>
      <c r="C547" s="104">
        <f>'Batch Schedule (2008)'!D$29</f>
        <v>39661</v>
      </c>
      <c r="D547" s="105">
        <f>C547</f>
        <v>39661</v>
      </c>
    </row>
    <row r="548" spans="2:4">
      <c r="B548" s="103" t="s">
        <v>1</v>
      </c>
      <c r="D548" s="105"/>
    </row>
    <row r="549" spans="2:4">
      <c r="B549" s="103" t="s">
        <v>2</v>
      </c>
      <c r="C549" s="104">
        <f>'Batch Schedule (2008)'!F$29</f>
        <v>39696</v>
      </c>
      <c r="D549" s="105">
        <f>C549</f>
        <v>39696</v>
      </c>
    </row>
    <row r="550" spans="2:4">
      <c r="B550" s="103" t="s">
        <v>3</v>
      </c>
      <c r="C550" s="104">
        <f>'Batch Schedule (2008)'!H$29</f>
        <v>39701</v>
      </c>
      <c r="D550" s="105">
        <f>C550</f>
        <v>39701</v>
      </c>
    </row>
    <row r="551" spans="2:4">
      <c r="B551" s="103" t="s">
        <v>4</v>
      </c>
      <c r="C551" s="104">
        <f>'Batch Schedule (2008)'!I$29+1</f>
        <v>39762</v>
      </c>
      <c r="D551" s="105">
        <f>C551</f>
        <v>39762</v>
      </c>
    </row>
    <row r="552" spans="2:4">
      <c r="B552" s="103" t="s">
        <v>5</v>
      </c>
      <c r="C552" s="104">
        <f>'Batch Schedule (2008)'!J$29</f>
        <v>39771</v>
      </c>
      <c r="D552" s="105">
        <f>C552</f>
        <v>39771</v>
      </c>
    </row>
    <row r="553" spans="2:4">
      <c r="B553" s="103" t="s">
        <v>6</v>
      </c>
      <c r="D553" s="105"/>
    </row>
    <row r="554" spans="2:4">
      <c r="B554" s="103" t="s">
        <v>7</v>
      </c>
      <c r="C554" s="104">
        <f>'Batch Schedule (2008)'!R$29</f>
        <v>39821</v>
      </c>
      <c r="D554" s="105">
        <f>C554</f>
        <v>39821</v>
      </c>
    </row>
    <row r="556" spans="2:4">
      <c r="B556" s="102" t="s">
        <v>156</v>
      </c>
      <c r="C556" s="103"/>
    </row>
    <row r="557" spans="2:4">
      <c r="B557" s="103" t="s">
        <v>0</v>
      </c>
      <c r="C557" s="104">
        <f>'Batch Schedule (2008)'!D$31+2</f>
        <v>39693</v>
      </c>
      <c r="D557" s="105">
        <f>C557</f>
        <v>39693</v>
      </c>
    </row>
    <row r="558" spans="2:4">
      <c r="B558" s="103" t="s">
        <v>1</v>
      </c>
      <c r="D558" s="105"/>
    </row>
    <row r="559" spans="2:4">
      <c r="B559" s="103" t="s">
        <v>2</v>
      </c>
      <c r="C559" s="104">
        <f>'Batch Schedule (2008)'!F$31+1</f>
        <v>39727</v>
      </c>
      <c r="D559" s="105">
        <f>C559</f>
        <v>39727</v>
      </c>
    </row>
    <row r="560" spans="2:4">
      <c r="B560" s="103" t="s">
        <v>3</v>
      </c>
      <c r="C560" s="104">
        <f>'Batch Schedule (2008)'!H$31</f>
        <v>39731</v>
      </c>
      <c r="D560" s="105">
        <f>C560</f>
        <v>39731</v>
      </c>
    </row>
    <row r="561" spans="2:4">
      <c r="B561" s="103" t="s">
        <v>4</v>
      </c>
      <c r="C561" s="104">
        <f>'Batch Schedule (2008)'!I$31</f>
        <v>39791</v>
      </c>
      <c r="D561" s="105">
        <f>C561</f>
        <v>39791</v>
      </c>
    </row>
    <row r="562" spans="2:4">
      <c r="B562" s="103" t="s">
        <v>5</v>
      </c>
      <c r="C562" s="104">
        <f>'Batch Schedule (2008)'!J$31</f>
        <v>39801</v>
      </c>
      <c r="D562" s="105">
        <f>C562</f>
        <v>39801</v>
      </c>
    </row>
    <row r="563" spans="2:4">
      <c r="B563" s="103" t="s">
        <v>6</v>
      </c>
      <c r="D563" s="105"/>
    </row>
    <row r="564" spans="2:4">
      <c r="B564" s="103" t="s">
        <v>7</v>
      </c>
      <c r="C564" s="104">
        <f>'Batch Schedule (2008)'!R$31+2</f>
        <v>39853</v>
      </c>
      <c r="D564" s="105">
        <f>C564</f>
        <v>39853</v>
      </c>
    </row>
    <row r="566" spans="2:4">
      <c r="B566" s="102" t="s">
        <v>116</v>
      </c>
      <c r="C566" s="103"/>
    </row>
    <row r="567" spans="2:4">
      <c r="B567" s="103" t="s">
        <v>0</v>
      </c>
      <c r="C567" s="104">
        <f>'Batch Schedule (2008)'!D$33</f>
        <v>39722</v>
      </c>
      <c r="D567" s="105">
        <f>C567</f>
        <v>39722</v>
      </c>
    </row>
    <row r="568" spans="2:4">
      <c r="B568" s="103" t="s">
        <v>1</v>
      </c>
      <c r="D568" s="105"/>
    </row>
    <row r="569" spans="2:4">
      <c r="B569" s="103" t="s">
        <v>2</v>
      </c>
      <c r="C569" s="104">
        <f>'Batch Schedule (2008)'!F$33</f>
        <v>39757</v>
      </c>
      <c r="D569" s="105">
        <f>C569</f>
        <v>39757</v>
      </c>
    </row>
    <row r="570" spans="2:4">
      <c r="B570" s="103" t="s">
        <v>3</v>
      </c>
      <c r="C570" s="104">
        <f>'Batch Schedule (2008)'!H$33</f>
        <v>39762</v>
      </c>
      <c r="D570" s="105">
        <f>C570</f>
        <v>39762</v>
      </c>
    </row>
    <row r="571" spans="2:4">
      <c r="B571" s="103" t="s">
        <v>4</v>
      </c>
      <c r="C571" s="104">
        <f>'Batch Schedule (2008)'!I$33</f>
        <v>39822</v>
      </c>
      <c r="D571" s="105">
        <f>C571</f>
        <v>39822</v>
      </c>
    </row>
    <row r="572" spans="2:4">
      <c r="B572" s="103" t="s">
        <v>5</v>
      </c>
      <c r="C572" s="104">
        <f>'Batch Schedule (2008)'!J$33+1</f>
        <v>39833</v>
      </c>
      <c r="D572" s="105">
        <f>C572</f>
        <v>39833</v>
      </c>
    </row>
    <row r="573" spans="2:4">
      <c r="B573" s="103" t="s">
        <v>6</v>
      </c>
      <c r="D573" s="105"/>
    </row>
    <row r="574" spans="2:4">
      <c r="B574" s="103" t="s">
        <v>7</v>
      </c>
      <c r="C574" s="104">
        <f>'Batch Schedule (2008)'!R$33</f>
        <v>39882</v>
      </c>
      <c r="D574" s="105">
        <f>C574</f>
        <v>39882</v>
      </c>
    </row>
    <row r="576" spans="2:4">
      <c r="B576" s="102" t="s">
        <v>115</v>
      </c>
      <c r="C576" s="103"/>
    </row>
    <row r="577" spans="2:4">
      <c r="B577" s="103" t="s">
        <v>0</v>
      </c>
      <c r="C577" s="104">
        <f>'Batch Schedule (2008)'!D$33</f>
        <v>39722</v>
      </c>
      <c r="D577" s="105">
        <f>C577</f>
        <v>39722</v>
      </c>
    </row>
    <row r="578" spans="2:4">
      <c r="B578" s="103" t="s">
        <v>1</v>
      </c>
      <c r="D578" s="105"/>
    </row>
    <row r="579" spans="2:4">
      <c r="B579" s="103" t="s">
        <v>2</v>
      </c>
      <c r="C579" s="104">
        <f>'Batch Schedule (2008)'!F$33</f>
        <v>39757</v>
      </c>
      <c r="D579" s="105">
        <f>C579</f>
        <v>39757</v>
      </c>
    </row>
    <row r="580" spans="2:4">
      <c r="B580" s="103" t="s">
        <v>3</v>
      </c>
      <c r="C580" s="104">
        <f>'Batch Schedule (2008)'!H$33</f>
        <v>39762</v>
      </c>
      <c r="D580" s="105">
        <f>C580</f>
        <v>39762</v>
      </c>
    </row>
    <row r="581" spans="2:4">
      <c r="B581" s="103" t="s">
        <v>4</v>
      </c>
      <c r="C581" s="104">
        <f>'Batch Schedule (2008)'!I$33</f>
        <v>39822</v>
      </c>
      <c r="D581" s="105">
        <f>C581</f>
        <v>39822</v>
      </c>
    </row>
    <row r="582" spans="2:4">
      <c r="B582" s="103" t="s">
        <v>5</v>
      </c>
      <c r="C582" s="104">
        <f>'Batch Schedule (2008)'!J$33+1</f>
        <v>39833</v>
      </c>
      <c r="D582" s="105">
        <f>C582</f>
        <v>39833</v>
      </c>
    </row>
    <row r="583" spans="2:4">
      <c r="B583" s="103" t="s">
        <v>6</v>
      </c>
      <c r="D583" s="105"/>
    </row>
    <row r="584" spans="2:4">
      <c r="B584" s="103" t="s">
        <v>7</v>
      </c>
      <c r="C584" s="104">
        <f>'Batch Schedule (2008)'!R$33</f>
        <v>39882</v>
      </c>
      <c r="D584" s="105">
        <f>C584</f>
        <v>39882</v>
      </c>
    </row>
    <row r="586" spans="2:4">
      <c r="B586" s="102" t="s">
        <v>158</v>
      </c>
      <c r="C586" s="103"/>
    </row>
    <row r="587" spans="2:4">
      <c r="B587" s="103" t="s">
        <v>0</v>
      </c>
      <c r="C587" s="104">
        <f>'Batch Schedule (2008)'!D$35</f>
        <v>39752</v>
      </c>
      <c r="D587" s="105">
        <f>C587</f>
        <v>39752</v>
      </c>
    </row>
    <row r="588" spans="2:4">
      <c r="B588" s="103" t="s">
        <v>1</v>
      </c>
      <c r="D588" s="105"/>
    </row>
    <row r="589" spans="2:4">
      <c r="B589" s="103" t="s">
        <v>2</v>
      </c>
      <c r="C589" s="104">
        <f>'Batch Schedule (2008)'!F$35</f>
        <v>39787</v>
      </c>
      <c r="D589" s="105">
        <f>C589</f>
        <v>39787</v>
      </c>
    </row>
    <row r="590" spans="2:4">
      <c r="B590" s="103" t="s">
        <v>3</v>
      </c>
      <c r="C590" s="104">
        <f>'Batch Schedule (2008)'!H$35</f>
        <v>39792</v>
      </c>
      <c r="D590" s="105">
        <f>C590</f>
        <v>39792</v>
      </c>
    </row>
    <row r="591" spans="2:4">
      <c r="B591" s="103" t="s">
        <v>4</v>
      </c>
      <c r="C591" s="104">
        <f>'Batch Schedule (2008)'!I$35+1</f>
        <v>39853</v>
      </c>
      <c r="D591" s="105">
        <f>C591</f>
        <v>39853</v>
      </c>
    </row>
    <row r="592" spans="2:4">
      <c r="B592" s="103" t="s">
        <v>5</v>
      </c>
      <c r="C592" s="104">
        <f>'Batch Schedule (2008)'!J$35</f>
        <v>39862</v>
      </c>
      <c r="D592" s="105">
        <f>C592</f>
        <v>39862</v>
      </c>
    </row>
    <row r="593" spans="2:4">
      <c r="B593" s="103" t="s">
        <v>6</v>
      </c>
      <c r="D593" s="105"/>
    </row>
    <row r="594" spans="2:4">
      <c r="B594" s="103" t="s">
        <v>7</v>
      </c>
      <c r="C594" s="104">
        <f>'Batch Schedule (2008)'!R$35</f>
        <v>39912</v>
      </c>
      <c r="D594" s="105">
        <f>C594</f>
        <v>39912</v>
      </c>
    </row>
    <row r="596" spans="2:4">
      <c r="B596" s="102" t="s">
        <v>157</v>
      </c>
      <c r="C596" s="103"/>
    </row>
    <row r="597" spans="2:4">
      <c r="B597" s="103" t="s">
        <v>0</v>
      </c>
      <c r="C597" s="104">
        <f>'Batch Schedule (2009)'!D$13</f>
        <v>39783</v>
      </c>
      <c r="D597" s="105">
        <f>C597</f>
        <v>39783</v>
      </c>
    </row>
    <row r="598" spans="2:4">
      <c r="B598" s="103" t="s">
        <v>1</v>
      </c>
      <c r="D598" s="105"/>
    </row>
    <row r="599" spans="2:4">
      <c r="B599" s="103" t="s">
        <v>2</v>
      </c>
      <c r="C599" s="104">
        <f>'Batch Schedule (2009)'!F$13</f>
        <v>39818</v>
      </c>
      <c r="D599" s="105">
        <f>C599</f>
        <v>39818</v>
      </c>
    </row>
    <row r="600" spans="2:4">
      <c r="B600" s="103" t="s">
        <v>3</v>
      </c>
      <c r="C600" s="104">
        <f>'Batch Schedule (2009)'!H$13</f>
        <v>39823</v>
      </c>
      <c r="D600" s="105">
        <f>C600</f>
        <v>39823</v>
      </c>
    </row>
    <row r="601" spans="2:4">
      <c r="B601" s="103" t="s">
        <v>4</v>
      </c>
      <c r="C601" s="104">
        <f>'Batch Schedule (2009)'!I$13</f>
        <v>39883</v>
      </c>
      <c r="D601" s="105">
        <f>C601</f>
        <v>39883</v>
      </c>
    </row>
    <row r="602" spans="2:4">
      <c r="B602" s="103" t="s">
        <v>5</v>
      </c>
      <c r="C602" s="104">
        <f>'Batch Schedule (2009)'!J$13+2</f>
        <v>39895</v>
      </c>
      <c r="D602" s="105">
        <f>C602</f>
        <v>39895</v>
      </c>
    </row>
    <row r="603" spans="2:4">
      <c r="B603" s="103" t="s">
        <v>6</v>
      </c>
      <c r="D603" s="105"/>
    </row>
    <row r="604" spans="2:4">
      <c r="B604" s="103" t="s">
        <v>7</v>
      </c>
      <c r="C604" s="104">
        <f>'Batch Schedule (2009)'!R$13+1</f>
        <v>39944</v>
      </c>
      <c r="D604" s="105">
        <f>C604</f>
        <v>39944</v>
      </c>
    </row>
    <row r="606" spans="2:4">
      <c r="B606" s="102" t="s">
        <v>151</v>
      </c>
      <c r="C606" s="103"/>
    </row>
    <row r="607" spans="2:4">
      <c r="B607" s="103" t="s">
        <v>0</v>
      </c>
      <c r="C607" s="104">
        <f>'Batch Schedule (2009)'!D$15+4</f>
        <v>39818</v>
      </c>
      <c r="D607" s="105">
        <f>C607</f>
        <v>39818</v>
      </c>
    </row>
    <row r="608" spans="2:4">
      <c r="B608" s="103" t="s">
        <v>1</v>
      </c>
      <c r="D608" s="105"/>
    </row>
    <row r="609" spans="2:4">
      <c r="B609" s="103" t="s">
        <v>2</v>
      </c>
      <c r="C609" s="104">
        <f>'Batch Schedule (2009)'!F$15</f>
        <v>39849</v>
      </c>
      <c r="D609" s="105">
        <f>C609</f>
        <v>39849</v>
      </c>
    </row>
    <row r="610" spans="2:4">
      <c r="B610" s="103" t="s">
        <v>3</v>
      </c>
      <c r="C610" s="104">
        <f>'Batch Schedule (2009)'!H$15</f>
        <v>39854</v>
      </c>
      <c r="D610" s="105">
        <f>C610</f>
        <v>39854</v>
      </c>
    </row>
    <row r="611" spans="2:4">
      <c r="B611" s="103" t="s">
        <v>4</v>
      </c>
      <c r="C611" s="104">
        <f>'Batch Schedule (2009)'!I$15+2</f>
        <v>39916</v>
      </c>
      <c r="D611" s="105">
        <f>C611</f>
        <v>39916</v>
      </c>
    </row>
    <row r="612" spans="2:4">
      <c r="B612" s="103" t="s">
        <v>5</v>
      </c>
      <c r="C612" s="104">
        <f>'Batch Schedule (2009)'!J$15</f>
        <v>39924</v>
      </c>
      <c r="D612" s="105">
        <f>C612</f>
        <v>39924</v>
      </c>
    </row>
    <row r="613" spans="2:4">
      <c r="B613" s="103" t="s">
        <v>6</v>
      </c>
      <c r="D613" s="105"/>
    </row>
    <row r="614" spans="2:4">
      <c r="B614" s="103" t="s">
        <v>7</v>
      </c>
      <c r="C614" s="104">
        <f>'Batch Schedule (2009)'!R$15</f>
        <v>39974</v>
      </c>
      <c r="D614" s="105">
        <f>C614</f>
        <v>39974</v>
      </c>
    </row>
    <row r="616" spans="2:4">
      <c r="B616" s="102" t="s">
        <v>152</v>
      </c>
      <c r="C616" s="103"/>
    </row>
    <row r="617" spans="2:4">
      <c r="B617" s="103" t="s">
        <v>0</v>
      </c>
      <c r="C617" s="104">
        <f>'Batch Schedule (2009)'!D$17</f>
        <v>39842</v>
      </c>
      <c r="D617" s="105">
        <f>C617</f>
        <v>39842</v>
      </c>
    </row>
    <row r="618" spans="2:4">
      <c r="B618" s="103" t="s">
        <v>1</v>
      </c>
      <c r="D618" s="105"/>
    </row>
    <row r="619" spans="2:4">
      <c r="B619" s="103" t="s">
        <v>2</v>
      </c>
      <c r="C619" s="104">
        <f>'Batch Schedule (2009)'!F$17</f>
        <v>39877</v>
      </c>
      <c r="D619" s="105">
        <f>C619</f>
        <v>39877</v>
      </c>
    </row>
    <row r="620" spans="2:4">
      <c r="B620" s="103" t="s">
        <v>3</v>
      </c>
      <c r="C620" s="104">
        <f>'Batch Schedule (2009)'!H$17</f>
        <v>39882</v>
      </c>
      <c r="D620" s="105">
        <f>C620</f>
        <v>39882</v>
      </c>
    </row>
    <row r="621" spans="2:4">
      <c r="B621" s="103" t="s">
        <v>4</v>
      </c>
      <c r="C621" s="104">
        <f>'Batch Schedule (2009)'!I$17+2</f>
        <v>39944</v>
      </c>
      <c r="D621" s="105">
        <f>C621</f>
        <v>39944</v>
      </c>
    </row>
    <row r="622" spans="2:4">
      <c r="B622" s="103" t="s">
        <v>5</v>
      </c>
      <c r="C622" s="104">
        <f>'Batch Schedule (2009)'!J$17</f>
        <v>39952</v>
      </c>
      <c r="D622" s="105">
        <f>C622</f>
        <v>39952</v>
      </c>
    </row>
    <row r="623" spans="2:4">
      <c r="B623" s="103" t="s">
        <v>6</v>
      </c>
      <c r="D623" s="105"/>
    </row>
    <row r="624" spans="2:4">
      <c r="B624" s="103" t="s">
        <v>7</v>
      </c>
      <c r="C624" s="104">
        <f>'Batch Schedule (2009)'!R$17</f>
        <v>40002</v>
      </c>
      <c r="D624" s="105">
        <f>C624</f>
        <v>40002</v>
      </c>
    </row>
    <row r="626" spans="2:4">
      <c r="B626" s="102" t="s">
        <v>156</v>
      </c>
      <c r="C626" s="103"/>
    </row>
    <row r="627" spans="2:4">
      <c r="B627" s="103" t="s">
        <v>0</v>
      </c>
      <c r="C627" s="104">
        <f>'Batch Schedule (2009)'!D$19+1</f>
        <v>39874</v>
      </c>
      <c r="D627" s="105">
        <f>C627</f>
        <v>39874</v>
      </c>
    </row>
    <row r="628" spans="2:4">
      <c r="B628" s="103" t="s">
        <v>1</v>
      </c>
      <c r="D628" s="105"/>
    </row>
    <row r="629" spans="2:4">
      <c r="B629" s="103" t="s">
        <v>2</v>
      </c>
      <c r="C629" s="104">
        <f>'Batch Schedule (2009)'!F$19+1</f>
        <v>39909</v>
      </c>
      <c r="D629" s="105">
        <f>C629</f>
        <v>39909</v>
      </c>
    </row>
    <row r="630" spans="2:4">
      <c r="B630" s="103" t="s">
        <v>3</v>
      </c>
      <c r="C630" s="104">
        <f>'Batch Schedule (2009)'!H$19</f>
        <v>39913</v>
      </c>
      <c r="D630" s="105">
        <f>C630</f>
        <v>39913</v>
      </c>
    </row>
    <row r="631" spans="2:4">
      <c r="B631" s="103" t="s">
        <v>4</v>
      </c>
      <c r="C631" s="104">
        <f>'Batch Schedule (2009)'!I$19</f>
        <v>39973</v>
      </c>
      <c r="D631" s="105">
        <f>C631</f>
        <v>39973</v>
      </c>
    </row>
    <row r="632" spans="2:4">
      <c r="B632" s="103" t="s">
        <v>5</v>
      </c>
      <c r="C632" s="104">
        <f>'Batch Schedule (2009)'!J$19</f>
        <v>39983</v>
      </c>
      <c r="D632" s="105">
        <f>C632</f>
        <v>39983</v>
      </c>
    </row>
    <row r="633" spans="2:4">
      <c r="B633" s="103" t="s">
        <v>6</v>
      </c>
      <c r="D633" s="105"/>
    </row>
    <row r="634" spans="2:4">
      <c r="B634" s="103" t="s">
        <v>7</v>
      </c>
      <c r="C634" s="104">
        <f>'Batch Schedule (2009)'!R$19+2</f>
        <v>40035</v>
      </c>
      <c r="D634" s="105">
        <f>C634</f>
        <v>40035</v>
      </c>
    </row>
    <row r="636" spans="2:4">
      <c r="B636" s="102" t="s">
        <v>116</v>
      </c>
      <c r="C636" s="103"/>
    </row>
    <row r="637" spans="2:4">
      <c r="B637" s="103" t="s">
        <v>0</v>
      </c>
      <c r="C637" s="104">
        <f>'Batch Schedule (2009)'!D$21</f>
        <v>39903</v>
      </c>
      <c r="D637" s="105">
        <f>C637</f>
        <v>39903</v>
      </c>
    </row>
    <row r="638" spans="2:4">
      <c r="B638" s="103" t="s">
        <v>1</v>
      </c>
      <c r="D638" s="105"/>
    </row>
    <row r="639" spans="2:4">
      <c r="B639" s="103" t="s">
        <v>2</v>
      </c>
      <c r="C639" s="104">
        <f>'Batch Schedule (2009)'!F$21</f>
        <v>39938</v>
      </c>
      <c r="D639" s="105">
        <f>C639</f>
        <v>39938</v>
      </c>
    </row>
    <row r="640" spans="2:4">
      <c r="B640" s="103" t="s">
        <v>3</v>
      </c>
      <c r="C640" s="104">
        <f>'Batch Schedule (2009)'!H$21</f>
        <v>39943</v>
      </c>
      <c r="D640" s="105">
        <f>C640</f>
        <v>39943</v>
      </c>
    </row>
    <row r="641" spans="2:4">
      <c r="B641" s="103" t="s">
        <v>4</v>
      </c>
      <c r="C641" s="104">
        <f>'Batch Schedule (2009)'!I$21</f>
        <v>40003</v>
      </c>
      <c r="D641" s="105">
        <f>C641</f>
        <v>40003</v>
      </c>
    </row>
    <row r="642" spans="2:4">
      <c r="B642" s="103" t="s">
        <v>5</v>
      </c>
      <c r="C642" s="104">
        <f>'Batch Schedule (2009)'!J$21+1</f>
        <v>40014</v>
      </c>
      <c r="D642" s="105">
        <f>C642</f>
        <v>40014</v>
      </c>
    </row>
    <row r="643" spans="2:4">
      <c r="B643" s="103" t="s">
        <v>6</v>
      </c>
      <c r="D643" s="105"/>
    </row>
    <row r="644" spans="2:4">
      <c r="B644" s="103" t="s">
        <v>7</v>
      </c>
      <c r="C644" s="104">
        <f>'Batch Schedule (2009)'!R$21+1</f>
        <v>40064</v>
      </c>
      <c r="D644" s="105">
        <f>C644</f>
        <v>40064</v>
      </c>
    </row>
    <row r="646" spans="2:4">
      <c r="B646" s="102" t="s">
        <v>158</v>
      </c>
      <c r="C646" s="103"/>
    </row>
    <row r="647" spans="2:4">
      <c r="B647" s="103" t="s">
        <v>0</v>
      </c>
      <c r="C647" s="104">
        <f>'Batch Schedule (2009)'!D$23</f>
        <v>39934</v>
      </c>
      <c r="D647" s="105">
        <f>C647</f>
        <v>39934</v>
      </c>
    </row>
    <row r="648" spans="2:4">
      <c r="B648" s="103" t="s">
        <v>1</v>
      </c>
      <c r="D648" s="105"/>
    </row>
    <row r="649" spans="2:4">
      <c r="B649" s="103" t="s">
        <v>2</v>
      </c>
      <c r="C649" s="104">
        <f>'Batch Schedule (2009)'!F$23</f>
        <v>39969</v>
      </c>
      <c r="D649" s="105">
        <f>C649</f>
        <v>39969</v>
      </c>
    </row>
    <row r="650" spans="2:4">
      <c r="B650" s="103" t="s">
        <v>3</v>
      </c>
      <c r="C650" s="104">
        <f>'Batch Schedule (2009)'!H$23</f>
        <v>39974</v>
      </c>
      <c r="D650" s="105">
        <f>C650</f>
        <v>39974</v>
      </c>
    </row>
    <row r="651" spans="2:4">
      <c r="B651" s="103" t="s">
        <v>4</v>
      </c>
      <c r="C651" s="104">
        <f>'Batch Schedule (2009)'!I$23+1</f>
        <v>40035</v>
      </c>
      <c r="D651" s="105">
        <f>C651</f>
        <v>40035</v>
      </c>
    </row>
    <row r="652" spans="2:4">
      <c r="B652" s="103" t="s">
        <v>5</v>
      </c>
      <c r="C652" s="104">
        <f>'Batch Schedule (2009)'!J$23</f>
        <v>40044</v>
      </c>
      <c r="D652" s="105">
        <f>C652</f>
        <v>40044</v>
      </c>
    </row>
    <row r="653" spans="2:4">
      <c r="B653" s="103" t="s">
        <v>6</v>
      </c>
      <c r="D653" s="105"/>
    </row>
    <row r="654" spans="2:4">
      <c r="B654" s="103" t="s">
        <v>7</v>
      </c>
      <c r="C654" s="104">
        <f>'Batch Schedule (2009)'!R$23</f>
        <v>40094</v>
      </c>
      <c r="D654" s="105">
        <f>C654</f>
        <v>40094</v>
      </c>
    </row>
    <row r="656" spans="2:4">
      <c r="B656" s="102" t="s">
        <v>157</v>
      </c>
      <c r="C656" s="103"/>
    </row>
    <row r="657" spans="2:4">
      <c r="B657" s="103" t="s">
        <v>0</v>
      </c>
      <c r="C657" s="104">
        <f>'Batch Schedule (2009)'!D$25+1</f>
        <v>39965</v>
      </c>
      <c r="D657" s="105">
        <f>C657</f>
        <v>39965</v>
      </c>
    </row>
    <row r="658" spans="2:4">
      <c r="B658" s="103" t="s">
        <v>1</v>
      </c>
      <c r="D658" s="105"/>
    </row>
    <row r="659" spans="2:4">
      <c r="B659" s="103" t="s">
        <v>2</v>
      </c>
      <c r="C659" s="104">
        <f>'Batch Schedule (2009)'!F$25+1</f>
        <v>40000</v>
      </c>
      <c r="D659" s="105">
        <f>C659</f>
        <v>40000</v>
      </c>
    </row>
    <row r="660" spans="2:4">
      <c r="B660" s="103" t="s">
        <v>3</v>
      </c>
      <c r="C660" s="104">
        <f>'Batch Schedule (2009)'!H$25</f>
        <v>40004</v>
      </c>
      <c r="D660" s="105">
        <f>C660</f>
        <v>40004</v>
      </c>
    </row>
    <row r="661" spans="2:4">
      <c r="B661" s="103" t="s">
        <v>4</v>
      </c>
      <c r="C661" s="104">
        <f>'Batch Schedule (2009)'!I$25</f>
        <v>40064</v>
      </c>
      <c r="D661" s="105">
        <f>C661</f>
        <v>40064</v>
      </c>
    </row>
    <row r="662" spans="2:4">
      <c r="B662" s="103" t="s">
        <v>5</v>
      </c>
      <c r="C662" s="104">
        <f>'Batch Schedule (2009)'!J$25</f>
        <v>40074</v>
      </c>
      <c r="D662" s="105">
        <f>C662</f>
        <v>40074</v>
      </c>
    </row>
    <row r="663" spans="2:4">
      <c r="B663" s="103" t="s">
        <v>6</v>
      </c>
      <c r="D663" s="105"/>
    </row>
    <row r="664" spans="2:4">
      <c r="B664" s="103" t="s">
        <v>7</v>
      </c>
      <c r="C664" s="104">
        <f>'Batch Schedule (2009)'!R$25+2</f>
        <v>40126</v>
      </c>
      <c r="D664" s="105">
        <f>C664</f>
        <v>40126</v>
      </c>
    </row>
    <row r="666" spans="2:4">
      <c r="B666" s="102" t="s">
        <v>151</v>
      </c>
      <c r="C666" s="103"/>
    </row>
    <row r="667" spans="2:4">
      <c r="B667" s="103" t="s">
        <v>0</v>
      </c>
      <c r="C667" s="104">
        <f>'Batch Schedule (2009)'!D$27</f>
        <v>39995</v>
      </c>
      <c r="D667" s="105">
        <f>C667</f>
        <v>39995</v>
      </c>
    </row>
    <row r="668" spans="2:4">
      <c r="B668" s="103" t="s">
        <v>1</v>
      </c>
      <c r="D668" s="105"/>
    </row>
    <row r="669" spans="2:4">
      <c r="B669" s="103" t="s">
        <v>2</v>
      </c>
      <c r="C669" s="104">
        <f>'Batch Schedule (2009)'!F$27</f>
        <v>40030</v>
      </c>
      <c r="D669" s="105">
        <f>C669</f>
        <v>40030</v>
      </c>
    </row>
    <row r="670" spans="2:4">
      <c r="B670" s="103" t="s">
        <v>3</v>
      </c>
      <c r="C670" s="104">
        <f>'Batch Schedule (2009)'!H$27</f>
        <v>40035</v>
      </c>
      <c r="D670" s="105">
        <f>C670</f>
        <v>40035</v>
      </c>
    </row>
    <row r="671" spans="2:4">
      <c r="B671" s="103" t="s">
        <v>4</v>
      </c>
      <c r="C671" s="104">
        <f>'Batch Schedule (2009)'!I$27</f>
        <v>40095</v>
      </c>
      <c r="D671" s="105">
        <f>C671</f>
        <v>40095</v>
      </c>
    </row>
    <row r="672" spans="2:4">
      <c r="B672" s="103" t="s">
        <v>5</v>
      </c>
      <c r="C672" s="104">
        <f>'Batch Schedule (2009)'!J$27</f>
        <v>40105</v>
      </c>
      <c r="D672" s="105">
        <f>C672</f>
        <v>40105</v>
      </c>
    </row>
    <row r="673" spans="2:4">
      <c r="B673" s="103" t="s">
        <v>6</v>
      </c>
      <c r="D673" s="105"/>
    </row>
    <row r="674" spans="2:4">
      <c r="B674" s="103" t="s">
        <v>7</v>
      </c>
      <c r="C674" s="104">
        <f>'Batch Schedule (2009)'!R$27</f>
        <v>40155</v>
      </c>
      <c r="D674" s="105">
        <f>C674</f>
        <v>40155</v>
      </c>
    </row>
    <row r="676" spans="2:4">
      <c r="B676" s="102" t="s">
        <v>152</v>
      </c>
      <c r="C676" s="103"/>
    </row>
    <row r="677" spans="2:4">
      <c r="B677" s="103" t="s">
        <v>0</v>
      </c>
      <c r="C677" s="104">
        <f>'Batch Schedule (2009)'!D$29+2</f>
        <v>40028</v>
      </c>
      <c r="D677" s="105">
        <f>C677</f>
        <v>40028</v>
      </c>
    </row>
    <row r="678" spans="2:4">
      <c r="B678" s="103" t="s">
        <v>1</v>
      </c>
      <c r="D678" s="105"/>
    </row>
    <row r="679" spans="2:4">
      <c r="B679" s="103" t="s">
        <v>2</v>
      </c>
      <c r="C679" s="104">
        <f>'Batch Schedule (2009)'!F$29+2</f>
        <v>40063</v>
      </c>
      <c r="D679" s="105">
        <f>C679</f>
        <v>40063</v>
      </c>
    </row>
    <row r="680" spans="2:4">
      <c r="B680" s="103" t="s">
        <v>3</v>
      </c>
      <c r="C680" s="104">
        <f>'Batch Schedule (2009)'!H$29</f>
        <v>40066</v>
      </c>
      <c r="D680" s="105">
        <f>C680</f>
        <v>40066</v>
      </c>
    </row>
    <row r="681" spans="2:4">
      <c r="B681" s="103" t="s">
        <v>4</v>
      </c>
      <c r="C681" s="104">
        <f>'Batch Schedule (2009)'!I$29</f>
        <v>40126</v>
      </c>
      <c r="D681" s="105">
        <f>C681</f>
        <v>40126</v>
      </c>
    </row>
    <row r="682" spans="2:4">
      <c r="B682" s="103" t="s">
        <v>5</v>
      </c>
      <c r="C682" s="104">
        <f>'Batch Schedule (2009)'!J$29</f>
        <v>40136</v>
      </c>
      <c r="D682" s="105">
        <f>C682</f>
        <v>40136</v>
      </c>
    </row>
    <row r="683" spans="2:4">
      <c r="B683" s="103" t="s">
        <v>6</v>
      </c>
      <c r="D683" s="105"/>
    </row>
    <row r="684" spans="2:4">
      <c r="B684" s="103" t="s">
        <v>7</v>
      </c>
      <c r="C684" s="104">
        <f>'Batch Schedule (2009)'!R$29</f>
        <v>40186</v>
      </c>
      <c r="D684" s="105">
        <f>C684</f>
        <v>40186</v>
      </c>
    </row>
    <row r="686" spans="2:4">
      <c r="B686" s="102" t="s">
        <v>156</v>
      </c>
      <c r="C686" s="103"/>
    </row>
    <row r="687" spans="2:4">
      <c r="B687" s="103" t="s">
        <v>0</v>
      </c>
      <c r="C687" s="104">
        <f>'Batch Schedule (2009)'!D$31</f>
        <v>40056</v>
      </c>
      <c r="D687" s="105">
        <f>C687</f>
        <v>40056</v>
      </c>
    </row>
    <row r="688" spans="2:4">
      <c r="B688" s="103" t="s">
        <v>1</v>
      </c>
      <c r="D688" s="105"/>
    </row>
    <row r="689" spans="2:4">
      <c r="B689" s="103" t="s">
        <v>2</v>
      </c>
      <c r="C689" s="104">
        <f>'Batch Schedule (2009)'!F$31</f>
        <v>40091</v>
      </c>
      <c r="D689" s="105">
        <f>C689</f>
        <v>40091</v>
      </c>
    </row>
    <row r="690" spans="2:4">
      <c r="B690" s="103" t="s">
        <v>3</v>
      </c>
      <c r="C690" s="104">
        <f>'Batch Schedule (2009)'!H$31+2</f>
        <v>40098</v>
      </c>
      <c r="D690" s="105">
        <f>C690</f>
        <v>40098</v>
      </c>
    </row>
    <row r="691" spans="2:4">
      <c r="B691" s="103" t="s">
        <v>4</v>
      </c>
      <c r="C691" s="104">
        <f>'Batch Schedule (2009)'!I$31</f>
        <v>40156</v>
      </c>
      <c r="D691" s="105">
        <f>C691</f>
        <v>40156</v>
      </c>
    </row>
    <row r="692" spans="2:4">
      <c r="B692" s="103" t="s">
        <v>5</v>
      </c>
      <c r="C692" s="104">
        <f>'Batch Schedule (2009)'!J$31+2</f>
        <v>40168</v>
      </c>
      <c r="D692" s="105">
        <f>C692</f>
        <v>40168</v>
      </c>
    </row>
    <row r="693" spans="2:4">
      <c r="B693" s="103" t="s">
        <v>6</v>
      </c>
      <c r="D693" s="105"/>
    </row>
    <row r="694" spans="2:4">
      <c r="B694" s="103" t="s">
        <v>7</v>
      </c>
      <c r="C694" s="104">
        <f>'Batch Schedule (2009)'!R$31+1</f>
        <v>40217</v>
      </c>
      <c r="D694" s="105">
        <f>C694</f>
        <v>40217</v>
      </c>
    </row>
    <row r="696" spans="2:4">
      <c r="B696" s="102" t="s">
        <v>116</v>
      </c>
      <c r="C696" s="103"/>
    </row>
    <row r="697" spans="2:4">
      <c r="B697" s="103" t="s">
        <v>0</v>
      </c>
      <c r="C697" s="104">
        <f>'Batch Schedule (2009)'!D$33</f>
        <v>40087</v>
      </c>
      <c r="D697" s="105">
        <f>C697</f>
        <v>40087</v>
      </c>
    </row>
    <row r="698" spans="2:4">
      <c r="B698" s="103" t="s">
        <v>1</v>
      </c>
      <c r="D698" s="105"/>
    </row>
    <row r="699" spans="2:4">
      <c r="B699" s="103" t="s">
        <v>2</v>
      </c>
      <c r="C699" s="104">
        <f>'Batch Schedule (2009)'!F$33</f>
        <v>40122</v>
      </c>
      <c r="D699" s="105">
        <f>C699</f>
        <v>40122</v>
      </c>
    </row>
    <row r="700" spans="2:4">
      <c r="B700" s="103" t="s">
        <v>3</v>
      </c>
      <c r="C700" s="104">
        <f>'Batch Schedule (2009)'!H$33</f>
        <v>40127</v>
      </c>
      <c r="D700" s="105">
        <f>C700</f>
        <v>40127</v>
      </c>
    </row>
    <row r="701" spans="2:4">
      <c r="B701" s="103" t="s">
        <v>4</v>
      </c>
      <c r="C701" s="104">
        <f>'Batch Schedule (2009)'!I$33+2</f>
        <v>40189</v>
      </c>
      <c r="D701" s="105">
        <f>C701</f>
        <v>40189</v>
      </c>
    </row>
    <row r="702" spans="2:4">
      <c r="B702" s="103" t="s">
        <v>5</v>
      </c>
      <c r="C702" s="104">
        <f>'Batch Schedule (2009)'!J$33</f>
        <v>40197</v>
      </c>
      <c r="D702" s="105">
        <f>C702</f>
        <v>40197</v>
      </c>
    </row>
    <row r="703" spans="2:4">
      <c r="B703" s="103" t="s">
        <v>6</v>
      </c>
      <c r="D703" s="105"/>
    </row>
    <row r="704" spans="2:4">
      <c r="B704" s="103" t="s">
        <v>7</v>
      </c>
      <c r="C704" s="104">
        <f>'Batch Schedule (2009)'!R$33</f>
        <v>40247</v>
      </c>
      <c r="D704" s="105">
        <f>C704</f>
        <v>40247</v>
      </c>
    </row>
    <row r="706" spans="2:4">
      <c r="B706" s="102" t="s">
        <v>158</v>
      </c>
      <c r="C706" s="103"/>
    </row>
    <row r="707" spans="2:4">
      <c r="B707" s="103" t="s">
        <v>0</v>
      </c>
      <c r="C707" s="104">
        <f>'Batch Schedule (2009)'!D$35+2</f>
        <v>40119</v>
      </c>
      <c r="D707" s="105">
        <f>C707</f>
        <v>40119</v>
      </c>
    </row>
    <row r="708" spans="2:4">
      <c r="B708" s="103" t="s">
        <v>1</v>
      </c>
      <c r="D708" s="105"/>
    </row>
    <row r="709" spans="2:4">
      <c r="B709" s="103" t="s">
        <v>2</v>
      </c>
      <c r="C709" s="104">
        <f>'Batch Schedule (2009)'!F$35+2</f>
        <v>40154</v>
      </c>
      <c r="D709" s="105">
        <f>C709</f>
        <v>40154</v>
      </c>
    </row>
    <row r="710" spans="2:4">
      <c r="B710" s="103" t="s">
        <v>3</v>
      </c>
      <c r="C710" s="104">
        <f>'Batch Schedule (2009)'!H$35</f>
        <v>40157</v>
      </c>
      <c r="D710" s="105">
        <f>C710</f>
        <v>40157</v>
      </c>
    </row>
    <row r="711" spans="2:4">
      <c r="B711" s="103" t="s">
        <v>4</v>
      </c>
      <c r="C711" s="104">
        <f>'Batch Schedule (2009)'!I$35</f>
        <v>40217</v>
      </c>
      <c r="D711" s="105">
        <f>C711</f>
        <v>40217</v>
      </c>
    </row>
    <row r="712" spans="2:4">
      <c r="B712" s="103" t="s">
        <v>5</v>
      </c>
      <c r="C712" s="104">
        <f>'Batch Schedule (2009)'!J$35</f>
        <v>40227</v>
      </c>
      <c r="D712" s="105">
        <f>C712</f>
        <v>40227</v>
      </c>
    </row>
    <row r="713" spans="2:4">
      <c r="B713" s="103" t="s">
        <v>6</v>
      </c>
      <c r="D713" s="105"/>
    </row>
    <row r="714" spans="2:4">
      <c r="B714" s="103" t="s">
        <v>7</v>
      </c>
      <c r="C714" s="104">
        <f>'Batch Schedule (2009)'!R$35</f>
        <v>40277</v>
      </c>
      <c r="D714" s="105">
        <f>C714</f>
        <v>40277</v>
      </c>
    </row>
    <row r="716" spans="2:4">
      <c r="B716" s="102" t="s">
        <v>157</v>
      </c>
      <c r="C716" s="103"/>
    </row>
    <row r="717" spans="2:4">
      <c r="B717" s="103" t="s">
        <v>0</v>
      </c>
      <c r="C717" s="104">
        <f>'Batch Schedule (2010)'!$D$13</f>
        <v>40148</v>
      </c>
      <c r="D717" s="105">
        <f>C717</f>
        <v>40148</v>
      </c>
    </row>
    <row r="718" spans="2:4">
      <c r="B718" s="103" t="s">
        <v>1</v>
      </c>
      <c r="D718" s="105"/>
    </row>
    <row r="719" spans="2:4">
      <c r="B719" s="103" t="s">
        <v>2</v>
      </c>
      <c r="C719" s="104">
        <f>'Batch Schedule (2010)'!F$13</f>
        <v>40183</v>
      </c>
      <c r="D719" s="105">
        <f>C719</f>
        <v>40183</v>
      </c>
    </row>
    <row r="720" spans="2:4">
      <c r="B720" s="103" t="s">
        <v>3</v>
      </c>
      <c r="C720" s="104">
        <f>'Batch Schedule (2010)'!H$13</f>
        <v>40188</v>
      </c>
      <c r="D720" s="105">
        <f>C720</f>
        <v>40188</v>
      </c>
    </row>
    <row r="721" spans="2:4">
      <c r="B721" s="103" t="s">
        <v>4</v>
      </c>
      <c r="C721" s="104">
        <f>'Batch Schedule (2010)'!I$13</f>
        <v>40248</v>
      </c>
      <c r="D721" s="105">
        <f>C721</f>
        <v>40248</v>
      </c>
    </row>
    <row r="722" spans="2:4">
      <c r="B722" s="103" t="s">
        <v>5</v>
      </c>
      <c r="C722" s="104">
        <f>'Batch Schedule (2010)'!J$13+1</f>
        <v>40259</v>
      </c>
      <c r="D722" s="105">
        <f>C722</f>
        <v>40259</v>
      </c>
    </row>
    <row r="723" spans="2:4">
      <c r="B723" s="103" t="s">
        <v>6</v>
      </c>
      <c r="D723" s="105"/>
    </row>
    <row r="724" spans="2:4">
      <c r="B724" s="103" t="s">
        <v>7</v>
      </c>
      <c r="C724" s="104">
        <f>'Batch Schedule (2010)'!R$13</f>
        <v>40308</v>
      </c>
      <c r="D724" s="105">
        <f>C724</f>
        <v>40308</v>
      </c>
    </row>
    <row r="726" spans="2:4">
      <c r="B726" s="102" t="s">
        <v>151</v>
      </c>
      <c r="C726" s="103"/>
    </row>
    <row r="727" spans="2:4">
      <c r="B727" s="103" t="s">
        <v>0</v>
      </c>
      <c r="C727" s="104">
        <f>'Batch Schedule (2010)'!$D$15+3</f>
        <v>40182</v>
      </c>
      <c r="D727" s="105">
        <f>C727</f>
        <v>40182</v>
      </c>
    </row>
    <row r="728" spans="2:4">
      <c r="B728" s="103" t="s">
        <v>1</v>
      </c>
      <c r="D728" s="105"/>
    </row>
    <row r="729" spans="2:4">
      <c r="B729" s="103" t="s">
        <v>2</v>
      </c>
      <c r="C729" s="104">
        <f>'Batch Schedule (2010)'!F$15</f>
        <v>40214</v>
      </c>
      <c r="D729" s="105">
        <f>C729</f>
        <v>40214</v>
      </c>
    </row>
    <row r="730" spans="2:4">
      <c r="B730" s="103" t="s">
        <v>3</v>
      </c>
      <c r="C730" s="104">
        <f>'Batch Schedule (2010)'!H$15</f>
        <v>40219</v>
      </c>
      <c r="D730" s="105">
        <f>C730</f>
        <v>40219</v>
      </c>
    </row>
    <row r="731" spans="2:4">
      <c r="B731" s="103" t="s">
        <v>4</v>
      </c>
      <c r="C731" s="104">
        <f>'Batch Schedule (2010)'!I$15+1</f>
        <v>40280</v>
      </c>
      <c r="D731" s="105">
        <f>C731</f>
        <v>40280</v>
      </c>
    </row>
    <row r="732" spans="2:4">
      <c r="B732" s="103" t="s">
        <v>5</v>
      </c>
      <c r="C732" s="104">
        <f>'Batch Schedule (2010)'!J$15</f>
        <v>40289</v>
      </c>
      <c r="D732" s="105">
        <f>C732</f>
        <v>40289</v>
      </c>
    </row>
    <row r="733" spans="2:4">
      <c r="B733" s="103" t="s">
        <v>6</v>
      </c>
      <c r="D733" s="105"/>
    </row>
    <row r="734" spans="2:4">
      <c r="B734" s="103" t="s">
        <v>7</v>
      </c>
      <c r="C734" s="104">
        <f>'Batch Schedule (2010)'!R$15</f>
        <v>40339</v>
      </c>
      <c r="D734" s="105">
        <f>C734</f>
        <v>40339</v>
      </c>
    </row>
    <row r="736" spans="2:4">
      <c r="B736" s="102" t="s">
        <v>152</v>
      </c>
      <c r="C736" s="103"/>
    </row>
    <row r="737" spans="2:4">
      <c r="B737" s="103" t="s">
        <v>0</v>
      </c>
      <c r="C737" s="104">
        <f>'Batch Schedule (2010)'!$D$17</f>
        <v>40207</v>
      </c>
      <c r="D737" s="105">
        <f>C737</f>
        <v>40207</v>
      </c>
    </row>
    <row r="738" spans="2:4">
      <c r="B738" s="103" t="s">
        <v>1</v>
      </c>
      <c r="D738" s="105"/>
    </row>
    <row r="739" spans="2:4">
      <c r="B739" s="103" t="s">
        <v>2</v>
      </c>
      <c r="C739" s="104">
        <f>'Batch Schedule (2010)'!F$17</f>
        <v>40242</v>
      </c>
      <c r="D739" s="105">
        <f>C739</f>
        <v>40242</v>
      </c>
    </row>
    <row r="740" spans="2:4">
      <c r="B740" s="103" t="s">
        <v>3</v>
      </c>
      <c r="C740" s="104">
        <f>'Batch Schedule (2010)'!H$17</f>
        <v>40247</v>
      </c>
      <c r="D740" s="105">
        <f>C740</f>
        <v>40247</v>
      </c>
    </row>
    <row r="741" spans="2:4">
      <c r="B741" s="103" t="s">
        <v>4</v>
      </c>
      <c r="C741" s="104">
        <f>'Batch Schedule (2010)'!I$17+1</f>
        <v>40308</v>
      </c>
      <c r="D741" s="105">
        <f>C741</f>
        <v>40308</v>
      </c>
    </row>
    <row r="742" spans="2:4">
      <c r="B742" s="103" t="s">
        <v>5</v>
      </c>
      <c r="C742" s="104">
        <f>'Batch Schedule (2010)'!J$17</f>
        <v>40317</v>
      </c>
      <c r="D742" s="105">
        <f>C742</f>
        <v>40317</v>
      </c>
    </row>
    <row r="743" spans="2:4">
      <c r="B743" s="103" t="s">
        <v>6</v>
      </c>
      <c r="D743" s="105"/>
    </row>
    <row r="744" spans="2:4">
      <c r="B744" s="103" t="s">
        <v>7</v>
      </c>
      <c r="C744" s="104">
        <f>'Batch Schedule (2010)'!R$17</f>
        <v>40367</v>
      </c>
      <c r="D744" s="105">
        <f>C744</f>
        <v>40367</v>
      </c>
    </row>
    <row r="746" spans="2:4">
      <c r="B746" s="102" t="s">
        <v>156</v>
      </c>
      <c r="C746" s="103"/>
    </row>
    <row r="747" spans="2:4">
      <c r="B747" s="103" t="s">
        <v>0</v>
      </c>
      <c r="C747" s="104">
        <f>'Batch Schedule (2010)'!$D$19</f>
        <v>40238</v>
      </c>
      <c r="D747" s="105">
        <f>C747</f>
        <v>40238</v>
      </c>
    </row>
    <row r="748" spans="2:4">
      <c r="B748" s="103" t="s">
        <v>1</v>
      </c>
      <c r="D748" s="105"/>
    </row>
    <row r="749" spans="2:4">
      <c r="B749" s="103" t="s">
        <v>2</v>
      </c>
      <c r="C749" s="104">
        <f>'Batch Schedule (2010)'!F$19</f>
        <v>40273</v>
      </c>
      <c r="D749" s="105">
        <f>C749</f>
        <v>40273</v>
      </c>
    </row>
    <row r="750" spans="2:4">
      <c r="B750" s="103" t="s">
        <v>3</v>
      </c>
      <c r="C750" s="104">
        <f>'Batch Schedule (2010)'!H$19</f>
        <v>40278</v>
      </c>
      <c r="D750" s="105">
        <f>C750</f>
        <v>40278</v>
      </c>
    </row>
    <row r="751" spans="2:4">
      <c r="B751" s="103" t="s">
        <v>4</v>
      </c>
      <c r="C751" s="104">
        <f>'Batch Schedule (2010)'!I$19</f>
        <v>40338</v>
      </c>
      <c r="D751" s="105">
        <f>C751</f>
        <v>40338</v>
      </c>
    </row>
    <row r="752" spans="2:4">
      <c r="B752" s="103" t="s">
        <v>5</v>
      </c>
      <c r="C752" s="104">
        <f>'Batch Schedule (2010)'!J$19+2</f>
        <v>40350</v>
      </c>
      <c r="D752" s="105">
        <f>C752</f>
        <v>40350</v>
      </c>
    </row>
    <row r="753" spans="2:4">
      <c r="B753" s="103" t="s">
        <v>6</v>
      </c>
      <c r="D753" s="105"/>
    </row>
    <row r="754" spans="2:4">
      <c r="B754" s="103" t="s">
        <v>7</v>
      </c>
      <c r="C754" s="104">
        <f>'Batch Schedule (2010)'!R$19+1</f>
        <v>40399</v>
      </c>
      <c r="D754" s="105">
        <f>C754</f>
        <v>40399</v>
      </c>
    </row>
    <row r="756" spans="2:4">
      <c r="B756" s="102" t="s">
        <v>116</v>
      </c>
      <c r="C756" s="103"/>
    </row>
    <row r="757" spans="2:4">
      <c r="B757" s="103" t="s">
        <v>0</v>
      </c>
      <c r="C757" s="104">
        <f>'Batch Schedule (2010)'!$D$21</f>
        <v>40268</v>
      </c>
      <c r="D757" s="105">
        <f>C757</f>
        <v>40268</v>
      </c>
    </row>
    <row r="758" spans="2:4">
      <c r="B758" s="103" t="s">
        <v>1</v>
      </c>
      <c r="D758" s="105"/>
    </row>
    <row r="759" spans="2:4">
      <c r="B759" s="103" t="s">
        <v>2</v>
      </c>
      <c r="C759" s="104">
        <f>'Batch Schedule (2010)'!F$21</f>
        <v>40303</v>
      </c>
      <c r="D759" s="105">
        <f>C759</f>
        <v>40303</v>
      </c>
    </row>
    <row r="760" spans="2:4">
      <c r="B760" s="103" t="s">
        <v>3</v>
      </c>
      <c r="C760" s="104">
        <f>'Batch Schedule (2010)'!H$21</f>
        <v>40308</v>
      </c>
      <c r="D760" s="105">
        <f>C760</f>
        <v>40308</v>
      </c>
    </row>
    <row r="761" spans="2:4">
      <c r="B761" s="103" t="s">
        <v>4</v>
      </c>
      <c r="C761" s="104">
        <f>'Batch Schedule (2010)'!I$21</f>
        <v>40368</v>
      </c>
      <c r="D761" s="105">
        <f>C761</f>
        <v>40368</v>
      </c>
    </row>
    <row r="762" spans="2:4">
      <c r="B762" s="103" t="s">
        <v>5</v>
      </c>
      <c r="C762" s="104">
        <f>'Batch Schedule (2010)'!J$21</f>
        <v>40378</v>
      </c>
      <c r="D762" s="105">
        <f>C762</f>
        <v>40378</v>
      </c>
    </row>
    <row r="763" spans="2:4">
      <c r="B763" s="103" t="s">
        <v>6</v>
      </c>
      <c r="D763" s="105"/>
    </row>
    <row r="764" spans="2:4">
      <c r="B764" s="103" t="s">
        <v>7</v>
      </c>
      <c r="C764" s="104">
        <f>'Batch Schedule (2010)'!R$21</f>
        <v>40428</v>
      </c>
      <c r="D764" s="105">
        <f>C764</f>
        <v>40428</v>
      </c>
    </row>
    <row r="766" spans="2:4">
      <c r="B766" s="102" t="s">
        <v>158</v>
      </c>
      <c r="C766" s="103"/>
    </row>
    <row r="767" spans="2:4">
      <c r="B767" s="103" t="s">
        <v>0</v>
      </c>
      <c r="C767" s="104">
        <f>'Batch Schedule (2010)'!$D$23+2</f>
        <v>40301</v>
      </c>
      <c r="D767" s="105">
        <f>C767</f>
        <v>40301</v>
      </c>
    </row>
    <row r="768" spans="2:4">
      <c r="B768" s="103" t="s">
        <v>1</v>
      </c>
      <c r="D768" s="105"/>
    </row>
    <row r="769" spans="2:4">
      <c r="B769" s="103" t="s">
        <v>2</v>
      </c>
      <c r="C769" s="104">
        <f>'Batch Schedule (2010)'!F$23+2</f>
        <v>40336</v>
      </c>
      <c r="D769" s="105">
        <f>C769</f>
        <v>40336</v>
      </c>
    </row>
    <row r="770" spans="2:4">
      <c r="B770" s="103" t="s">
        <v>3</v>
      </c>
      <c r="C770" s="104">
        <f>'Batch Schedule (2010)'!H$23</f>
        <v>40339</v>
      </c>
      <c r="D770" s="105">
        <f>C770</f>
        <v>40339</v>
      </c>
    </row>
    <row r="771" spans="2:4">
      <c r="B771" s="103" t="s">
        <v>4</v>
      </c>
      <c r="C771" s="104">
        <f>'Batch Schedule (2010)'!I$23</f>
        <v>40399</v>
      </c>
      <c r="D771" s="105">
        <f>C771</f>
        <v>40399</v>
      </c>
    </row>
    <row r="772" spans="2:4">
      <c r="B772" s="103" t="s">
        <v>5</v>
      </c>
      <c r="C772" s="104">
        <f>'Batch Schedule (2010)'!J$23</f>
        <v>40409</v>
      </c>
      <c r="D772" s="105">
        <f>C772</f>
        <v>40409</v>
      </c>
    </row>
    <row r="773" spans="2:4">
      <c r="B773" s="103" t="s">
        <v>6</v>
      </c>
      <c r="D773" s="105"/>
    </row>
    <row r="774" spans="2:4">
      <c r="B774" s="103" t="s">
        <v>7</v>
      </c>
      <c r="C774" s="104">
        <f>'Batch Schedule (2010)'!R$23</f>
        <v>40459</v>
      </c>
      <c r="D774" s="105">
        <f>C774</f>
        <v>40459</v>
      </c>
    </row>
    <row r="776" spans="2:4">
      <c r="B776" s="102" t="s">
        <v>157</v>
      </c>
      <c r="C776" s="103"/>
    </row>
    <row r="777" spans="2:4">
      <c r="B777" s="103" t="s">
        <v>0</v>
      </c>
      <c r="C777" s="104">
        <f>'Batch Schedule (2010)'!$D$25+1</f>
        <v>40330</v>
      </c>
      <c r="D777" s="105">
        <f>C777</f>
        <v>40330</v>
      </c>
    </row>
    <row r="778" spans="2:4">
      <c r="B778" s="103" t="s">
        <v>1</v>
      </c>
      <c r="D778" s="105"/>
    </row>
    <row r="779" spans="2:4">
      <c r="B779" s="103" t="s">
        <v>2</v>
      </c>
      <c r="C779" s="104">
        <f>'Batch Schedule (2010)'!F$25+1</f>
        <v>40365</v>
      </c>
      <c r="D779" s="105">
        <f>C779</f>
        <v>40365</v>
      </c>
    </row>
    <row r="780" spans="2:4">
      <c r="B780" s="103" t="s">
        <v>3</v>
      </c>
      <c r="C780" s="104">
        <f>'Batch Schedule (2010)'!H$25</f>
        <v>40369</v>
      </c>
      <c r="D780" s="105">
        <f>C780</f>
        <v>40369</v>
      </c>
    </row>
    <row r="781" spans="2:4">
      <c r="B781" s="103" t="s">
        <v>4</v>
      </c>
      <c r="C781" s="104">
        <f>'Batch Schedule (2010)'!I$25</f>
        <v>40429</v>
      </c>
      <c r="D781" s="105">
        <f>C781</f>
        <v>40429</v>
      </c>
    </row>
    <row r="782" spans="2:4">
      <c r="B782" s="103" t="s">
        <v>5</v>
      </c>
      <c r="C782" s="104">
        <f>'Batch Schedule (2010)'!J$25+2</f>
        <v>40441</v>
      </c>
      <c r="D782" s="105">
        <f>C782</f>
        <v>40441</v>
      </c>
    </row>
    <row r="783" spans="2:4">
      <c r="B783" s="103" t="s">
        <v>6</v>
      </c>
      <c r="D783" s="105"/>
    </row>
    <row r="784" spans="2:4">
      <c r="B784" s="103" t="s">
        <v>7</v>
      </c>
      <c r="C784" s="104">
        <f>'Batch Schedule (2010)'!R$25+1</f>
        <v>40490</v>
      </c>
      <c r="D784" s="105">
        <f>C784</f>
        <v>40490</v>
      </c>
    </row>
    <row r="786" spans="2:6">
      <c r="B786" s="102" t="s">
        <v>151</v>
      </c>
      <c r="C786" s="103"/>
    </row>
    <row r="787" spans="2:6">
      <c r="B787" s="103" t="s">
        <v>0</v>
      </c>
      <c r="C787" s="104">
        <f>'Batch Schedule (2010)'!$D$27</f>
        <v>40360</v>
      </c>
      <c r="D787" s="105">
        <f>C787</f>
        <v>40360</v>
      </c>
    </row>
    <row r="788" spans="2:6">
      <c r="B788" s="103" t="s">
        <v>1</v>
      </c>
      <c r="D788" s="105"/>
    </row>
    <row r="789" spans="2:6">
      <c r="B789" s="103" t="s">
        <v>2</v>
      </c>
      <c r="C789" s="104">
        <f>'Batch Schedule (2010)'!F$27</f>
        <v>40395</v>
      </c>
      <c r="D789" s="105">
        <f>C789</f>
        <v>40395</v>
      </c>
    </row>
    <row r="790" spans="2:6">
      <c r="B790" s="103" t="s">
        <v>3</v>
      </c>
      <c r="C790" s="104">
        <f>'Batch Schedule (2010)'!H$27</f>
        <v>40400</v>
      </c>
      <c r="D790" s="105">
        <f>C790</f>
        <v>40400</v>
      </c>
    </row>
    <row r="791" spans="2:6">
      <c r="B791" s="103" t="s">
        <v>4</v>
      </c>
      <c r="C791" s="104">
        <f>'Batch Schedule (2010)'!I$27+3</f>
        <v>40463</v>
      </c>
      <c r="D791" s="105">
        <f>C791</f>
        <v>40463</v>
      </c>
      <c r="F791" s="106"/>
    </row>
    <row r="792" spans="2:6">
      <c r="B792" s="103" t="s">
        <v>5</v>
      </c>
      <c r="C792" s="104">
        <f>'Batch Schedule (2010)'!J$27</f>
        <v>40470</v>
      </c>
      <c r="D792" s="105">
        <f>C792</f>
        <v>40470</v>
      </c>
    </row>
    <row r="793" spans="2:6">
      <c r="B793" s="103" t="s">
        <v>6</v>
      </c>
      <c r="D793" s="105"/>
    </row>
    <row r="794" spans="2:6">
      <c r="B794" s="103" t="s">
        <v>7</v>
      </c>
      <c r="C794" s="104">
        <f>'Batch Schedule (2010)'!R$27</f>
        <v>40520</v>
      </c>
      <c r="D794" s="105">
        <f>C794</f>
        <v>40520</v>
      </c>
    </row>
    <row r="796" spans="2:6">
      <c r="B796" s="102" t="s">
        <v>152</v>
      </c>
      <c r="C796" s="103"/>
    </row>
    <row r="797" spans="2:6">
      <c r="B797" s="103" t="s">
        <v>0</v>
      </c>
      <c r="C797" s="104">
        <f>'Batch Schedule (2010)'!$D$29+1</f>
        <v>40392</v>
      </c>
      <c r="D797" s="105">
        <f>C797</f>
        <v>40392</v>
      </c>
    </row>
    <row r="798" spans="2:6">
      <c r="B798" s="103" t="s">
        <v>1</v>
      </c>
      <c r="D798" s="105"/>
    </row>
    <row r="799" spans="2:6">
      <c r="B799" s="103" t="s">
        <v>2</v>
      </c>
      <c r="C799" s="104">
        <f>'Batch Schedule (2010)'!F$29+2</f>
        <v>40428</v>
      </c>
      <c r="D799" s="105">
        <f>C799</f>
        <v>40428</v>
      </c>
    </row>
    <row r="800" spans="2:6">
      <c r="B800" s="103" t="s">
        <v>3</v>
      </c>
      <c r="C800" s="104">
        <f>'Batch Schedule (2010)'!H$29</f>
        <v>40431</v>
      </c>
      <c r="D800" s="105">
        <f>C800</f>
        <v>40431</v>
      </c>
    </row>
    <row r="801" spans="2:6">
      <c r="B801" s="103" t="s">
        <v>4</v>
      </c>
      <c r="C801" s="104">
        <f>'Batch Schedule (2010)'!I$29</f>
        <v>40491</v>
      </c>
      <c r="D801" s="105">
        <f>C801</f>
        <v>40491</v>
      </c>
      <c r="F801" s="106"/>
    </row>
    <row r="802" spans="2:6">
      <c r="B802" s="103" t="s">
        <v>5</v>
      </c>
      <c r="C802" s="104">
        <f>'Batch Schedule (2010)'!J$29</f>
        <v>40501</v>
      </c>
      <c r="D802" s="105">
        <f>C802</f>
        <v>40501</v>
      </c>
    </row>
    <row r="803" spans="2:6">
      <c r="B803" s="103" t="s">
        <v>6</v>
      </c>
      <c r="D803" s="105"/>
    </row>
    <row r="804" spans="2:6">
      <c r="B804" s="103" t="s">
        <v>7</v>
      </c>
      <c r="C804" s="104">
        <f>'Batch Schedule (2010)'!R$29+2</f>
        <v>40553</v>
      </c>
      <c r="D804" s="105">
        <f>C804</f>
        <v>40553</v>
      </c>
    </row>
    <row r="806" spans="2:6">
      <c r="B806" s="102" t="s">
        <v>156</v>
      </c>
      <c r="C806" s="103"/>
    </row>
    <row r="807" spans="2:6">
      <c r="B807" s="103" t="s">
        <v>0</v>
      </c>
      <c r="C807" s="104">
        <f>'Batch Schedule (2010)'!$D$31</f>
        <v>40421</v>
      </c>
      <c r="D807" s="105">
        <f>C807</f>
        <v>40421</v>
      </c>
    </row>
    <row r="808" spans="2:6">
      <c r="B808" s="103" t="s">
        <v>1</v>
      </c>
      <c r="D808" s="105"/>
    </row>
    <row r="809" spans="2:6">
      <c r="B809" s="103" t="s">
        <v>2</v>
      </c>
      <c r="C809" s="104">
        <f>'Batch Schedule (2010)'!F$31</f>
        <v>40456</v>
      </c>
      <c r="D809" s="105">
        <f>C809</f>
        <v>40456</v>
      </c>
    </row>
    <row r="810" spans="2:6">
      <c r="B810" s="103" t="s">
        <v>3</v>
      </c>
      <c r="C810" s="104">
        <f>'Batch Schedule (2010)'!H$31</f>
        <v>40461</v>
      </c>
      <c r="D810" s="105">
        <f>C810</f>
        <v>40461</v>
      </c>
    </row>
    <row r="811" spans="2:6">
      <c r="B811" s="103" t="s">
        <v>4</v>
      </c>
      <c r="C811" s="104">
        <f>'Batch Schedule (2010)'!I$31</f>
        <v>40521</v>
      </c>
      <c r="D811" s="105">
        <f>C811</f>
        <v>40521</v>
      </c>
      <c r="F811" s="106"/>
    </row>
    <row r="812" spans="2:6">
      <c r="B812" s="103" t="s">
        <v>5</v>
      </c>
      <c r="C812" s="104">
        <f>'Batch Schedule (2010)'!J$31+1</f>
        <v>40532</v>
      </c>
      <c r="D812" s="105">
        <f>C812</f>
        <v>40532</v>
      </c>
    </row>
    <row r="813" spans="2:6">
      <c r="B813" s="103" t="s">
        <v>6</v>
      </c>
      <c r="D813" s="105"/>
    </row>
    <row r="814" spans="2:6">
      <c r="B814" s="103" t="s">
        <v>7</v>
      </c>
      <c r="C814" s="104">
        <f>'Batch Schedule (2010)'!R$31</f>
        <v>40581</v>
      </c>
      <c r="D814" s="105">
        <f>C814</f>
        <v>40581</v>
      </c>
    </row>
    <row r="816" spans="2:6">
      <c r="B816" s="102" t="s">
        <v>116</v>
      </c>
      <c r="C816" s="103"/>
    </row>
    <row r="817" spans="2:6">
      <c r="B817" s="103" t="s">
        <v>0</v>
      </c>
      <c r="C817" s="104">
        <f>'Batch Schedule (2010)'!$D$33</f>
        <v>40452</v>
      </c>
      <c r="D817" s="105">
        <f>C817</f>
        <v>40452</v>
      </c>
    </row>
    <row r="818" spans="2:6">
      <c r="B818" s="103" t="s">
        <v>1</v>
      </c>
      <c r="D818" s="105"/>
    </row>
    <row r="819" spans="2:6">
      <c r="B819" s="103" t="s">
        <v>2</v>
      </c>
      <c r="C819" s="104">
        <f>'Batch Schedule (2010)'!F$33</f>
        <v>40487</v>
      </c>
      <c r="D819" s="105">
        <f>C819</f>
        <v>40487</v>
      </c>
    </row>
    <row r="820" spans="2:6">
      <c r="B820" s="103" t="s">
        <v>3</v>
      </c>
      <c r="C820" s="104">
        <f>'Batch Schedule (2010)'!H$33</f>
        <v>40492</v>
      </c>
      <c r="D820" s="105">
        <f>C820</f>
        <v>40492</v>
      </c>
    </row>
    <row r="821" spans="2:6">
      <c r="B821" s="103" t="s">
        <v>4</v>
      </c>
      <c r="C821" s="104">
        <f>'Batch Schedule (2010)'!I$33+1</f>
        <v>40553</v>
      </c>
      <c r="D821" s="105">
        <f>C821</f>
        <v>40553</v>
      </c>
      <c r="F821" s="106"/>
    </row>
    <row r="822" spans="2:6">
      <c r="B822" s="103" t="s">
        <v>5</v>
      </c>
      <c r="C822" s="104">
        <f>'Batch Schedule (2010)'!J$33</f>
        <v>40562</v>
      </c>
      <c r="D822" s="105">
        <f>C822</f>
        <v>40562</v>
      </c>
    </row>
    <row r="823" spans="2:6">
      <c r="B823" s="103" t="s">
        <v>6</v>
      </c>
      <c r="D823" s="105"/>
    </row>
    <row r="824" spans="2:6">
      <c r="B824" s="103" t="s">
        <v>7</v>
      </c>
      <c r="C824" s="104">
        <f>'Batch Schedule (2010)'!R$33</f>
        <v>40612</v>
      </c>
      <c r="D824" s="105">
        <f>C824</f>
        <v>40612</v>
      </c>
    </row>
    <row r="826" spans="2:6">
      <c r="B826" s="102" t="s">
        <v>158</v>
      </c>
      <c r="C826" s="103"/>
    </row>
    <row r="827" spans="2:6">
      <c r="B827" s="103" t="s">
        <v>0</v>
      </c>
      <c r="C827" s="104">
        <f>'Batch Schedule (2010)'!$D$35+1</f>
        <v>40483</v>
      </c>
      <c r="D827" s="105">
        <f>C827</f>
        <v>40483</v>
      </c>
    </row>
    <row r="828" spans="2:6">
      <c r="B828" s="103" t="s">
        <v>1</v>
      </c>
      <c r="D828" s="105"/>
    </row>
    <row r="829" spans="2:6">
      <c r="B829" s="103" t="s">
        <v>2</v>
      </c>
      <c r="C829" s="104">
        <f>'Batch Schedule (2010)'!F$35+1</f>
        <v>40518</v>
      </c>
      <c r="D829" s="105">
        <f>C829</f>
        <v>40518</v>
      </c>
    </row>
    <row r="830" spans="2:6">
      <c r="B830" s="103" t="s">
        <v>3</v>
      </c>
      <c r="C830" s="104">
        <f>'Batch Schedule (2010)'!H$35</f>
        <v>40522</v>
      </c>
      <c r="D830" s="105">
        <f>C830</f>
        <v>40522</v>
      </c>
    </row>
    <row r="831" spans="2:6">
      <c r="B831" s="103" t="s">
        <v>4</v>
      </c>
      <c r="C831" s="104">
        <f>'Batch Schedule (2010)'!I$35</f>
        <v>40582</v>
      </c>
      <c r="D831" s="105">
        <f>C831</f>
        <v>40582</v>
      </c>
      <c r="F831" s="106"/>
    </row>
    <row r="832" spans="2:6">
      <c r="B832" s="103" t="s">
        <v>5</v>
      </c>
      <c r="C832" s="104">
        <f>'Batch Schedule (2010)'!J$35</f>
        <v>40592</v>
      </c>
      <c r="D832" s="105">
        <f>C832</f>
        <v>40592</v>
      </c>
    </row>
    <row r="833" spans="2:4">
      <c r="B833" s="103" t="s">
        <v>6</v>
      </c>
      <c r="D833" s="105"/>
    </row>
    <row r="834" spans="2:4">
      <c r="B834" s="103" t="s">
        <v>7</v>
      </c>
      <c r="C834" s="104">
        <f>'Batch Schedule (2010)'!R$35+2</f>
        <v>40644</v>
      </c>
      <c r="D834" s="105">
        <f>C834</f>
        <v>40644</v>
      </c>
    </row>
    <row r="836" spans="2:4">
      <c r="B836" s="102" t="s">
        <v>157</v>
      </c>
      <c r="C836" s="103"/>
    </row>
    <row r="837" spans="2:4">
      <c r="B837" s="103" t="s">
        <v>0</v>
      </c>
      <c r="C837" s="104">
        <f>'Batch Schedule (2011)'!$D$13</f>
        <v>40513</v>
      </c>
      <c r="D837" s="105">
        <f>C837</f>
        <v>40513</v>
      </c>
    </row>
    <row r="838" spans="2:4">
      <c r="B838" s="103" t="s">
        <v>1</v>
      </c>
      <c r="D838" s="105"/>
    </row>
    <row r="839" spans="2:4">
      <c r="B839" s="103" t="s">
        <v>2</v>
      </c>
      <c r="C839" s="104">
        <f>'Batch Schedule (2011)'!F$13</f>
        <v>40548</v>
      </c>
      <c r="D839" s="105">
        <f>C839</f>
        <v>40548</v>
      </c>
    </row>
    <row r="840" spans="2:4">
      <c r="B840" s="103" t="s">
        <v>3</v>
      </c>
      <c r="C840" s="104">
        <f>'Batch Schedule (2011)'!H$13</f>
        <v>40553</v>
      </c>
      <c r="D840" s="105">
        <f>C840</f>
        <v>40553</v>
      </c>
    </row>
    <row r="841" spans="2:4">
      <c r="B841" s="103" t="s">
        <v>4</v>
      </c>
      <c r="C841" s="104">
        <f>'Batch Schedule (2011)'!I$13</f>
        <v>40613</v>
      </c>
      <c r="D841" s="105">
        <f>C841</f>
        <v>40613</v>
      </c>
    </row>
    <row r="842" spans="2:4">
      <c r="B842" s="103" t="s">
        <v>5</v>
      </c>
      <c r="C842" s="104">
        <f>'Batch Schedule (2011)'!J$13</f>
        <v>40623</v>
      </c>
      <c r="D842" s="105">
        <f>C842</f>
        <v>40623</v>
      </c>
    </row>
    <row r="843" spans="2:4">
      <c r="B843" s="103" t="s">
        <v>6</v>
      </c>
      <c r="D843" s="105"/>
    </row>
    <row r="844" spans="2:4">
      <c r="B844" s="103" t="s">
        <v>7</v>
      </c>
      <c r="C844" s="104">
        <f>'Batch Schedule (2011)'!R$13</f>
        <v>40673</v>
      </c>
      <c r="D844" s="105">
        <f>C844</f>
        <v>40673</v>
      </c>
    </row>
    <row r="846" spans="2:4">
      <c r="B846" s="102" t="s">
        <v>151</v>
      </c>
      <c r="C846" s="103"/>
    </row>
    <row r="847" spans="2:4">
      <c r="B847" s="103" t="s">
        <v>0</v>
      </c>
      <c r="C847" s="104">
        <f>'Batch Schedule (2011)'!$D$15+2</f>
        <v>40546</v>
      </c>
      <c r="D847" s="105">
        <f>C847</f>
        <v>40546</v>
      </c>
    </row>
    <row r="848" spans="2:4">
      <c r="B848" s="103" t="s">
        <v>1</v>
      </c>
      <c r="D848" s="105"/>
    </row>
    <row r="849" spans="2:4">
      <c r="B849" s="103" t="s">
        <v>2</v>
      </c>
      <c r="C849" s="104">
        <f>'Batch Schedule (2011)'!F$15+2</f>
        <v>40581</v>
      </c>
      <c r="D849" s="105">
        <f>C849</f>
        <v>40581</v>
      </c>
    </row>
    <row r="850" spans="2:4">
      <c r="B850" s="103" t="s">
        <v>3</v>
      </c>
      <c r="C850" s="104">
        <f>'Batch Schedule (2011)'!H$15</f>
        <v>40584</v>
      </c>
      <c r="D850" s="105">
        <f>C850</f>
        <v>40584</v>
      </c>
    </row>
    <row r="851" spans="2:4">
      <c r="B851" s="103" t="s">
        <v>4</v>
      </c>
      <c r="C851" s="104">
        <f>'Batch Schedule (2011)'!I$15</f>
        <v>40644</v>
      </c>
      <c r="D851" s="105">
        <f>C851</f>
        <v>40644</v>
      </c>
    </row>
    <row r="852" spans="2:4">
      <c r="B852" s="103" t="s">
        <v>5</v>
      </c>
      <c r="C852" s="104">
        <f>'Batch Schedule (2011)'!J$15</f>
        <v>40654</v>
      </c>
      <c r="D852" s="105">
        <f>C852</f>
        <v>40654</v>
      </c>
    </row>
    <row r="853" spans="2:4">
      <c r="B853" s="103" t="s">
        <v>6</v>
      </c>
      <c r="D853" s="105"/>
    </row>
    <row r="854" spans="2:4">
      <c r="B854" s="103" t="s">
        <v>7</v>
      </c>
      <c r="C854" s="104">
        <f>'Batch Schedule (2011)'!R$15</f>
        <v>40704</v>
      </c>
      <c r="D854" s="105">
        <f>C854</f>
        <v>40704</v>
      </c>
    </row>
    <row r="856" spans="2:4">
      <c r="B856" s="102" t="s">
        <v>152</v>
      </c>
      <c r="C856" s="103"/>
    </row>
    <row r="857" spans="2:4">
      <c r="B857" s="103" t="s">
        <v>0</v>
      </c>
      <c r="C857" s="104">
        <f>'Batch Schedule (2011)'!$D$17+2</f>
        <v>40574</v>
      </c>
      <c r="D857" s="105">
        <f>C857</f>
        <v>40574</v>
      </c>
    </row>
    <row r="858" spans="2:4">
      <c r="B858" s="103" t="s">
        <v>1</v>
      </c>
      <c r="D858" s="105"/>
    </row>
    <row r="859" spans="2:4">
      <c r="B859" s="103" t="s">
        <v>2</v>
      </c>
      <c r="C859" s="104">
        <f>'Batch Schedule (2011)'!F$17+2</f>
        <v>40609</v>
      </c>
      <c r="D859" s="105">
        <f>C859</f>
        <v>40609</v>
      </c>
    </row>
    <row r="860" spans="2:4">
      <c r="B860" s="103" t="s">
        <v>3</v>
      </c>
      <c r="C860" s="104">
        <f>'Batch Schedule (2011)'!H$17</f>
        <v>40612</v>
      </c>
      <c r="D860" s="105">
        <f>C860</f>
        <v>40612</v>
      </c>
    </row>
    <row r="861" spans="2:4">
      <c r="B861" s="103" t="s">
        <v>4</v>
      </c>
      <c r="C861" s="104">
        <f>'Batch Schedule (2011)'!I$17</f>
        <v>40672</v>
      </c>
      <c r="D861" s="105">
        <f>C861</f>
        <v>40672</v>
      </c>
    </row>
    <row r="862" spans="2:4">
      <c r="B862" s="103" t="s">
        <v>5</v>
      </c>
      <c r="C862" s="104">
        <f>'Batch Schedule (2011)'!J$17</f>
        <v>40682</v>
      </c>
      <c r="D862" s="105">
        <f>C862</f>
        <v>40682</v>
      </c>
    </row>
    <row r="863" spans="2:4">
      <c r="B863" s="103" t="s">
        <v>6</v>
      </c>
      <c r="D863" s="105"/>
    </row>
    <row r="864" spans="2:4">
      <c r="B864" s="103" t="s">
        <v>7</v>
      </c>
      <c r="C864" s="104">
        <f>'Batch Schedule (2011)'!R$17</f>
        <v>40732</v>
      </c>
      <c r="D864" s="105">
        <f>C864</f>
        <v>40732</v>
      </c>
    </row>
    <row r="866" spans="2:4">
      <c r="B866" s="102" t="s">
        <v>156</v>
      </c>
      <c r="C866" s="103"/>
    </row>
    <row r="867" spans="2:4">
      <c r="B867" s="103" t="s">
        <v>0</v>
      </c>
      <c r="C867" s="104">
        <f>'Batch Schedule (2011)'!$D$19</f>
        <v>40603</v>
      </c>
      <c r="D867" s="105">
        <f>C867</f>
        <v>40603</v>
      </c>
    </row>
    <row r="868" spans="2:4">
      <c r="B868" s="103" t="s">
        <v>1</v>
      </c>
      <c r="D868" s="105"/>
    </row>
    <row r="869" spans="2:4">
      <c r="B869" s="103" t="s">
        <v>2</v>
      </c>
      <c r="C869" s="104">
        <f>'Batch Schedule (2011)'!F$19</f>
        <v>40638</v>
      </c>
      <c r="D869" s="105">
        <f>C869</f>
        <v>40638</v>
      </c>
    </row>
    <row r="870" spans="2:4">
      <c r="B870" s="103" t="s">
        <v>3</v>
      </c>
      <c r="C870" s="104">
        <f>'Batch Schedule (2011)'!H$19</f>
        <v>40643</v>
      </c>
      <c r="D870" s="105">
        <f>C870</f>
        <v>40643</v>
      </c>
    </row>
    <row r="871" spans="2:4">
      <c r="B871" s="103" t="s">
        <v>4</v>
      </c>
      <c r="C871" s="104">
        <f>'Batch Schedule (2011)'!I$19</f>
        <v>40703</v>
      </c>
      <c r="D871" s="105">
        <f>C871</f>
        <v>40703</v>
      </c>
    </row>
    <row r="872" spans="2:4">
      <c r="B872" s="103" t="s">
        <v>5</v>
      </c>
      <c r="C872" s="104">
        <f>'Batch Schedule (2011)'!J$19+1</f>
        <v>40714</v>
      </c>
      <c r="D872" s="105">
        <f>C872</f>
        <v>40714</v>
      </c>
    </row>
    <row r="873" spans="2:4">
      <c r="B873" s="103" t="s">
        <v>6</v>
      </c>
      <c r="D873" s="105"/>
    </row>
    <row r="874" spans="2:4">
      <c r="B874" s="103" t="s">
        <v>7</v>
      </c>
      <c r="C874" s="104">
        <f>'Batch Schedule (2011)'!R$19</f>
        <v>40763</v>
      </c>
      <c r="D874" s="105">
        <f>C874</f>
        <v>40763</v>
      </c>
    </row>
    <row r="876" spans="2:4">
      <c r="B876" s="102" t="s">
        <v>116</v>
      </c>
      <c r="C876" s="103"/>
    </row>
    <row r="877" spans="2:4">
      <c r="B877" s="103" t="s">
        <v>0</v>
      </c>
      <c r="C877" s="104">
        <f>'Batch Schedule (2011)'!$D$21</f>
        <v>40633</v>
      </c>
      <c r="D877" s="105">
        <f>C877</f>
        <v>40633</v>
      </c>
    </row>
    <row r="878" spans="2:4">
      <c r="B878" s="103" t="s">
        <v>1</v>
      </c>
      <c r="D878" s="105"/>
    </row>
    <row r="879" spans="2:4">
      <c r="B879" s="103" t="s">
        <v>2</v>
      </c>
      <c r="C879" s="104">
        <f>'Batch Schedule (2011)'!F$21</f>
        <v>40668</v>
      </c>
      <c r="D879" s="105">
        <f>C879</f>
        <v>40668</v>
      </c>
    </row>
    <row r="880" spans="2:4">
      <c r="B880" s="103" t="s">
        <v>3</v>
      </c>
      <c r="C880" s="104">
        <f>'Batch Schedule (2011)'!H$21</f>
        <v>40673</v>
      </c>
      <c r="D880" s="105">
        <f>C880</f>
        <v>40673</v>
      </c>
    </row>
    <row r="881" spans="2:4">
      <c r="B881" s="103" t="s">
        <v>4</v>
      </c>
      <c r="C881" s="104">
        <f>'Batch Schedule (2011)'!I$21+2</f>
        <v>40735</v>
      </c>
      <c r="D881" s="105">
        <f>C881</f>
        <v>40735</v>
      </c>
    </row>
    <row r="882" spans="2:4">
      <c r="B882" s="103" t="s">
        <v>5</v>
      </c>
      <c r="C882" s="104">
        <f>'Batch Schedule (2011)'!J$21</f>
        <v>40743</v>
      </c>
      <c r="D882" s="105">
        <f>C882</f>
        <v>40743</v>
      </c>
    </row>
    <row r="883" spans="2:4">
      <c r="B883" s="103" t="s">
        <v>6</v>
      </c>
      <c r="D883" s="105"/>
    </row>
    <row r="884" spans="2:4">
      <c r="B884" s="103" t="s">
        <v>7</v>
      </c>
      <c r="C884" s="104">
        <f>'Batch Schedule (2011)'!R$21</f>
        <v>40793</v>
      </c>
      <c r="D884" s="105">
        <f>C884</f>
        <v>40793</v>
      </c>
    </row>
    <row r="886" spans="2:4">
      <c r="B886" s="102" t="s">
        <v>158</v>
      </c>
      <c r="C886" s="103"/>
    </row>
    <row r="887" spans="2:4">
      <c r="B887" s="103" t="s">
        <v>0</v>
      </c>
      <c r="C887" s="104">
        <f>'Batch Schedule (2011)'!$D$23+1</f>
        <v>40665</v>
      </c>
      <c r="D887" s="105">
        <f>C887</f>
        <v>40665</v>
      </c>
    </row>
    <row r="888" spans="2:4">
      <c r="B888" s="103" t="s">
        <v>1</v>
      </c>
      <c r="D888" s="105"/>
    </row>
    <row r="889" spans="2:4">
      <c r="B889" s="103" t="s">
        <v>2</v>
      </c>
      <c r="C889" s="104">
        <f>'Batch Schedule (2011)'!F$23+1</f>
        <v>40700</v>
      </c>
      <c r="D889" s="105">
        <f>C889</f>
        <v>40700</v>
      </c>
    </row>
    <row r="890" spans="2:4">
      <c r="B890" s="103" t="s">
        <v>3</v>
      </c>
      <c r="C890" s="104">
        <f>'Batch Schedule (2011)'!H$23</f>
        <v>40704</v>
      </c>
      <c r="D890" s="105">
        <f>C890</f>
        <v>40704</v>
      </c>
    </row>
    <row r="891" spans="2:4">
      <c r="B891" s="103" t="s">
        <v>4</v>
      </c>
      <c r="C891" s="104">
        <f>'Batch Schedule (2011)'!I$23</f>
        <v>40764</v>
      </c>
      <c r="D891" s="105">
        <f>C891</f>
        <v>40764</v>
      </c>
    </row>
    <row r="892" spans="2:4">
      <c r="B892" s="103" t="s">
        <v>5</v>
      </c>
      <c r="C892" s="104">
        <f>'Batch Schedule (2011)'!J$23</f>
        <v>40774</v>
      </c>
      <c r="D892" s="105">
        <f>C892</f>
        <v>40774</v>
      </c>
    </row>
    <row r="893" spans="2:4">
      <c r="B893" s="103" t="s">
        <v>6</v>
      </c>
      <c r="D893" s="105"/>
    </row>
    <row r="894" spans="2:4">
      <c r="B894" s="103" t="s">
        <v>7</v>
      </c>
      <c r="C894" s="104">
        <f>'Batch Schedule (2011)'!R$23+3</f>
        <v>40827</v>
      </c>
      <c r="D894" s="105">
        <f>C894</f>
        <v>40827</v>
      </c>
    </row>
    <row r="896" spans="2:4">
      <c r="B896" s="102" t="s">
        <v>157</v>
      </c>
      <c r="C896" s="103"/>
    </row>
    <row r="897" spans="2:4">
      <c r="B897" s="103" t="s">
        <v>0</v>
      </c>
      <c r="C897" s="104">
        <f>'Batch Schedule (2011)'!$D$25</f>
        <v>40694</v>
      </c>
      <c r="D897" s="105">
        <f>C897</f>
        <v>40694</v>
      </c>
    </row>
    <row r="898" spans="2:4">
      <c r="B898" s="103" t="s">
        <v>1</v>
      </c>
      <c r="D898" s="105"/>
    </row>
    <row r="899" spans="2:4">
      <c r="B899" s="103" t="s">
        <v>2</v>
      </c>
      <c r="C899" s="104">
        <f>'Batch Schedule (2011)'!F$25</f>
        <v>40729</v>
      </c>
      <c r="D899" s="105">
        <f>C899</f>
        <v>40729</v>
      </c>
    </row>
    <row r="900" spans="2:4">
      <c r="B900" s="103" t="s">
        <v>3</v>
      </c>
      <c r="C900" s="104">
        <f>'Batch Schedule (2011)'!H$25</f>
        <v>40734</v>
      </c>
      <c r="D900" s="105">
        <f>C900</f>
        <v>40734</v>
      </c>
    </row>
    <row r="901" spans="2:4">
      <c r="B901" s="103" t="s">
        <v>4</v>
      </c>
      <c r="C901" s="104">
        <f>'Batch Schedule (2011)'!I$25</f>
        <v>40794</v>
      </c>
      <c r="D901" s="105">
        <f>C901</f>
        <v>40794</v>
      </c>
    </row>
    <row r="902" spans="2:4">
      <c r="B902" s="103" t="s">
        <v>5</v>
      </c>
      <c r="C902" s="104">
        <f>'Batch Schedule (2011)'!J$25+1</f>
        <v>40805</v>
      </c>
      <c r="D902" s="105">
        <f>C902</f>
        <v>40805</v>
      </c>
    </row>
    <row r="903" spans="2:4">
      <c r="B903" s="103" t="s">
        <v>6</v>
      </c>
      <c r="D903" s="105"/>
    </row>
    <row r="904" spans="2:4">
      <c r="B904" s="103" t="s">
        <v>7</v>
      </c>
      <c r="C904" s="104">
        <f>'Batch Schedule (2011)'!R$25</f>
        <v>40854</v>
      </c>
      <c r="D904" s="105">
        <f>C904</f>
        <v>40854</v>
      </c>
    </row>
    <row r="906" spans="2:4">
      <c r="B906" s="102" t="s">
        <v>151</v>
      </c>
      <c r="C906" s="103"/>
    </row>
    <row r="907" spans="2:4">
      <c r="B907" s="103" t="s">
        <v>0</v>
      </c>
      <c r="C907" s="104">
        <f>'Batch Schedule (2011)'!$D$27</f>
        <v>40725</v>
      </c>
      <c r="D907" s="105">
        <f>C907</f>
        <v>40725</v>
      </c>
    </row>
    <row r="908" spans="2:4">
      <c r="B908" s="103" t="s">
        <v>1</v>
      </c>
      <c r="D908" s="105"/>
    </row>
    <row r="909" spans="2:4">
      <c r="B909" s="103" t="s">
        <v>2</v>
      </c>
      <c r="C909" s="104">
        <f>'Batch Schedule (2011)'!F$27</f>
        <v>40760</v>
      </c>
      <c r="D909" s="105">
        <f>C909</f>
        <v>40760</v>
      </c>
    </row>
    <row r="910" spans="2:4">
      <c r="B910" s="103" t="s">
        <v>3</v>
      </c>
      <c r="C910" s="104">
        <f>'Batch Schedule (2011)'!H$27</f>
        <v>40765</v>
      </c>
      <c r="D910" s="105">
        <f>C910</f>
        <v>40765</v>
      </c>
    </row>
    <row r="911" spans="2:4">
      <c r="B911" s="103" t="s">
        <v>4</v>
      </c>
      <c r="C911" s="104">
        <f>'Batch Schedule (2011)'!I$27+2</f>
        <v>40827</v>
      </c>
      <c r="D911" s="105">
        <f>C911</f>
        <v>40827</v>
      </c>
    </row>
    <row r="912" spans="2:4">
      <c r="B912" s="103" t="s">
        <v>5</v>
      </c>
      <c r="C912" s="104">
        <f>'Batch Schedule (2011)'!J$27</f>
        <v>40835</v>
      </c>
      <c r="D912" s="105">
        <f>C912</f>
        <v>40835</v>
      </c>
    </row>
    <row r="913" spans="2:4">
      <c r="B913" s="103" t="s">
        <v>6</v>
      </c>
      <c r="D913" s="105"/>
    </row>
    <row r="914" spans="2:4">
      <c r="B914" s="103" t="s">
        <v>7</v>
      </c>
      <c r="C914" s="104">
        <f>'Batch Schedule (2011)'!R$27</f>
        <v>40885</v>
      </c>
      <c r="D914" s="105">
        <f>C914</f>
        <v>40885</v>
      </c>
    </row>
    <row r="916" spans="2:4">
      <c r="B916" s="102" t="s">
        <v>152</v>
      </c>
      <c r="C916" s="103"/>
    </row>
    <row r="917" spans="2:4">
      <c r="B917" s="103" t="s">
        <v>0</v>
      </c>
      <c r="C917" s="104">
        <f>'Batch Schedule (2011)'!$D$29</f>
        <v>40756</v>
      </c>
      <c r="D917" s="105">
        <f>C917</f>
        <v>40756</v>
      </c>
    </row>
    <row r="918" spans="2:4">
      <c r="B918" s="103" t="s">
        <v>1</v>
      </c>
      <c r="D918" s="105"/>
    </row>
    <row r="919" spans="2:4">
      <c r="B919" s="103" t="s">
        <v>2</v>
      </c>
      <c r="C919" s="104">
        <f>'Batch Schedule (2011)'!F$29</f>
        <v>40791</v>
      </c>
      <c r="D919" s="105">
        <f>C919</f>
        <v>40791</v>
      </c>
    </row>
    <row r="920" spans="2:4">
      <c r="B920" s="103" t="s">
        <v>3</v>
      </c>
      <c r="C920" s="104">
        <f>'Batch Schedule (2011)'!H$29+2</f>
        <v>40798</v>
      </c>
      <c r="D920" s="105">
        <f>C920</f>
        <v>40798</v>
      </c>
    </row>
    <row r="921" spans="2:4">
      <c r="B921" s="103" t="s">
        <v>4</v>
      </c>
      <c r="C921" s="104">
        <f>'Batch Schedule (2011)'!I$29</f>
        <v>40856</v>
      </c>
      <c r="D921" s="105">
        <f>C921</f>
        <v>40856</v>
      </c>
    </row>
    <row r="922" spans="2:4">
      <c r="B922" s="103" t="s">
        <v>5</v>
      </c>
      <c r="C922" s="104">
        <f>'Batch Schedule (2011)'!J$29+2</f>
        <v>40868</v>
      </c>
      <c r="D922" s="105">
        <f>C922</f>
        <v>40868</v>
      </c>
    </row>
    <row r="923" spans="2:4">
      <c r="B923" s="103" t="s">
        <v>6</v>
      </c>
      <c r="D923" s="105"/>
    </row>
    <row r="924" spans="2:4">
      <c r="B924" s="103" t="s">
        <v>7</v>
      </c>
      <c r="C924" s="104">
        <f>'Batch Schedule (2011)'!R$29+1</f>
        <v>40917</v>
      </c>
      <c r="D924" s="105">
        <f>C924</f>
        <v>40917</v>
      </c>
    </row>
    <row r="926" spans="2:4">
      <c r="B926" s="102" t="s">
        <v>156</v>
      </c>
      <c r="C926" s="103"/>
    </row>
    <row r="927" spans="2:4">
      <c r="B927" s="103" t="s">
        <v>0</v>
      </c>
      <c r="C927" s="104">
        <f>'Batch Schedule (2011)'!$D$31</f>
        <v>40786</v>
      </c>
      <c r="D927" s="105">
        <f>C927</f>
        <v>40786</v>
      </c>
    </row>
    <row r="928" spans="2:4">
      <c r="B928" s="103" t="s">
        <v>1</v>
      </c>
      <c r="D928" s="105"/>
    </row>
    <row r="929" spans="2:4">
      <c r="B929" s="103" t="s">
        <v>2</v>
      </c>
      <c r="C929" s="104">
        <f>'Batch Schedule (2011)'!F$31</f>
        <v>40821</v>
      </c>
      <c r="D929" s="105">
        <f>C929</f>
        <v>40821</v>
      </c>
    </row>
    <row r="930" spans="2:4">
      <c r="B930" s="103" t="s">
        <v>3</v>
      </c>
      <c r="C930" s="104">
        <f>'Batch Schedule (2011)'!H$31</f>
        <v>40826</v>
      </c>
      <c r="D930" s="105">
        <f>C930</f>
        <v>40826</v>
      </c>
    </row>
    <row r="931" spans="2:4">
      <c r="B931" s="103" t="s">
        <v>4</v>
      </c>
      <c r="C931" s="104">
        <f>'Batch Schedule (2011)'!I$31</f>
        <v>40886</v>
      </c>
      <c r="D931" s="105">
        <f>C931</f>
        <v>40886</v>
      </c>
    </row>
    <row r="932" spans="2:4">
      <c r="B932" s="103" t="s">
        <v>5</v>
      </c>
      <c r="C932" s="104">
        <f>'Batch Schedule (2011)'!J$31</f>
        <v>40896</v>
      </c>
      <c r="D932" s="105">
        <f>C932</f>
        <v>40896</v>
      </c>
    </row>
    <row r="933" spans="2:4">
      <c r="B933" s="103" t="s">
        <v>6</v>
      </c>
      <c r="D933" s="105"/>
    </row>
    <row r="934" spans="2:4">
      <c r="B934" s="103" t="s">
        <v>7</v>
      </c>
      <c r="C934" s="104">
        <f>'Batch Schedule (2011)'!R$31</f>
        <v>40946</v>
      </c>
      <c r="D934" s="105">
        <f>C934</f>
        <v>40946</v>
      </c>
    </row>
    <row r="936" spans="2:4">
      <c r="B936" s="102" t="s">
        <v>116</v>
      </c>
      <c r="C936" s="103"/>
    </row>
    <row r="937" spans="2:4">
      <c r="B937" s="103" t="s">
        <v>0</v>
      </c>
      <c r="C937" s="104">
        <f>'Batch Schedule (2011)'!$D$33+2</f>
        <v>40819</v>
      </c>
      <c r="D937" s="105">
        <f>C937</f>
        <v>40819</v>
      </c>
    </row>
    <row r="938" spans="2:4">
      <c r="B938" s="103" t="s">
        <v>1</v>
      </c>
      <c r="D938" s="105"/>
    </row>
    <row r="939" spans="2:4">
      <c r="B939" s="103" t="s">
        <v>2</v>
      </c>
      <c r="C939" s="104">
        <f>'Batch Schedule (2011)'!F$33+2</f>
        <v>40854</v>
      </c>
      <c r="D939" s="105">
        <f>C939</f>
        <v>40854</v>
      </c>
    </row>
    <row r="940" spans="2:4">
      <c r="B940" s="103" t="s">
        <v>3</v>
      </c>
      <c r="C940" s="104">
        <f>'Batch Schedule (2011)'!H$33</f>
        <v>40857</v>
      </c>
      <c r="D940" s="105">
        <f>C940</f>
        <v>40857</v>
      </c>
    </row>
    <row r="941" spans="2:4">
      <c r="B941" s="103" t="s">
        <v>4</v>
      </c>
      <c r="C941" s="104">
        <f>'Batch Schedule (2011)'!I$33</f>
        <v>40917</v>
      </c>
      <c r="D941" s="105">
        <f>C941</f>
        <v>40917</v>
      </c>
    </row>
    <row r="942" spans="2:4">
      <c r="B942" s="103" t="s">
        <v>5</v>
      </c>
      <c r="C942" s="104">
        <f>'Batch Schedule (2011)'!J$33</f>
        <v>40927</v>
      </c>
      <c r="D942" s="105">
        <f>C942</f>
        <v>40927</v>
      </c>
    </row>
    <row r="943" spans="2:4">
      <c r="B943" s="103" t="s">
        <v>6</v>
      </c>
      <c r="D943" s="105"/>
    </row>
    <row r="944" spans="2:4">
      <c r="B944" s="103" t="s">
        <v>7</v>
      </c>
      <c r="C944" s="104">
        <f>'Batch Schedule (2011)'!R$33</f>
        <v>40977</v>
      </c>
      <c r="D944" s="105">
        <f>C944</f>
        <v>40977</v>
      </c>
    </row>
    <row r="946" spans="2:4">
      <c r="B946" s="102" t="s">
        <v>158</v>
      </c>
      <c r="C946" s="103"/>
    </row>
    <row r="947" spans="2:4">
      <c r="B947" s="103" t="s">
        <v>0</v>
      </c>
      <c r="C947" s="104">
        <f>'Batch Schedule (2011)'!$D$35</f>
        <v>40847</v>
      </c>
      <c r="D947" s="105">
        <f>C947</f>
        <v>40847</v>
      </c>
    </row>
    <row r="948" spans="2:4">
      <c r="B948" s="103" t="s">
        <v>1</v>
      </c>
      <c r="D948" s="105"/>
    </row>
    <row r="949" spans="2:4">
      <c r="B949" s="103" t="s">
        <v>2</v>
      </c>
      <c r="C949" s="104">
        <f>'Batch Schedule (2011)'!F$35</f>
        <v>40882</v>
      </c>
      <c r="D949" s="105">
        <f>C949</f>
        <v>40882</v>
      </c>
    </row>
    <row r="950" spans="2:4">
      <c r="B950" s="103" t="s">
        <v>3</v>
      </c>
      <c r="C950" s="104">
        <f>'Batch Schedule (2011)'!H$35+2</f>
        <v>40889</v>
      </c>
      <c r="D950" s="105">
        <f>C950</f>
        <v>40889</v>
      </c>
    </row>
    <row r="951" spans="2:4">
      <c r="B951" s="103" t="s">
        <v>4</v>
      </c>
      <c r="C951" s="104">
        <f>'Batch Schedule (2011)'!I$35</f>
        <v>40947</v>
      </c>
      <c r="D951" s="105">
        <f>C951</f>
        <v>40947</v>
      </c>
    </row>
    <row r="952" spans="2:4">
      <c r="B952" s="103" t="s">
        <v>5</v>
      </c>
      <c r="C952" s="104">
        <f>'Batch Schedule (2011)'!J$35+3</f>
        <v>40960</v>
      </c>
      <c r="D952" s="105">
        <f>C952</f>
        <v>40960</v>
      </c>
    </row>
    <row r="953" spans="2:4">
      <c r="B953" s="103" t="s">
        <v>6</v>
      </c>
      <c r="D953" s="105"/>
    </row>
    <row r="954" spans="2:4">
      <c r="B954" s="103" t="s">
        <v>7</v>
      </c>
      <c r="C954" s="104">
        <f>'Batch Schedule (2011)'!R$35+2</f>
        <v>41009</v>
      </c>
      <c r="D954" s="105">
        <f>C954</f>
        <v>41009</v>
      </c>
    </row>
    <row r="956" spans="2:4">
      <c r="B956" s="102" t="s">
        <v>157</v>
      </c>
      <c r="C956" s="103"/>
    </row>
    <row r="957" spans="2:4">
      <c r="B957" s="103" t="s">
        <v>0</v>
      </c>
      <c r="C957" s="104">
        <f>'Batch Schedule (2012)'!$D$13</f>
        <v>40878</v>
      </c>
      <c r="D957" s="105">
        <f>C957</f>
        <v>40878</v>
      </c>
    </row>
    <row r="958" spans="2:4">
      <c r="B958" s="103" t="s">
        <v>1</v>
      </c>
      <c r="D958" s="105"/>
    </row>
    <row r="959" spans="2:4">
      <c r="B959" s="103" t="s">
        <v>2</v>
      </c>
      <c r="C959" s="104">
        <f>'Batch Schedule (2012)'!F$13</f>
        <v>40913</v>
      </c>
      <c r="D959" s="105">
        <f>C959</f>
        <v>40913</v>
      </c>
    </row>
    <row r="960" spans="2:4">
      <c r="B960" s="103" t="s">
        <v>3</v>
      </c>
      <c r="C960" s="104">
        <f>'Batch Schedule (2012)'!H$13</f>
        <v>40918</v>
      </c>
      <c r="D960" s="105">
        <f>C960</f>
        <v>40918</v>
      </c>
    </row>
    <row r="961" spans="2:4">
      <c r="B961" s="103" t="s">
        <v>4</v>
      </c>
      <c r="C961" s="104">
        <f>'Batch Schedule (2012)'!I$13+2</f>
        <v>40980</v>
      </c>
      <c r="D961" s="105">
        <f>C961</f>
        <v>40980</v>
      </c>
    </row>
    <row r="962" spans="2:4">
      <c r="B962" s="103" t="s">
        <v>5</v>
      </c>
      <c r="C962" s="104">
        <f>'Batch Schedule (2012)'!J$13</f>
        <v>40988</v>
      </c>
      <c r="D962" s="105">
        <f>C962</f>
        <v>40988</v>
      </c>
    </row>
    <row r="963" spans="2:4">
      <c r="B963" s="103" t="s">
        <v>6</v>
      </c>
      <c r="D963" s="105"/>
    </row>
    <row r="964" spans="2:4">
      <c r="B964" s="103" t="s">
        <v>7</v>
      </c>
      <c r="C964" s="104">
        <f>'Batch Schedule (2012)'!R$13</f>
        <v>41038</v>
      </c>
      <c r="D964" s="105">
        <f>C964</f>
        <v>41038</v>
      </c>
    </row>
    <row r="966" spans="2:4">
      <c r="B966" s="102" t="s">
        <v>151</v>
      </c>
      <c r="C966" s="103"/>
    </row>
    <row r="967" spans="2:4">
      <c r="B967" s="103" t="s">
        <v>0</v>
      </c>
      <c r="C967" s="104">
        <f>'Batch Schedule (2012)'!$D$15+2</f>
        <v>40911</v>
      </c>
      <c r="D967" s="105">
        <f>C967</f>
        <v>40911</v>
      </c>
    </row>
    <row r="968" spans="2:4">
      <c r="B968" s="103" t="s">
        <v>1</v>
      </c>
      <c r="D968" s="105"/>
    </row>
    <row r="969" spans="2:4">
      <c r="B969" s="103" t="s">
        <v>2</v>
      </c>
      <c r="C969" s="104">
        <f>'Batch Schedule (2012)'!F$15+1</f>
        <v>40945</v>
      </c>
      <c r="D969" s="105">
        <f>C969</f>
        <v>40945</v>
      </c>
    </row>
    <row r="970" spans="2:4">
      <c r="B970" s="103" t="s">
        <v>3</v>
      </c>
      <c r="C970" s="104">
        <f>'Batch Schedule (2012)'!H$15</f>
        <v>40949</v>
      </c>
      <c r="D970" s="105">
        <f>C970</f>
        <v>40949</v>
      </c>
    </row>
    <row r="971" spans="2:4">
      <c r="B971" s="103" t="s">
        <v>4</v>
      </c>
      <c r="C971" s="104">
        <f>'Batch Schedule (2012)'!I$15</f>
        <v>41009</v>
      </c>
      <c r="D971" s="105">
        <f>C971</f>
        <v>41009</v>
      </c>
    </row>
    <row r="972" spans="2:4">
      <c r="B972" s="103" t="s">
        <v>5</v>
      </c>
      <c r="C972" s="104">
        <f>'Batch Schedule (2012)'!J$15</f>
        <v>41019</v>
      </c>
      <c r="D972" s="105">
        <f>C972</f>
        <v>41019</v>
      </c>
    </row>
    <row r="973" spans="2:4">
      <c r="B973" s="103" t="s">
        <v>6</v>
      </c>
      <c r="D973" s="105"/>
    </row>
    <row r="974" spans="2:4">
      <c r="B974" s="103" t="s">
        <v>7</v>
      </c>
      <c r="C974" s="104">
        <f>'Batch Schedule (2012)'!R$15+2</f>
        <v>41071</v>
      </c>
      <c r="D974" s="105">
        <f>C974</f>
        <v>41071</v>
      </c>
    </row>
    <row r="976" spans="2:4">
      <c r="B976" s="102" t="s">
        <v>152</v>
      </c>
      <c r="C976" s="103"/>
    </row>
    <row r="977" spans="2:4">
      <c r="B977" s="103" t="s">
        <v>0</v>
      </c>
      <c r="C977" s="104">
        <f>'Batch Schedule (2012)'!$D$17</f>
        <v>40938</v>
      </c>
      <c r="D977" s="105">
        <f>C977</f>
        <v>40938</v>
      </c>
    </row>
    <row r="978" spans="2:4">
      <c r="B978" s="103" t="s">
        <v>1</v>
      </c>
      <c r="D978" s="105"/>
    </row>
    <row r="979" spans="2:4">
      <c r="B979" s="103" t="s">
        <v>2</v>
      </c>
      <c r="C979" s="104">
        <f>'Batch Schedule (2012)'!F$17</f>
        <v>40973</v>
      </c>
      <c r="D979" s="105">
        <f>C979</f>
        <v>40973</v>
      </c>
    </row>
    <row r="980" spans="2:4">
      <c r="B980" s="103" t="s">
        <v>3</v>
      </c>
      <c r="C980" s="104">
        <f>'Batch Schedule (2012)'!H$17</f>
        <v>40978</v>
      </c>
      <c r="D980" s="105">
        <f>C980</f>
        <v>40978</v>
      </c>
    </row>
    <row r="981" spans="2:4">
      <c r="B981" s="103" t="s">
        <v>4</v>
      </c>
      <c r="C981" s="104">
        <f>'Batch Schedule (2012)'!I$17</f>
        <v>41038</v>
      </c>
      <c r="D981" s="105">
        <f>C981</f>
        <v>41038</v>
      </c>
    </row>
    <row r="982" spans="2:4">
      <c r="B982" s="103" t="s">
        <v>5</v>
      </c>
      <c r="C982" s="104">
        <f>'Batch Schedule (2012)'!J$17+2</f>
        <v>41050</v>
      </c>
      <c r="D982" s="105">
        <f>C982</f>
        <v>41050</v>
      </c>
    </row>
    <row r="983" spans="2:4">
      <c r="B983" s="103" t="s">
        <v>6</v>
      </c>
      <c r="D983" s="105"/>
    </row>
    <row r="984" spans="2:4">
      <c r="B984" s="103" t="s">
        <v>7</v>
      </c>
      <c r="C984" s="104">
        <f>'Batch Schedule (2012)'!R$17+1</f>
        <v>41099</v>
      </c>
      <c r="D984" s="105">
        <f>C984</f>
        <v>41099</v>
      </c>
    </row>
    <row r="986" spans="2:4">
      <c r="B986" s="102" t="s">
        <v>156</v>
      </c>
      <c r="C986" s="103"/>
    </row>
    <row r="987" spans="2:4">
      <c r="B987" s="103" t="s">
        <v>0</v>
      </c>
      <c r="C987" s="104">
        <f>'Batch Schedule (2012)'!$D$19</f>
        <v>40969</v>
      </c>
      <c r="D987" s="105">
        <f>C987</f>
        <v>40969</v>
      </c>
    </row>
    <row r="988" spans="2:4">
      <c r="B988" s="103" t="s">
        <v>1</v>
      </c>
      <c r="D988" s="105"/>
    </row>
    <row r="989" spans="2:4">
      <c r="B989" s="103" t="s">
        <v>2</v>
      </c>
      <c r="C989" s="104">
        <f>'Batch Schedule (2012)'!F$19</f>
        <v>41004</v>
      </c>
      <c r="D989" s="105">
        <f>C989</f>
        <v>41004</v>
      </c>
    </row>
    <row r="990" spans="2:4">
      <c r="B990" s="103" t="s">
        <v>3</v>
      </c>
      <c r="C990" s="104">
        <f>'Batch Schedule (2012)'!H$19</f>
        <v>41009</v>
      </c>
      <c r="D990" s="105">
        <f>C990</f>
        <v>41009</v>
      </c>
    </row>
    <row r="991" spans="2:4">
      <c r="B991" s="103" t="s">
        <v>4</v>
      </c>
      <c r="C991" s="104">
        <f>'Batch Schedule (2012)'!I$19+2</f>
        <v>41071</v>
      </c>
      <c r="D991" s="105">
        <f>C991</f>
        <v>41071</v>
      </c>
    </row>
    <row r="992" spans="2:4">
      <c r="B992" s="103" t="s">
        <v>5</v>
      </c>
      <c r="C992" s="104">
        <f>'Batch Schedule (2012)'!J$19</f>
        <v>41079</v>
      </c>
      <c r="D992" s="105">
        <f>C992</f>
        <v>41079</v>
      </c>
    </row>
    <row r="993" spans="2:4">
      <c r="B993" s="103" t="s">
        <v>6</v>
      </c>
      <c r="D993" s="105"/>
    </row>
    <row r="994" spans="2:4">
      <c r="B994" s="103" t="s">
        <v>7</v>
      </c>
      <c r="C994" s="104">
        <f>'Batch Schedule (2012)'!R$19</f>
        <v>41129</v>
      </c>
      <c r="D994" s="105">
        <f>C994</f>
        <v>41129</v>
      </c>
    </row>
    <row r="996" spans="2:4">
      <c r="B996" s="102" t="s">
        <v>116</v>
      </c>
      <c r="C996" s="103"/>
    </row>
    <row r="997" spans="2:4">
      <c r="B997" s="103" t="s">
        <v>0</v>
      </c>
      <c r="C997" s="104">
        <f>'Batch Schedule (2012)'!$D$21+2</f>
        <v>41001</v>
      </c>
      <c r="D997" s="105">
        <f>C997</f>
        <v>41001</v>
      </c>
    </row>
    <row r="998" spans="2:4">
      <c r="B998" s="103" t="s">
        <v>1</v>
      </c>
      <c r="D998" s="105"/>
    </row>
    <row r="999" spans="2:4">
      <c r="B999" s="103" t="s">
        <v>2</v>
      </c>
      <c r="C999" s="104">
        <f>'Batch Schedule (2012)'!F$21+2</f>
        <v>41036</v>
      </c>
      <c r="D999" s="105">
        <f>C999</f>
        <v>41036</v>
      </c>
    </row>
    <row r="1000" spans="2:4">
      <c r="B1000" s="103" t="s">
        <v>3</v>
      </c>
      <c r="C1000" s="104">
        <f>'Batch Schedule (2012)'!H$21</f>
        <v>41039</v>
      </c>
      <c r="D1000" s="105">
        <f>C1000</f>
        <v>41039</v>
      </c>
    </row>
    <row r="1001" spans="2:4">
      <c r="B1001" s="103" t="s">
        <v>4</v>
      </c>
      <c r="C1001" s="104">
        <f>'Batch Schedule (2012)'!I$21</f>
        <v>41099</v>
      </c>
      <c r="D1001" s="105">
        <f>C1001</f>
        <v>41099</v>
      </c>
    </row>
    <row r="1002" spans="2:4">
      <c r="B1002" s="103" t="s">
        <v>5</v>
      </c>
      <c r="C1002" s="104">
        <f>'Batch Schedule (2012)'!J$21</f>
        <v>41109</v>
      </c>
      <c r="D1002" s="105">
        <f>C1002</f>
        <v>41109</v>
      </c>
    </row>
    <row r="1003" spans="2:4">
      <c r="B1003" s="103" t="s">
        <v>6</v>
      </c>
      <c r="D1003" s="105"/>
    </row>
    <row r="1004" spans="2:4">
      <c r="B1004" s="103" t="s">
        <v>7</v>
      </c>
      <c r="C1004" s="104">
        <f>'Batch Schedule (2012)'!R$21</f>
        <v>41159</v>
      </c>
      <c r="D1004" s="105">
        <f>C1004</f>
        <v>41159</v>
      </c>
    </row>
    <row r="1006" spans="2:4">
      <c r="B1006" s="102" t="s">
        <v>158</v>
      </c>
      <c r="C1006" s="103"/>
    </row>
    <row r="1007" spans="2:4">
      <c r="B1007" s="103" t="s">
        <v>0</v>
      </c>
      <c r="C1007" s="104">
        <f>'Batch Schedule (2012)'!$D$23</f>
        <v>41030</v>
      </c>
      <c r="D1007" s="105">
        <f>C1007</f>
        <v>41030</v>
      </c>
    </row>
    <row r="1008" spans="2:4">
      <c r="B1008" s="103" t="s">
        <v>1</v>
      </c>
      <c r="D1008" s="105"/>
    </row>
    <row r="1009" spans="2:4">
      <c r="B1009" s="103" t="s">
        <v>2</v>
      </c>
      <c r="C1009" s="104">
        <f>'Batch Schedule (2012)'!F$23</f>
        <v>41065</v>
      </c>
      <c r="D1009" s="105">
        <f>C1009</f>
        <v>41065</v>
      </c>
    </row>
    <row r="1010" spans="2:4">
      <c r="B1010" s="103" t="s">
        <v>3</v>
      </c>
      <c r="C1010" s="104">
        <f>'Batch Schedule (2012)'!H$23</f>
        <v>41070</v>
      </c>
      <c r="D1010" s="105">
        <f>C1010</f>
        <v>41070</v>
      </c>
    </row>
    <row r="1011" spans="2:4">
      <c r="B1011" s="103" t="s">
        <v>4</v>
      </c>
      <c r="C1011" s="104">
        <f>'Batch Schedule (2012)'!I$23</f>
        <v>41130</v>
      </c>
      <c r="D1011" s="105">
        <f>C1011</f>
        <v>41130</v>
      </c>
    </row>
    <row r="1012" spans="2:4">
      <c r="B1012" s="103" t="s">
        <v>5</v>
      </c>
      <c r="C1012" s="104">
        <f>'Batch Schedule (2012)'!J$23+1</f>
        <v>41141</v>
      </c>
      <c r="D1012" s="105">
        <f>C1012</f>
        <v>41141</v>
      </c>
    </row>
    <row r="1013" spans="2:4">
      <c r="B1013" s="103" t="s">
        <v>6</v>
      </c>
      <c r="D1013" s="105"/>
    </row>
    <row r="1014" spans="2:4">
      <c r="B1014" s="103" t="s">
        <v>7</v>
      </c>
      <c r="C1014" s="104">
        <f>'Batch Schedule (2012)'!R$23+1</f>
        <v>41191</v>
      </c>
      <c r="D1014" s="105">
        <f>C1014</f>
        <v>41191</v>
      </c>
    </row>
    <row r="1016" spans="2:4">
      <c r="B1016" s="102" t="s">
        <v>157</v>
      </c>
      <c r="C1016" s="103"/>
    </row>
    <row r="1017" spans="2:4">
      <c r="B1017" s="103" t="s">
        <v>0</v>
      </c>
      <c r="C1017" s="104">
        <f>'Batch Schedule (2012)'!$D$25</f>
        <v>41060</v>
      </c>
      <c r="D1017" s="105">
        <f>C1017</f>
        <v>41060</v>
      </c>
    </row>
    <row r="1018" spans="2:4">
      <c r="B1018" s="103" t="s">
        <v>1</v>
      </c>
      <c r="D1018" s="105"/>
    </row>
    <row r="1019" spans="2:4">
      <c r="B1019" s="103" t="s">
        <v>2</v>
      </c>
      <c r="C1019" s="104">
        <f>'Batch Schedule (2012)'!F$25</f>
        <v>41095</v>
      </c>
      <c r="D1019" s="105">
        <f>C1019</f>
        <v>41095</v>
      </c>
    </row>
    <row r="1020" spans="2:4">
      <c r="B1020" s="103" t="s">
        <v>3</v>
      </c>
      <c r="C1020" s="104">
        <f>'Batch Schedule (2012)'!H$25</f>
        <v>41100</v>
      </c>
      <c r="D1020" s="105">
        <f>C1020</f>
        <v>41100</v>
      </c>
    </row>
    <row r="1021" spans="2:4">
      <c r="B1021" s="103" t="s">
        <v>4</v>
      </c>
      <c r="C1021" s="104">
        <f>'Batch Schedule (2012)'!I$25+2</f>
        <v>41162</v>
      </c>
      <c r="D1021" s="105">
        <f>C1021</f>
        <v>41162</v>
      </c>
    </row>
    <row r="1022" spans="2:4">
      <c r="B1022" s="103" t="s">
        <v>5</v>
      </c>
      <c r="C1022" s="104">
        <f>'Batch Schedule (2012)'!J$25</f>
        <v>41170</v>
      </c>
      <c r="D1022" s="105">
        <f>C1022</f>
        <v>41170</v>
      </c>
    </row>
    <row r="1023" spans="2:4">
      <c r="B1023" s="103" t="s">
        <v>6</v>
      </c>
      <c r="D1023" s="105"/>
    </row>
    <row r="1024" spans="2:4">
      <c r="B1024" s="103" t="s">
        <v>7</v>
      </c>
      <c r="C1024" s="104">
        <f>'Batch Schedule (2012)'!R$25</f>
        <v>41220</v>
      </c>
      <c r="D1024" s="105">
        <f>C1024</f>
        <v>41220</v>
      </c>
    </row>
    <row r="1026" spans="2:4">
      <c r="B1026" s="102" t="s">
        <v>151</v>
      </c>
      <c r="C1026" s="103"/>
    </row>
    <row r="1027" spans="2:4">
      <c r="B1027" s="103" t="s">
        <v>0</v>
      </c>
      <c r="C1027" s="104">
        <f>'Batch Schedule (2012)'!$D$27+1</f>
        <v>41092</v>
      </c>
      <c r="D1027" s="105">
        <f>C1027</f>
        <v>41092</v>
      </c>
    </row>
    <row r="1028" spans="2:4">
      <c r="B1028" s="103" t="s">
        <v>1</v>
      </c>
      <c r="D1028" s="105"/>
    </row>
    <row r="1029" spans="2:4">
      <c r="B1029" s="103" t="s">
        <v>2</v>
      </c>
      <c r="C1029" s="104">
        <f>'Batch Schedule (2012)'!F$27+1</f>
        <v>41127</v>
      </c>
      <c r="D1029" s="105">
        <f>C1029</f>
        <v>41127</v>
      </c>
    </row>
    <row r="1030" spans="2:4">
      <c r="B1030" s="103" t="s">
        <v>3</v>
      </c>
      <c r="C1030" s="104">
        <f>'Batch Schedule (2012)'!H$27</f>
        <v>41131</v>
      </c>
      <c r="D1030" s="105">
        <f>C1030</f>
        <v>41131</v>
      </c>
    </row>
    <row r="1031" spans="2:4">
      <c r="B1031" s="103" t="s">
        <v>4</v>
      </c>
      <c r="C1031" s="104">
        <f>'Batch Schedule (2012)'!I$27</f>
        <v>41191</v>
      </c>
      <c r="D1031" s="105">
        <f>C1031</f>
        <v>41191</v>
      </c>
    </row>
    <row r="1032" spans="2:4">
      <c r="B1032" s="103" t="s">
        <v>5</v>
      </c>
      <c r="C1032" s="104">
        <f>'Batch Schedule (2012)'!J$27</f>
        <v>41201</v>
      </c>
      <c r="D1032" s="105">
        <f>C1032</f>
        <v>41201</v>
      </c>
    </row>
    <row r="1033" spans="2:4">
      <c r="B1033" s="103" t="s">
        <v>6</v>
      </c>
      <c r="D1033" s="105"/>
    </row>
    <row r="1034" spans="2:4">
      <c r="B1034" s="103" t="s">
        <v>7</v>
      </c>
      <c r="C1034" s="104">
        <f>'Batch Schedule (2012)'!R$27+2</f>
        <v>41253</v>
      </c>
      <c r="D1034" s="105">
        <f>C1034</f>
        <v>41253</v>
      </c>
    </row>
    <row r="1036" spans="2:4">
      <c r="B1036" s="102" t="s">
        <v>152</v>
      </c>
      <c r="C1036" s="103"/>
    </row>
    <row r="1037" spans="2:4">
      <c r="B1037" s="103" t="s">
        <v>0</v>
      </c>
      <c r="C1037" s="104">
        <f>'Batch Schedule (2012)'!$D$29</f>
        <v>41122</v>
      </c>
      <c r="D1037" s="105">
        <f>C1037</f>
        <v>41122</v>
      </c>
    </row>
    <row r="1038" spans="2:4">
      <c r="B1038" s="103" t="s">
        <v>1</v>
      </c>
      <c r="D1038" s="105"/>
    </row>
    <row r="1039" spans="2:4">
      <c r="B1039" s="103" t="s">
        <v>2</v>
      </c>
      <c r="C1039" s="104">
        <f>'Batch Schedule (2012)'!F$29</f>
        <v>41157</v>
      </c>
      <c r="D1039" s="105">
        <f>C1039</f>
        <v>41157</v>
      </c>
    </row>
    <row r="1040" spans="2:4">
      <c r="B1040" s="103" t="s">
        <v>3</v>
      </c>
      <c r="C1040" s="104">
        <f>'Batch Schedule (2012)'!H$29</f>
        <v>41162</v>
      </c>
      <c r="D1040" s="105">
        <f>C1040</f>
        <v>41162</v>
      </c>
    </row>
    <row r="1041" spans="2:4">
      <c r="B1041" s="103" t="s">
        <v>4</v>
      </c>
      <c r="C1041" s="104">
        <f>'Batch Schedule (2012)'!I$29</f>
        <v>41222</v>
      </c>
      <c r="D1041" s="105">
        <f>C1041</f>
        <v>41222</v>
      </c>
    </row>
    <row r="1042" spans="2:4">
      <c r="B1042" s="103" t="s">
        <v>5</v>
      </c>
      <c r="C1042" s="104">
        <f>'Batch Schedule (2012)'!J$29</f>
        <v>41232</v>
      </c>
      <c r="D1042" s="105">
        <f>C1042</f>
        <v>41232</v>
      </c>
    </row>
    <row r="1043" spans="2:4">
      <c r="B1043" s="103" t="s">
        <v>6</v>
      </c>
      <c r="D1043" s="105"/>
    </row>
    <row r="1044" spans="2:4">
      <c r="B1044" s="103" t="s">
        <v>7</v>
      </c>
      <c r="C1044" s="104">
        <f>'Batch Schedule (2012)'!R$29</f>
        <v>41282</v>
      </c>
      <c r="D1044" s="105">
        <f>C1044</f>
        <v>41282</v>
      </c>
    </row>
    <row r="1046" spans="2:4">
      <c r="B1046" s="102" t="s">
        <v>156</v>
      </c>
      <c r="C1046" s="103"/>
    </row>
    <row r="1047" spans="2:4">
      <c r="B1047" s="103" t="s">
        <v>0</v>
      </c>
      <c r="C1047" s="104">
        <f>'Batch Schedule (2012)'!$D$31</f>
        <v>41152</v>
      </c>
      <c r="D1047" s="105">
        <f>C1047</f>
        <v>41152</v>
      </c>
    </row>
    <row r="1048" spans="2:4">
      <c r="B1048" s="103" t="s">
        <v>1</v>
      </c>
      <c r="D1048" s="105"/>
    </row>
    <row r="1049" spans="2:4">
      <c r="B1049" s="103" t="s">
        <v>2</v>
      </c>
      <c r="C1049" s="104">
        <f>'Batch Schedule (2012)'!F$31</f>
        <v>41187</v>
      </c>
      <c r="D1049" s="105">
        <f>C1049</f>
        <v>41187</v>
      </c>
    </row>
    <row r="1050" spans="2:4">
      <c r="B1050" s="103" t="s">
        <v>3</v>
      </c>
      <c r="C1050" s="104">
        <f>'Batch Schedule (2012)'!H$31</f>
        <v>41192</v>
      </c>
      <c r="D1050" s="105">
        <f>C1050</f>
        <v>41192</v>
      </c>
    </row>
    <row r="1051" spans="2:4">
      <c r="B1051" s="103" t="s">
        <v>4</v>
      </c>
      <c r="C1051" s="104">
        <f>'Batch Schedule (2012)'!I$31+1</f>
        <v>41253</v>
      </c>
      <c r="D1051" s="105">
        <f>C1051</f>
        <v>41253</v>
      </c>
    </row>
    <row r="1052" spans="2:4">
      <c r="B1052" s="103" t="s">
        <v>5</v>
      </c>
      <c r="C1052" s="104">
        <f>'Batch Schedule (2012)'!J$31</f>
        <v>41262</v>
      </c>
      <c r="D1052" s="105">
        <f>C1052</f>
        <v>41262</v>
      </c>
    </row>
    <row r="1053" spans="2:4">
      <c r="B1053" s="103" t="s">
        <v>6</v>
      </c>
      <c r="D1053" s="105"/>
    </row>
    <row r="1054" spans="2:4">
      <c r="B1054" s="103" t="s">
        <v>7</v>
      </c>
      <c r="C1054" s="104">
        <f>'Batch Schedule (2012)'!R$31</f>
        <v>41312</v>
      </c>
      <c r="D1054" s="105">
        <f>C1054</f>
        <v>41312</v>
      </c>
    </row>
    <row r="1056" spans="2:4">
      <c r="B1056" s="102" t="s">
        <v>116</v>
      </c>
      <c r="C1056" s="103"/>
    </row>
    <row r="1057" spans="2:4">
      <c r="B1057" s="103" t="s">
        <v>0</v>
      </c>
      <c r="C1057" s="104">
        <f>'Batch Schedule (2012)'!$D$33</f>
        <v>41183</v>
      </c>
      <c r="D1057" s="105">
        <f>C1057</f>
        <v>41183</v>
      </c>
    </row>
    <row r="1058" spans="2:4">
      <c r="B1058" s="103" t="s">
        <v>1</v>
      </c>
      <c r="D1058" s="105"/>
    </row>
    <row r="1059" spans="2:4">
      <c r="B1059" s="103" t="s">
        <v>2</v>
      </c>
      <c r="C1059" s="104">
        <f>'Batch Schedule (2012)'!F$33</f>
        <v>41218</v>
      </c>
      <c r="D1059" s="105">
        <f>C1059</f>
        <v>41218</v>
      </c>
    </row>
    <row r="1060" spans="2:4">
      <c r="B1060" s="103" t="s">
        <v>3</v>
      </c>
      <c r="C1060" s="104">
        <f>'Batch Schedule (2012)'!H$33</f>
        <v>41223</v>
      </c>
      <c r="D1060" s="105">
        <f>C1060</f>
        <v>41223</v>
      </c>
    </row>
    <row r="1061" spans="2:4">
      <c r="B1061" s="103" t="s">
        <v>4</v>
      </c>
      <c r="C1061" s="104">
        <f>'Batch Schedule (2012)'!I$33</f>
        <v>41283</v>
      </c>
      <c r="D1061" s="105">
        <f>C1061</f>
        <v>41283</v>
      </c>
    </row>
    <row r="1062" spans="2:4">
      <c r="B1062" s="103" t="s">
        <v>5</v>
      </c>
      <c r="C1062" s="104">
        <f>'Batch Schedule (2012)'!J$33+2+1</f>
        <v>41296</v>
      </c>
      <c r="D1062" s="105">
        <f>C1062</f>
        <v>41296</v>
      </c>
    </row>
    <row r="1063" spans="2:4">
      <c r="B1063" s="103" t="s">
        <v>6</v>
      </c>
      <c r="D1063" s="105"/>
    </row>
    <row r="1064" spans="2:4">
      <c r="B1064" s="103" t="s">
        <v>7</v>
      </c>
      <c r="C1064" s="104">
        <f>'Batch Schedule (2012)'!R$33+1</f>
        <v>41344</v>
      </c>
      <c r="D1064" s="105">
        <f>C1064</f>
        <v>41344</v>
      </c>
    </row>
    <row r="1066" spans="2:4">
      <c r="B1066" s="102" t="s">
        <v>158</v>
      </c>
      <c r="C1066" s="103"/>
    </row>
    <row r="1067" spans="2:4">
      <c r="B1067" s="103" t="s">
        <v>0</v>
      </c>
      <c r="C1067" s="104">
        <f>'Batch Schedule (2012)'!$D$35</f>
        <v>41213</v>
      </c>
      <c r="D1067" s="105">
        <f>C1067</f>
        <v>41213</v>
      </c>
    </row>
    <row r="1068" spans="2:4">
      <c r="B1068" s="103" t="s">
        <v>1</v>
      </c>
      <c r="D1068" s="105"/>
    </row>
    <row r="1069" spans="2:4">
      <c r="B1069" s="103" t="s">
        <v>2</v>
      </c>
      <c r="C1069" s="104">
        <f>'Batch Schedule (2012)'!F$35</f>
        <v>41248</v>
      </c>
      <c r="D1069" s="105">
        <f>C1069</f>
        <v>41248</v>
      </c>
    </row>
    <row r="1070" spans="2:4">
      <c r="B1070" s="103" t="s">
        <v>3</v>
      </c>
      <c r="C1070" s="104">
        <f>'Batch Schedule (2012)'!H$35</f>
        <v>41253</v>
      </c>
      <c r="D1070" s="105">
        <f>C1070</f>
        <v>41253</v>
      </c>
    </row>
    <row r="1071" spans="2:4">
      <c r="B1071" s="103" t="s">
        <v>4</v>
      </c>
      <c r="C1071" s="104">
        <f>'Batch Schedule (2012)'!I$35</f>
        <v>41313</v>
      </c>
      <c r="D1071" s="105">
        <f>C1071</f>
        <v>41313</v>
      </c>
    </row>
    <row r="1072" spans="2:4">
      <c r="B1072" s="103" t="s">
        <v>5</v>
      </c>
      <c r="C1072" s="104">
        <f>'Batch Schedule (2012)'!J$35+1</f>
        <v>41324</v>
      </c>
      <c r="D1072" s="105">
        <f>C1072</f>
        <v>41324</v>
      </c>
    </row>
    <row r="1073" spans="2:4">
      <c r="B1073" s="103" t="s">
        <v>6</v>
      </c>
      <c r="D1073" s="105"/>
    </row>
    <row r="1074" spans="2:4">
      <c r="B1074" s="103" t="s">
        <v>7</v>
      </c>
      <c r="C1074" s="104">
        <f>'Batch Schedule (2012)'!R$35</f>
        <v>41373</v>
      </c>
      <c r="D1074" s="105">
        <f>C1074</f>
        <v>41373</v>
      </c>
    </row>
    <row r="1076" spans="2:4">
      <c r="B1076" s="102" t="s">
        <v>157</v>
      </c>
      <c r="C1076" s="103"/>
    </row>
    <row r="1077" spans="2:4">
      <c r="B1077" s="103" t="s">
        <v>0</v>
      </c>
      <c r="C1077" s="104">
        <f>'Batch Schedule (2013)'!$D$13+2</f>
        <v>41246</v>
      </c>
      <c r="D1077" s="105">
        <f>C1077</f>
        <v>41246</v>
      </c>
    </row>
    <row r="1078" spans="2:4">
      <c r="B1078" s="103" t="s">
        <v>1</v>
      </c>
      <c r="D1078" s="105"/>
    </row>
    <row r="1079" spans="2:4">
      <c r="B1079" s="103" t="s">
        <v>2</v>
      </c>
      <c r="C1079" s="104">
        <f>'Batch Schedule (2013)'!F$13+2</f>
        <v>41281</v>
      </c>
      <c r="D1079" s="105">
        <f>C1079</f>
        <v>41281</v>
      </c>
    </row>
    <row r="1080" spans="2:4">
      <c r="B1080" s="103" t="s">
        <v>3</v>
      </c>
      <c r="C1080" s="104">
        <f>'Batch Schedule (2013)'!H$13</f>
        <v>41284</v>
      </c>
      <c r="D1080" s="105">
        <f>C1080</f>
        <v>41284</v>
      </c>
    </row>
    <row r="1081" spans="2:4">
      <c r="B1081" s="103" t="s">
        <v>4</v>
      </c>
      <c r="C1081" s="104">
        <f>'Batch Schedule (2013)'!I$13</f>
        <v>41344</v>
      </c>
      <c r="D1081" s="105">
        <f>C1081</f>
        <v>41344</v>
      </c>
    </row>
    <row r="1082" spans="2:4">
      <c r="B1082" s="103" t="s">
        <v>5</v>
      </c>
      <c r="C1082" s="104">
        <f>'Batch Schedule (2013)'!J$13</f>
        <v>41354</v>
      </c>
      <c r="D1082" s="105">
        <f>C1082</f>
        <v>41354</v>
      </c>
    </row>
    <row r="1083" spans="2:4">
      <c r="B1083" s="103" t="s">
        <v>6</v>
      </c>
      <c r="D1083" s="105"/>
    </row>
    <row r="1084" spans="2:4">
      <c r="B1084" s="103" t="s">
        <v>7</v>
      </c>
      <c r="C1084" s="104">
        <f>'Batch Schedule (2013)'!R$13</f>
        <v>41404</v>
      </c>
      <c r="D1084" s="105">
        <f>C1084</f>
        <v>41404</v>
      </c>
    </row>
    <row r="1086" spans="2:4">
      <c r="B1086" s="102" t="s">
        <v>151</v>
      </c>
      <c r="C1086" s="103"/>
    </row>
    <row r="1087" spans="2:4">
      <c r="B1087" s="103" t="s">
        <v>0</v>
      </c>
      <c r="C1087" s="104">
        <f>'Batch Schedule (2013)'!$D$15+1</f>
        <v>41276</v>
      </c>
      <c r="D1087" s="105">
        <f>C1087</f>
        <v>41276</v>
      </c>
    </row>
    <row r="1088" spans="2:4">
      <c r="B1088" s="103" t="s">
        <v>1</v>
      </c>
      <c r="D1088" s="105"/>
    </row>
    <row r="1089" spans="2:4">
      <c r="B1089" s="103" t="s">
        <v>2</v>
      </c>
      <c r="C1089" s="104">
        <f>'Batch Schedule (2013)'!F$15</f>
        <v>41310</v>
      </c>
      <c r="D1089" s="105">
        <f>C1089</f>
        <v>41310</v>
      </c>
    </row>
    <row r="1090" spans="2:4">
      <c r="B1090" s="103" t="s">
        <v>3</v>
      </c>
      <c r="C1090" s="104">
        <f>'Batch Schedule (2013)'!H$15</f>
        <v>41315</v>
      </c>
      <c r="D1090" s="105">
        <f>C1090</f>
        <v>41315</v>
      </c>
    </row>
    <row r="1091" spans="2:4">
      <c r="B1091" s="103" t="s">
        <v>4</v>
      </c>
      <c r="C1091" s="104">
        <f>'Batch Schedule (2013)'!I$15</f>
        <v>41375</v>
      </c>
      <c r="D1091" s="105">
        <f>C1091</f>
        <v>41375</v>
      </c>
    </row>
    <row r="1092" spans="2:4">
      <c r="B1092" s="103" t="s">
        <v>5</v>
      </c>
      <c r="C1092" s="104">
        <f>'Batch Schedule (2013)'!J$15+1</f>
        <v>41386</v>
      </c>
      <c r="D1092" s="105">
        <f>C1092</f>
        <v>41386</v>
      </c>
    </row>
    <row r="1093" spans="2:4">
      <c r="B1093" s="103" t="s">
        <v>6</v>
      </c>
      <c r="D1093" s="105"/>
    </row>
    <row r="1094" spans="2:4">
      <c r="B1094" s="103" t="s">
        <v>7</v>
      </c>
      <c r="C1094" s="104">
        <f>'Batch Schedule (2013)'!R$15</f>
        <v>41435</v>
      </c>
      <c r="D1094" s="105">
        <f>C1094</f>
        <v>41435</v>
      </c>
    </row>
    <row r="1096" spans="2:4">
      <c r="B1096" s="102" t="s">
        <v>152</v>
      </c>
      <c r="C1096" s="103"/>
    </row>
    <row r="1097" spans="2:4">
      <c r="B1097" s="103" t="s">
        <v>0</v>
      </c>
      <c r="C1097" s="104">
        <f>'Batch Schedule (2013)'!$D$17</f>
        <v>41303</v>
      </c>
      <c r="D1097" s="105">
        <f>C1097</f>
        <v>41303</v>
      </c>
    </row>
    <row r="1098" spans="2:4">
      <c r="B1098" s="103" t="s">
        <v>1</v>
      </c>
      <c r="D1098" s="105"/>
    </row>
    <row r="1099" spans="2:4">
      <c r="B1099" s="103" t="s">
        <v>2</v>
      </c>
      <c r="C1099" s="104">
        <f>'Batch Schedule (2013)'!F$17</f>
        <v>41338</v>
      </c>
      <c r="D1099" s="105">
        <f>C1099</f>
        <v>41338</v>
      </c>
    </row>
    <row r="1100" spans="2:4">
      <c r="B1100" s="103" t="s">
        <v>3</v>
      </c>
      <c r="C1100" s="104">
        <f>'Batch Schedule (2013)'!H$17</f>
        <v>41343</v>
      </c>
      <c r="D1100" s="105">
        <f>C1100</f>
        <v>41343</v>
      </c>
    </row>
    <row r="1101" spans="2:4">
      <c r="B1101" s="103" t="s">
        <v>4</v>
      </c>
      <c r="C1101" s="104">
        <f>'Batch Schedule (2013)'!I$17</f>
        <v>41403</v>
      </c>
      <c r="D1101" s="105">
        <f>C1101</f>
        <v>41403</v>
      </c>
    </row>
    <row r="1102" spans="2:4">
      <c r="B1102" s="103" t="s">
        <v>5</v>
      </c>
      <c r="C1102" s="104">
        <f>'Batch Schedule (2013)'!J$17+1</f>
        <v>41414</v>
      </c>
      <c r="D1102" s="105">
        <f>C1102</f>
        <v>41414</v>
      </c>
    </row>
    <row r="1103" spans="2:4">
      <c r="B1103" s="103" t="s">
        <v>6</v>
      </c>
      <c r="D1103" s="105"/>
    </row>
    <row r="1104" spans="2:4">
      <c r="B1104" s="103" t="s">
        <v>7</v>
      </c>
      <c r="C1104" s="104">
        <f>'Batch Schedule (2013)'!R$17</f>
        <v>41463</v>
      </c>
      <c r="D1104" s="105">
        <f>C1104</f>
        <v>41463</v>
      </c>
    </row>
    <row r="1106" spans="2:4">
      <c r="B1106" s="102" t="s">
        <v>156</v>
      </c>
      <c r="C1106" s="103"/>
    </row>
    <row r="1107" spans="2:4">
      <c r="B1107" s="103" t="s">
        <v>0</v>
      </c>
      <c r="C1107" s="104">
        <f>'Batch Schedule (2013)'!$D$19</f>
        <v>41334</v>
      </c>
      <c r="D1107" s="105">
        <f>C1107</f>
        <v>41334</v>
      </c>
    </row>
    <row r="1108" spans="2:4">
      <c r="B1108" s="103" t="s">
        <v>1</v>
      </c>
      <c r="D1108" s="105"/>
    </row>
    <row r="1109" spans="2:4">
      <c r="B1109" s="103" t="s">
        <v>2</v>
      </c>
      <c r="C1109" s="104">
        <f>'Batch Schedule (2013)'!F$19</f>
        <v>41369</v>
      </c>
      <c r="D1109" s="105">
        <f>C1109</f>
        <v>41369</v>
      </c>
    </row>
    <row r="1110" spans="2:4">
      <c r="B1110" s="103" t="s">
        <v>3</v>
      </c>
      <c r="C1110" s="104">
        <f>'Batch Schedule (2013)'!H$19</f>
        <v>41374</v>
      </c>
      <c r="D1110" s="105">
        <f>C1110</f>
        <v>41374</v>
      </c>
    </row>
    <row r="1111" spans="2:4">
      <c r="B1111" s="103" t="s">
        <v>4</v>
      </c>
      <c r="C1111" s="104">
        <f>'Batch Schedule (2013)'!I$19+1</f>
        <v>41435</v>
      </c>
      <c r="D1111" s="105">
        <f>C1111</f>
        <v>41435</v>
      </c>
    </row>
    <row r="1112" spans="2:4">
      <c r="B1112" s="103" t="s">
        <v>5</v>
      </c>
      <c r="C1112" s="104">
        <f>'Batch Schedule (2013)'!J$19</f>
        <v>41444</v>
      </c>
      <c r="D1112" s="105">
        <f>C1112</f>
        <v>41444</v>
      </c>
    </row>
    <row r="1113" spans="2:4">
      <c r="B1113" s="103" t="s">
        <v>6</v>
      </c>
      <c r="D1113" s="105"/>
    </row>
    <row r="1114" spans="2:4">
      <c r="B1114" s="103" t="s">
        <v>7</v>
      </c>
      <c r="C1114" s="104">
        <f>'Batch Schedule (2013)'!R$19</f>
        <v>41494</v>
      </c>
      <c r="D1114" s="105">
        <f>C1114</f>
        <v>41494</v>
      </c>
    </row>
    <row r="1116" spans="2:4">
      <c r="B1116" s="102" t="s">
        <v>116</v>
      </c>
      <c r="C1116" s="103"/>
    </row>
    <row r="1117" spans="2:4">
      <c r="B1117" s="103" t="s">
        <v>0</v>
      </c>
      <c r="C1117" s="104">
        <f>'Batch Schedule (2013)'!$D$21+1</f>
        <v>41365</v>
      </c>
      <c r="D1117" s="105">
        <f>C1117</f>
        <v>41365</v>
      </c>
    </row>
    <row r="1118" spans="2:4">
      <c r="B1118" s="103" t="s">
        <v>1</v>
      </c>
      <c r="D1118" s="105"/>
    </row>
    <row r="1119" spans="2:4">
      <c r="B1119" s="103" t="s">
        <v>2</v>
      </c>
      <c r="C1119" s="104">
        <f>'Batch Schedule (2013)'!F$21+1</f>
        <v>41400</v>
      </c>
      <c r="D1119" s="105">
        <f>C1119</f>
        <v>41400</v>
      </c>
    </row>
    <row r="1120" spans="2:4">
      <c r="B1120" s="103" t="s">
        <v>3</v>
      </c>
      <c r="C1120" s="104">
        <f>'Batch Schedule (2013)'!H$21</f>
        <v>41404</v>
      </c>
      <c r="D1120" s="105">
        <f>C1120</f>
        <v>41404</v>
      </c>
    </row>
    <row r="1121" spans="2:4">
      <c r="B1121" s="103" t="s">
        <v>4</v>
      </c>
      <c r="C1121" s="104">
        <f>'Batch Schedule (2013)'!I$21</f>
        <v>41464</v>
      </c>
      <c r="D1121" s="105">
        <f>C1121</f>
        <v>41464</v>
      </c>
    </row>
    <row r="1122" spans="2:4">
      <c r="B1122" s="103" t="s">
        <v>5</v>
      </c>
      <c r="C1122" s="104">
        <f>'Batch Schedule (2013)'!J$21</f>
        <v>41474</v>
      </c>
      <c r="D1122" s="105">
        <f>C1122</f>
        <v>41474</v>
      </c>
    </row>
    <row r="1123" spans="2:4">
      <c r="B1123" s="103" t="s">
        <v>6</v>
      </c>
      <c r="D1123" s="105"/>
    </row>
    <row r="1124" spans="2:4">
      <c r="B1124" s="103" t="s">
        <v>7</v>
      </c>
      <c r="C1124" s="104">
        <f>'Batch Schedule (2013)'!R$21+2</f>
        <v>41526</v>
      </c>
      <c r="D1124" s="105">
        <f>C1124</f>
        <v>41526</v>
      </c>
    </row>
    <row r="1126" spans="2:4">
      <c r="B1126" s="102" t="s">
        <v>158</v>
      </c>
      <c r="C1126" s="103"/>
    </row>
    <row r="1127" spans="2:4">
      <c r="B1127" s="103" t="s">
        <v>0</v>
      </c>
      <c r="C1127" s="104">
        <f>'Batch Schedule (2013)'!$D$23</f>
        <v>41395</v>
      </c>
      <c r="D1127" s="105">
        <f>C1127</f>
        <v>41395</v>
      </c>
    </row>
    <row r="1128" spans="2:4">
      <c r="B1128" s="103" t="s">
        <v>1</v>
      </c>
      <c r="D1128" s="105"/>
    </row>
    <row r="1129" spans="2:4">
      <c r="B1129" s="103" t="s">
        <v>2</v>
      </c>
      <c r="C1129" s="104">
        <f>'Batch Schedule (2013)'!F$23</f>
        <v>41430</v>
      </c>
      <c r="D1129" s="105">
        <f>C1129</f>
        <v>41430</v>
      </c>
    </row>
    <row r="1130" spans="2:4">
      <c r="B1130" s="103" t="s">
        <v>3</v>
      </c>
      <c r="C1130" s="104">
        <f>'Batch Schedule (2013)'!H$23</f>
        <v>41435</v>
      </c>
      <c r="D1130" s="105">
        <f>C1130</f>
        <v>41435</v>
      </c>
    </row>
    <row r="1131" spans="2:4">
      <c r="B1131" s="103" t="s">
        <v>4</v>
      </c>
      <c r="C1131" s="104">
        <f>'Batch Schedule (2013)'!I$23</f>
        <v>41495</v>
      </c>
      <c r="D1131" s="105">
        <f>C1131</f>
        <v>41495</v>
      </c>
    </row>
    <row r="1132" spans="2:4">
      <c r="B1132" s="103" t="s">
        <v>5</v>
      </c>
      <c r="C1132" s="104">
        <f>'Batch Schedule (2013)'!J$23</f>
        <v>41505</v>
      </c>
      <c r="D1132" s="105">
        <f>C1132</f>
        <v>41505</v>
      </c>
    </row>
    <row r="1133" spans="2:4">
      <c r="B1133" s="103" t="s">
        <v>6</v>
      </c>
      <c r="D1133" s="105"/>
    </row>
    <row r="1134" spans="2:4">
      <c r="B1134" s="103" t="s">
        <v>7</v>
      </c>
      <c r="C1134" s="104">
        <f>'Batch Schedule (2013)'!R$23</f>
        <v>41555</v>
      </c>
      <c r="D1134" s="105">
        <f>C1134</f>
        <v>41555</v>
      </c>
    </row>
    <row r="1136" spans="2:4">
      <c r="B1136" s="102" t="s">
        <v>157</v>
      </c>
      <c r="C1136" s="103"/>
    </row>
    <row r="1137" spans="2:4">
      <c r="B1137" s="103" t="s">
        <v>0</v>
      </c>
      <c r="C1137" s="104">
        <f>'Batch Schedule (2013)'!$D$25</f>
        <v>41425</v>
      </c>
      <c r="D1137" s="105">
        <f>C1137</f>
        <v>41425</v>
      </c>
    </row>
    <row r="1138" spans="2:4">
      <c r="B1138" s="103" t="s">
        <v>1</v>
      </c>
      <c r="D1138" s="105"/>
    </row>
    <row r="1139" spans="2:4">
      <c r="B1139" s="103" t="s">
        <v>2</v>
      </c>
      <c r="C1139" s="104">
        <f>'Batch Schedule (2013)'!F$25</f>
        <v>41460</v>
      </c>
      <c r="D1139" s="105">
        <f>C1139</f>
        <v>41460</v>
      </c>
    </row>
    <row r="1140" spans="2:4">
      <c r="B1140" s="103" t="s">
        <v>3</v>
      </c>
      <c r="C1140" s="104">
        <f>'Batch Schedule (2013)'!H$25</f>
        <v>41465</v>
      </c>
      <c r="D1140" s="105">
        <f>C1140</f>
        <v>41465</v>
      </c>
    </row>
    <row r="1141" spans="2:4">
      <c r="B1141" s="103" t="s">
        <v>4</v>
      </c>
      <c r="C1141" s="104">
        <f>'Batch Schedule (2013)'!I$25+1</f>
        <v>41526</v>
      </c>
      <c r="D1141" s="105">
        <f>C1141</f>
        <v>41526</v>
      </c>
    </row>
    <row r="1142" spans="2:4">
      <c r="B1142" s="103" t="s">
        <v>5</v>
      </c>
      <c r="C1142" s="104">
        <f>'Batch Schedule (2013)'!J$25</f>
        <v>41535</v>
      </c>
      <c r="D1142" s="105">
        <f>C1142</f>
        <v>41535</v>
      </c>
    </row>
    <row r="1143" spans="2:4">
      <c r="B1143" s="103" t="s">
        <v>6</v>
      </c>
      <c r="D1143" s="105"/>
    </row>
    <row r="1144" spans="2:4">
      <c r="B1144" s="103" t="s">
        <v>7</v>
      </c>
      <c r="C1144" s="104">
        <f>'Batch Schedule (2013)'!R$25</f>
        <v>41585</v>
      </c>
      <c r="D1144" s="105">
        <f>C1144</f>
        <v>41585</v>
      </c>
    </row>
    <row r="1146" spans="2:4">
      <c r="B1146" s="102" t="s">
        <v>151</v>
      </c>
      <c r="C1146" s="103"/>
    </row>
    <row r="1147" spans="2:4">
      <c r="B1147" s="103" t="s">
        <v>0</v>
      </c>
      <c r="C1147" s="104">
        <f>'Batch Schedule (2013)'!$D$27</f>
        <v>41456</v>
      </c>
      <c r="D1147" s="105">
        <f>C1147</f>
        <v>41456</v>
      </c>
    </row>
    <row r="1148" spans="2:4">
      <c r="B1148" s="103" t="s">
        <v>1</v>
      </c>
      <c r="D1148" s="105"/>
    </row>
    <row r="1149" spans="2:4">
      <c r="B1149" s="103" t="s">
        <v>2</v>
      </c>
      <c r="C1149" s="104">
        <f>'Batch Schedule (2013)'!F$27</f>
        <v>41491</v>
      </c>
      <c r="D1149" s="105">
        <f>C1149</f>
        <v>41491</v>
      </c>
    </row>
    <row r="1150" spans="2:4">
      <c r="B1150" s="103" t="s">
        <v>3</v>
      </c>
      <c r="C1150" s="104">
        <f>'Batch Schedule (2013)'!H$25</f>
        <v>41465</v>
      </c>
      <c r="D1150" s="105">
        <f>C1150</f>
        <v>41465</v>
      </c>
    </row>
    <row r="1151" spans="2:4">
      <c r="B1151" s="103" t="s">
        <v>4</v>
      </c>
      <c r="C1151" s="104">
        <f>'Batch Schedule (2013)'!I$27</f>
        <v>41556</v>
      </c>
      <c r="D1151" s="105">
        <f>C1151</f>
        <v>41556</v>
      </c>
    </row>
    <row r="1152" spans="2:4">
      <c r="B1152" s="103" t="s">
        <v>5</v>
      </c>
      <c r="C1152" s="104">
        <f>'Batch Schedule (2013)'!J$27+2</f>
        <v>41568</v>
      </c>
      <c r="D1152" s="105">
        <f>C1152</f>
        <v>41568</v>
      </c>
    </row>
    <row r="1153" spans="2:4">
      <c r="B1153" s="103" t="s">
        <v>6</v>
      </c>
      <c r="D1153" s="105"/>
    </row>
    <row r="1154" spans="2:4">
      <c r="B1154" s="103" t="s">
        <v>7</v>
      </c>
      <c r="C1154" s="104">
        <f>'Batch Schedule (2013)'!R$27+1</f>
        <v>41617</v>
      </c>
      <c r="D1154" s="105">
        <f>C1154</f>
        <v>41617</v>
      </c>
    </row>
    <row r="1156" spans="2:4">
      <c r="B1156" s="102" t="s">
        <v>152</v>
      </c>
      <c r="C1156" s="103"/>
    </row>
    <row r="1157" spans="2:4">
      <c r="B1157" s="103" t="s">
        <v>0</v>
      </c>
      <c r="C1157" s="104">
        <f>'Batch Schedule (2013)'!$D$29</f>
        <v>41487</v>
      </c>
      <c r="D1157" s="105">
        <f>C1157</f>
        <v>41487</v>
      </c>
    </row>
    <row r="1158" spans="2:4">
      <c r="B1158" s="103" t="s">
        <v>1</v>
      </c>
      <c r="D1158" s="105"/>
    </row>
    <row r="1159" spans="2:4">
      <c r="B1159" s="103" t="s">
        <v>2</v>
      </c>
      <c r="C1159" s="104">
        <f>'Batch Schedule (2013)'!F$29</f>
        <v>41522</v>
      </c>
      <c r="D1159" s="105">
        <f>C1159</f>
        <v>41522</v>
      </c>
    </row>
    <row r="1160" spans="2:4">
      <c r="B1160" s="103" t="s">
        <v>3</v>
      </c>
      <c r="C1160" s="104">
        <f>'Batch Schedule (2013)'!H$29</f>
        <v>41527</v>
      </c>
      <c r="D1160" s="105">
        <f>C1160</f>
        <v>41527</v>
      </c>
    </row>
    <row r="1161" spans="2:4">
      <c r="B1161" s="103" t="s">
        <v>4</v>
      </c>
      <c r="C1161" s="104">
        <f>'Batch Schedule (2013)'!I$29+2+1</f>
        <v>41590</v>
      </c>
      <c r="D1161" s="105">
        <f>C1161</f>
        <v>41590</v>
      </c>
    </row>
    <row r="1162" spans="2:4">
      <c r="B1162" s="103" t="s">
        <v>5</v>
      </c>
      <c r="C1162" s="104">
        <f>'Batch Schedule (2013)'!J$29</f>
        <v>41597</v>
      </c>
      <c r="D1162" s="105">
        <f>C1162</f>
        <v>41597</v>
      </c>
    </row>
    <row r="1163" spans="2:4">
      <c r="B1163" s="103" t="s">
        <v>6</v>
      </c>
      <c r="D1163" s="105"/>
    </row>
    <row r="1164" spans="2:4">
      <c r="B1164" s="103" t="s">
        <v>7</v>
      </c>
      <c r="C1164" s="104">
        <f>'Batch Schedule (2013)'!R$29</f>
        <v>41647</v>
      </c>
      <c r="D1164" s="105">
        <f>C1164</f>
        <v>41647</v>
      </c>
    </row>
    <row r="1166" spans="2:4">
      <c r="B1166" s="102" t="s">
        <v>156</v>
      </c>
      <c r="C1166" s="103"/>
    </row>
    <row r="1167" spans="2:4">
      <c r="B1167" s="103" t="s">
        <v>0</v>
      </c>
      <c r="C1167" s="104">
        <f>'Batch Schedule (2013)'!$D$31+2+1</f>
        <v>41520</v>
      </c>
      <c r="D1167" s="105">
        <f>C1167</f>
        <v>41520</v>
      </c>
    </row>
    <row r="1168" spans="2:4">
      <c r="B1168" s="103" t="s">
        <v>1</v>
      </c>
      <c r="D1168" s="105"/>
    </row>
    <row r="1169" spans="2:4">
      <c r="B1169" s="103" t="s">
        <v>2</v>
      </c>
      <c r="C1169" s="104">
        <f>'Batch Schedule (2013)'!F$31+2</f>
        <v>41554</v>
      </c>
      <c r="D1169" s="105">
        <f>C1169</f>
        <v>41554</v>
      </c>
    </row>
    <row r="1170" spans="2:4">
      <c r="B1170" s="103" t="s">
        <v>3</v>
      </c>
      <c r="C1170" s="104">
        <f>'Batch Schedule (2013)'!H$31</f>
        <v>41557</v>
      </c>
      <c r="D1170" s="105">
        <f>C1170</f>
        <v>41557</v>
      </c>
    </row>
    <row r="1171" spans="2:4">
      <c r="B1171" s="103" t="s">
        <v>4</v>
      </c>
      <c r="C1171" s="104">
        <f>'Batch Schedule (2013)'!I$31</f>
        <v>41617</v>
      </c>
      <c r="D1171" s="105">
        <f>C1171</f>
        <v>41617</v>
      </c>
    </row>
    <row r="1172" spans="2:4">
      <c r="B1172" s="103" t="s">
        <v>5</v>
      </c>
      <c r="C1172" s="104">
        <f>'Batch Schedule (2013)'!J$31</f>
        <v>41627</v>
      </c>
      <c r="D1172" s="105">
        <f>C1172</f>
        <v>41627</v>
      </c>
    </row>
    <row r="1173" spans="2:4">
      <c r="B1173" s="103" t="s">
        <v>6</v>
      </c>
      <c r="D1173" s="105"/>
    </row>
    <row r="1174" spans="2:4">
      <c r="B1174" s="103" t="s">
        <v>7</v>
      </c>
      <c r="C1174" s="104">
        <f>'Batch Schedule (2013)'!R$31</f>
        <v>41677</v>
      </c>
      <c r="D1174" s="105">
        <f>C1174</f>
        <v>41677</v>
      </c>
    </row>
    <row r="1176" spans="2:4">
      <c r="B1176" s="102" t="s">
        <v>116</v>
      </c>
      <c r="C1176" s="103"/>
    </row>
    <row r="1177" spans="2:4">
      <c r="B1177" s="103" t="s">
        <v>0</v>
      </c>
      <c r="C1177" s="104">
        <f>'Batch Schedule (2013)'!$D$33</f>
        <v>41548</v>
      </c>
      <c r="D1177" s="105">
        <f>C1177</f>
        <v>41548</v>
      </c>
    </row>
    <row r="1178" spans="2:4">
      <c r="B1178" s="103" t="s">
        <v>1</v>
      </c>
      <c r="D1178" s="105"/>
    </row>
    <row r="1179" spans="2:4">
      <c r="B1179" s="103" t="s">
        <v>2</v>
      </c>
      <c r="C1179" s="104">
        <f>'Batch Schedule (2013)'!F$33</f>
        <v>41583</v>
      </c>
      <c r="D1179" s="105">
        <f>C1179</f>
        <v>41583</v>
      </c>
    </row>
    <row r="1180" spans="2:4">
      <c r="B1180" s="103" t="s">
        <v>3</v>
      </c>
      <c r="C1180" s="104">
        <f>'Batch Schedule (2013)'!H$33</f>
        <v>41588</v>
      </c>
      <c r="D1180" s="105">
        <f>C1180</f>
        <v>41588</v>
      </c>
    </row>
    <row r="1181" spans="2:4">
      <c r="B1181" s="103" t="s">
        <v>4</v>
      </c>
      <c r="C1181" s="104">
        <f>'Batch Schedule (2013)'!I$33</f>
        <v>41648</v>
      </c>
      <c r="D1181" s="105">
        <f>C1181</f>
        <v>41648</v>
      </c>
    </row>
    <row r="1182" spans="2:4">
      <c r="B1182" s="103" t="s">
        <v>5</v>
      </c>
      <c r="C1182" s="104">
        <f>'Batch Schedule (2013)'!J$33+2</f>
        <v>41660</v>
      </c>
      <c r="D1182" s="105">
        <f>C1182</f>
        <v>41660</v>
      </c>
    </row>
    <row r="1183" spans="2:4">
      <c r="B1183" s="103" t="s">
        <v>6</v>
      </c>
      <c r="D1183" s="105"/>
    </row>
    <row r="1184" spans="2:4">
      <c r="B1184" s="103" t="s">
        <v>7</v>
      </c>
      <c r="C1184" s="104">
        <f>'Batch Schedule (2013)'!R$33</f>
        <v>41708</v>
      </c>
      <c r="D1184" s="105">
        <f>C1184</f>
        <v>41708</v>
      </c>
    </row>
    <row r="1186" spans="2:4">
      <c r="B1186" s="102" t="s">
        <v>158</v>
      </c>
      <c r="C1186" s="103"/>
    </row>
    <row r="1187" spans="2:4">
      <c r="B1187" s="103" t="s">
        <v>0</v>
      </c>
      <c r="C1187" s="104">
        <f>'Batch Schedule (2013)'!$D$35</f>
        <v>41578</v>
      </c>
      <c r="D1187" s="105">
        <f>C1187</f>
        <v>41578</v>
      </c>
    </row>
    <row r="1188" spans="2:4">
      <c r="B1188" s="103" t="s">
        <v>1</v>
      </c>
      <c r="D1188" s="105"/>
    </row>
    <row r="1189" spans="2:4">
      <c r="B1189" s="103" t="s">
        <v>2</v>
      </c>
      <c r="C1189" s="104">
        <f>'Batch Schedule (2013)'!F$35</f>
        <v>41613</v>
      </c>
      <c r="D1189" s="105">
        <f>C1189</f>
        <v>41613</v>
      </c>
    </row>
    <row r="1190" spans="2:4">
      <c r="B1190" s="103" t="s">
        <v>3</v>
      </c>
      <c r="C1190" s="104">
        <f>'Batch Schedule (2013)'!H$35</f>
        <v>41618</v>
      </c>
      <c r="D1190" s="105">
        <f>C1190</f>
        <v>41618</v>
      </c>
    </row>
    <row r="1191" spans="2:4">
      <c r="B1191" s="103" t="s">
        <v>4</v>
      </c>
      <c r="C1191" s="104">
        <f>'Batch Schedule (2013)'!I$35+2</f>
        <v>41680</v>
      </c>
      <c r="D1191" s="105">
        <f>C1191</f>
        <v>41680</v>
      </c>
    </row>
    <row r="1192" spans="2:4">
      <c r="B1192" s="103" t="s">
        <v>5</v>
      </c>
      <c r="C1192" s="104">
        <f>'Batch Schedule (2013)'!J$35</f>
        <v>41688</v>
      </c>
      <c r="D1192" s="105">
        <f>C1192</f>
        <v>41688</v>
      </c>
    </row>
    <row r="1193" spans="2:4">
      <c r="B1193" s="103" t="s">
        <v>6</v>
      </c>
      <c r="D1193" s="105"/>
    </row>
    <row r="1194" spans="2:4">
      <c r="B1194" s="103" t="s">
        <v>7</v>
      </c>
      <c r="C1194" s="104">
        <f>'Batch Schedule (2013)'!R$35</f>
        <v>41738</v>
      </c>
      <c r="D1194" s="105">
        <f>C1194</f>
        <v>41738</v>
      </c>
    </row>
    <row r="1196" spans="2:4">
      <c r="B1196" s="102" t="s">
        <v>157</v>
      </c>
      <c r="C1196" s="103"/>
    </row>
    <row r="1197" spans="2:4">
      <c r="B1197" s="103" t="s">
        <v>0</v>
      </c>
      <c r="C1197" s="104">
        <f>'Batch Schedule (2014)'!$D$13+1</f>
        <v>41610</v>
      </c>
      <c r="D1197" s="105">
        <f>C1197</f>
        <v>41610</v>
      </c>
    </row>
    <row r="1198" spans="2:4">
      <c r="B1198" s="103" t="s">
        <v>1</v>
      </c>
      <c r="D1198" s="105"/>
    </row>
    <row r="1199" spans="2:4">
      <c r="B1199" s="103" t="s">
        <v>2</v>
      </c>
      <c r="C1199" s="104">
        <f>'Batch Schedule (2014)'!F$13+1</f>
        <v>41645</v>
      </c>
      <c r="D1199" s="105">
        <f>C1199</f>
        <v>41645</v>
      </c>
    </row>
    <row r="1200" spans="2:4">
      <c r="B1200" s="103" t="s">
        <v>3</v>
      </c>
      <c r="C1200" s="104">
        <f>'Batch Schedule (2014)'!H$13</f>
        <v>41649</v>
      </c>
      <c r="D1200" s="105">
        <f>C1200</f>
        <v>41649</v>
      </c>
    </row>
    <row r="1201" spans="2:4">
      <c r="B1201" s="103" t="s">
        <v>4</v>
      </c>
      <c r="C1201" s="104">
        <f>'Batch Schedule (2014)'!I$13</f>
        <v>41709</v>
      </c>
      <c r="D1201" s="105">
        <f>C1201</f>
        <v>41709</v>
      </c>
    </row>
    <row r="1202" spans="2:4">
      <c r="B1202" s="103" t="s">
        <v>5</v>
      </c>
      <c r="C1202" s="104">
        <f>'Batch Schedule (2014)'!J$13</f>
        <v>41719</v>
      </c>
      <c r="D1202" s="105">
        <f>C1202</f>
        <v>41719</v>
      </c>
    </row>
    <row r="1203" spans="2:4">
      <c r="B1203" s="103" t="s">
        <v>6</v>
      </c>
      <c r="D1203" s="105"/>
    </row>
    <row r="1204" spans="2:4">
      <c r="B1204" s="103" t="s">
        <v>7</v>
      </c>
      <c r="C1204" s="104">
        <f>'Batch Schedule (2014)'!R$13+2</f>
        <v>41771</v>
      </c>
      <c r="D1204" s="105">
        <f>C1204</f>
        <v>41771</v>
      </c>
    </row>
    <row r="1206" spans="2:4">
      <c r="B1206" s="102" t="s">
        <v>151</v>
      </c>
      <c r="C1206" s="103"/>
    </row>
    <row r="1207" spans="2:4">
      <c r="B1207" s="103" t="s">
        <v>0</v>
      </c>
      <c r="C1207" s="104">
        <f>'Batch Schedule (2014)'!$D$15+1</f>
        <v>41641</v>
      </c>
      <c r="D1207" s="105">
        <f>C1207</f>
        <v>41641</v>
      </c>
    </row>
    <row r="1208" spans="2:4">
      <c r="B1208" s="103" t="s">
        <v>1</v>
      </c>
      <c r="D1208" s="105"/>
    </row>
    <row r="1209" spans="2:4">
      <c r="B1209" s="103" t="s">
        <v>2</v>
      </c>
      <c r="C1209" s="104">
        <f>'Batch Schedule (2014)'!F$15</f>
        <v>41675</v>
      </c>
      <c r="D1209" s="105">
        <f>C1209</f>
        <v>41675</v>
      </c>
    </row>
    <row r="1210" spans="2:4">
      <c r="B1210" s="103" t="s">
        <v>3</v>
      </c>
      <c r="C1210" s="104">
        <f>'Batch Schedule (2014)'!H$15</f>
        <v>41680</v>
      </c>
      <c r="D1210" s="105">
        <f>C1210</f>
        <v>41680</v>
      </c>
    </row>
    <row r="1211" spans="2:4">
      <c r="B1211" s="103" t="s">
        <v>4</v>
      </c>
      <c r="C1211" s="104">
        <f>'Batch Schedule (2014)'!I$15</f>
        <v>41740</v>
      </c>
      <c r="D1211" s="105">
        <f>C1211</f>
        <v>41740</v>
      </c>
    </row>
    <row r="1212" spans="2:4">
      <c r="B1212" s="103" t="s">
        <v>5</v>
      </c>
      <c r="C1212" s="104">
        <f>'Batch Schedule (2014)'!J$15</f>
        <v>41750</v>
      </c>
      <c r="D1212" s="105">
        <f>C1212</f>
        <v>41750</v>
      </c>
    </row>
    <row r="1213" spans="2:4">
      <c r="B1213" s="103" t="s">
        <v>6</v>
      </c>
      <c r="D1213" s="105"/>
    </row>
    <row r="1214" spans="2:4">
      <c r="B1214" s="103" t="s">
        <v>7</v>
      </c>
      <c r="C1214" s="104">
        <f>'Batch Schedule (2014)'!R$15</f>
        <v>41800</v>
      </c>
      <c r="D1214" s="105">
        <f>C1214</f>
        <v>41800</v>
      </c>
    </row>
    <row r="1216" spans="2:4">
      <c r="B1216" s="102" t="s">
        <v>152</v>
      </c>
      <c r="C1216" s="103"/>
    </row>
    <row r="1217" spans="2:4">
      <c r="B1217" s="103" t="s">
        <v>0</v>
      </c>
      <c r="C1217" s="104">
        <f>'Batch Schedule (2014)'!$D$17</f>
        <v>41668</v>
      </c>
      <c r="D1217" s="105">
        <f>C1217</f>
        <v>41668</v>
      </c>
    </row>
    <row r="1218" spans="2:4">
      <c r="B1218" s="103" t="s">
        <v>1</v>
      </c>
      <c r="D1218" s="105"/>
    </row>
    <row r="1219" spans="2:4">
      <c r="B1219" s="103" t="s">
        <v>2</v>
      </c>
      <c r="C1219" s="104">
        <f>'Batch Schedule (2014)'!F$17</f>
        <v>41703</v>
      </c>
      <c r="D1219" s="105">
        <f>C1219</f>
        <v>41703</v>
      </c>
    </row>
    <row r="1220" spans="2:4">
      <c r="B1220" s="103" t="s">
        <v>3</v>
      </c>
      <c r="C1220" s="104">
        <f>'Batch Schedule (2014)'!H$17</f>
        <v>41708</v>
      </c>
      <c r="D1220" s="105">
        <f>C1220</f>
        <v>41708</v>
      </c>
    </row>
    <row r="1221" spans="2:4">
      <c r="B1221" s="103" t="s">
        <v>4</v>
      </c>
      <c r="C1221" s="104">
        <f>'Batch Schedule (2014)'!I$17</f>
        <v>41768</v>
      </c>
      <c r="D1221" s="105">
        <f>C1221</f>
        <v>41768</v>
      </c>
    </row>
    <row r="1222" spans="2:4">
      <c r="B1222" s="103" t="s">
        <v>5</v>
      </c>
      <c r="C1222" s="104">
        <f>'Batch Schedule (2014)'!J$17</f>
        <v>41778</v>
      </c>
      <c r="D1222" s="105">
        <f>C1222</f>
        <v>41778</v>
      </c>
    </row>
    <row r="1223" spans="2:4">
      <c r="B1223" s="103" t="s">
        <v>6</v>
      </c>
      <c r="D1223" s="105"/>
    </row>
    <row r="1224" spans="2:4">
      <c r="B1224" s="103" t="s">
        <v>7</v>
      </c>
      <c r="C1224" s="104">
        <f>'Batch Schedule (2014)'!R$17</f>
        <v>41828</v>
      </c>
      <c r="D1224" s="105">
        <f>C1224</f>
        <v>41828</v>
      </c>
    </row>
    <row r="1226" spans="2:4">
      <c r="B1226" s="102" t="s">
        <v>156</v>
      </c>
      <c r="C1226" s="103"/>
    </row>
    <row r="1227" spans="2:4">
      <c r="B1227" s="103" t="s">
        <v>0</v>
      </c>
      <c r="C1227" s="104">
        <f>'Batch Schedule (2014)'!$D$19+2</f>
        <v>41701</v>
      </c>
      <c r="D1227" s="105">
        <f>C1227</f>
        <v>41701</v>
      </c>
    </row>
    <row r="1228" spans="2:4">
      <c r="B1228" s="103" t="s">
        <v>1</v>
      </c>
      <c r="D1228" s="105"/>
    </row>
    <row r="1229" spans="2:4">
      <c r="B1229" s="103" t="s">
        <v>2</v>
      </c>
      <c r="C1229" s="104">
        <f>'Batch Schedule (2014)'!F$19+2</f>
        <v>41736</v>
      </c>
      <c r="D1229" s="105">
        <f>C1229</f>
        <v>41736</v>
      </c>
    </row>
    <row r="1230" spans="2:4">
      <c r="B1230" s="103" t="s">
        <v>3</v>
      </c>
      <c r="C1230" s="104">
        <f>'Batch Schedule (2014)'!H$19</f>
        <v>41739</v>
      </c>
      <c r="D1230" s="105">
        <f>C1230</f>
        <v>41739</v>
      </c>
    </row>
    <row r="1231" spans="2:4">
      <c r="B1231" s="103" t="s">
        <v>4</v>
      </c>
      <c r="C1231" s="104">
        <f>'Batch Schedule (2014)'!I$19</f>
        <v>41799</v>
      </c>
      <c r="D1231" s="105">
        <f>C1231</f>
        <v>41799</v>
      </c>
    </row>
    <row r="1232" spans="2:4">
      <c r="B1232" s="103" t="s">
        <v>5</v>
      </c>
      <c r="C1232" s="104">
        <f>'Batch Schedule (2014)'!J$19</f>
        <v>41809</v>
      </c>
      <c r="D1232" s="105">
        <f>C1232</f>
        <v>41809</v>
      </c>
    </row>
    <row r="1233" spans="2:4">
      <c r="B1233" s="103" t="s">
        <v>6</v>
      </c>
      <c r="D1233" s="105"/>
    </row>
    <row r="1234" spans="2:4">
      <c r="B1234" s="103" t="s">
        <v>7</v>
      </c>
      <c r="C1234" s="104">
        <f>'Batch Schedule (2014)'!R$19</f>
        <v>41859</v>
      </c>
      <c r="D1234" s="105">
        <f>C1234</f>
        <v>41859</v>
      </c>
    </row>
    <row r="1236" spans="2:4">
      <c r="B1236" s="102" t="s">
        <v>116</v>
      </c>
      <c r="C1236" s="103"/>
    </row>
    <row r="1237" spans="2:4">
      <c r="B1237" s="103" t="s">
        <v>0</v>
      </c>
      <c r="C1237" s="104">
        <f>'Batch Schedule (2014)'!$D$21</f>
        <v>41729</v>
      </c>
      <c r="D1237" s="105">
        <f>C1237</f>
        <v>41729</v>
      </c>
    </row>
    <row r="1238" spans="2:4">
      <c r="B1238" s="103" t="s">
        <v>1</v>
      </c>
      <c r="D1238" s="105"/>
    </row>
    <row r="1239" spans="2:4">
      <c r="B1239" s="103" t="s">
        <v>2</v>
      </c>
      <c r="C1239" s="104">
        <f>'Batch Schedule (2014)'!F$21</f>
        <v>41764</v>
      </c>
      <c r="D1239" s="105">
        <f>C1239</f>
        <v>41764</v>
      </c>
    </row>
    <row r="1240" spans="2:4">
      <c r="B1240" s="103" t="s">
        <v>3</v>
      </c>
      <c r="C1240" s="104">
        <f>'Batch Schedule (2014)'!H$21</f>
        <v>41769</v>
      </c>
      <c r="D1240" s="105">
        <f>C1240</f>
        <v>41769</v>
      </c>
    </row>
    <row r="1241" spans="2:4">
      <c r="B1241" s="103" t="s">
        <v>4</v>
      </c>
      <c r="C1241" s="104">
        <f>'Batch Schedule (2014)'!I$21</f>
        <v>41829</v>
      </c>
      <c r="D1241" s="105">
        <f>C1241</f>
        <v>41829</v>
      </c>
    </row>
    <row r="1242" spans="2:4">
      <c r="B1242" s="103" t="s">
        <v>5</v>
      </c>
      <c r="C1242" s="104">
        <f>'Batch Schedule (2014)'!J$21+2</f>
        <v>41841</v>
      </c>
      <c r="D1242" s="105">
        <f>C1242</f>
        <v>41841</v>
      </c>
    </row>
    <row r="1243" spans="2:4">
      <c r="B1243" s="103" t="s">
        <v>6</v>
      </c>
      <c r="D1243" s="105"/>
    </row>
    <row r="1244" spans="2:4">
      <c r="B1244" s="103" t="s">
        <v>7</v>
      </c>
      <c r="C1244" s="104">
        <f>'Batch Schedule (2014)'!R$21+1</f>
        <v>41890</v>
      </c>
      <c r="D1244" s="105">
        <f>C1244</f>
        <v>41890</v>
      </c>
    </row>
    <row r="1246" spans="2:4">
      <c r="B1246" s="102" t="s">
        <v>158</v>
      </c>
      <c r="C1246" s="103"/>
    </row>
    <row r="1247" spans="2:4">
      <c r="B1247" s="103" t="s">
        <v>0</v>
      </c>
      <c r="C1247" s="104">
        <f>'Batch Schedule (2014)'!$D$23</f>
        <v>41760</v>
      </c>
      <c r="D1247" s="105">
        <f>C1247</f>
        <v>41760</v>
      </c>
    </row>
    <row r="1248" spans="2:4">
      <c r="B1248" s="103" t="s">
        <v>1</v>
      </c>
      <c r="D1248" s="105"/>
    </row>
    <row r="1249" spans="2:4">
      <c r="B1249" s="103" t="s">
        <v>2</v>
      </c>
      <c r="C1249" s="104">
        <f>'Batch Schedule (2014)'!F$23</f>
        <v>41795</v>
      </c>
      <c r="D1249" s="105">
        <f>C1249</f>
        <v>41795</v>
      </c>
    </row>
    <row r="1250" spans="2:4">
      <c r="B1250" s="103" t="s">
        <v>3</v>
      </c>
      <c r="C1250" s="104">
        <f>'Batch Schedule (2014)'!H$23</f>
        <v>41800</v>
      </c>
      <c r="D1250" s="105">
        <f>C1250</f>
        <v>41800</v>
      </c>
    </row>
    <row r="1251" spans="2:4">
      <c r="B1251" s="103" t="s">
        <v>4</v>
      </c>
      <c r="C1251" s="104">
        <f>'Batch Schedule (2014)'!I$23+2</f>
        <v>41862</v>
      </c>
      <c r="D1251" s="105">
        <f>C1251</f>
        <v>41862</v>
      </c>
    </row>
    <row r="1252" spans="2:4">
      <c r="B1252" s="103" t="s">
        <v>5</v>
      </c>
      <c r="C1252" s="104">
        <f>'Batch Schedule (2014)'!J$23</f>
        <v>41870</v>
      </c>
      <c r="D1252" s="105">
        <f>C1252</f>
        <v>41870</v>
      </c>
    </row>
    <row r="1253" spans="2:4">
      <c r="B1253" s="103" t="s">
        <v>6</v>
      </c>
      <c r="D1253" s="105"/>
    </row>
    <row r="1254" spans="2:4">
      <c r="B1254" s="103" t="s">
        <v>7</v>
      </c>
      <c r="C1254" s="104">
        <f>'Batch Schedule (2014)'!R$23</f>
        <v>41920</v>
      </c>
      <c r="D1254" s="105">
        <f>C1254</f>
        <v>41920</v>
      </c>
    </row>
    <row r="1256" spans="2:4">
      <c r="B1256" s="102" t="s">
        <v>157</v>
      </c>
      <c r="C1256" s="103"/>
    </row>
    <row r="1257" spans="2:4">
      <c r="B1257" s="103" t="s">
        <v>0</v>
      </c>
      <c r="C1257" s="104">
        <f>'Batch Schedule (2014)'!$D$25+2</f>
        <v>41792</v>
      </c>
      <c r="D1257" s="105">
        <f>C1257</f>
        <v>41792</v>
      </c>
    </row>
    <row r="1258" spans="2:4">
      <c r="B1258" s="103" t="s">
        <v>1</v>
      </c>
      <c r="D1258" s="105"/>
    </row>
    <row r="1259" spans="2:4">
      <c r="B1259" s="103" t="s">
        <v>2</v>
      </c>
      <c r="C1259" s="104">
        <f>'Batch Schedule (2014)'!F$25+2</f>
        <v>41827</v>
      </c>
      <c r="D1259" s="105">
        <f>C1259</f>
        <v>41827</v>
      </c>
    </row>
    <row r="1260" spans="2:4">
      <c r="B1260" s="103" t="s">
        <v>3</v>
      </c>
      <c r="C1260" s="104">
        <f>'Batch Schedule (2014)'!H$25</f>
        <v>41830</v>
      </c>
      <c r="D1260" s="105">
        <f>C1260</f>
        <v>41830</v>
      </c>
    </row>
    <row r="1261" spans="2:4">
      <c r="B1261" s="103" t="s">
        <v>4</v>
      </c>
      <c r="C1261" s="104">
        <f>'Batch Schedule (2014)'!I$25</f>
        <v>41890</v>
      </c>
      <c r="D1261" s="105">
        <f>C1261</f>
        <v>41890</v>
      </c>
    </row>
    <row r="1262" spans="2:4">
      <c r="B1262" s="103" t="s">
        <v>5</v>
      </c>
      <c r="C1262" s="104">
        <f>'Batch Schedule (2014)'!J$25</f>
        <v>41900</v>
      </c>
      <c r="D1262" s="105">
        <f>C1262</f>
        <v>41900</v>
      </c>
    </row>
    <row r="1263" spans="2:4">
      <c r="B1263" s="103" t="s">
        <v>6</v>
      </c>
      <c r="D1263" s="105"/>
    </row>
    <row r="1264" spans="2:4">
      <c r="B1264" s="103" t="s">
        <v>7</v>
      </c>
      <c r="C1264" s="104">
        <f>'Batch Schedule (2014)'!R$25</f>
        <v>41950</v>
      </c>
      <c r="D1264" s="105">
        <f>C1264</f>
        <v>41950</v>
      </c>
    </row>
    <row r="1266" spans="2:4">
      <c r="B1266" s="102" t="s">
        <v>151</v>
      </c>
      <c r="C1266" s="103"/>
    </row>
    <row r="1267" spans="2:4">
      <c r="B1267" s="103" t="s">
        <v>0</v>
      </c>
      <c r="C1267" s="104">
        <f>'Batch Schedule (2014)'!$D$27</f>
        <v>41821</v>
      </c>
      <c r="D1267" s="105">
        <f>C1267</f>
        <v>41821</v>
      </c>
    </row>
    <row r="1268" spans="2:4">
      <c r="B1268" s="103" t="s">
        <v>1</v>
      </c>
      <c r="D1268" s="105"/>
    </row>
    <row r="1269" spans="2:4">
      <c r="B1269" s="103" t="s">
        <v>2</v>
      </c>
      <c r="C1269" s="104">
        <f>'Batch Schedule (2014)'!F$27</f>
        <v>41856</v>
      </c>
      <c r="D1269" s="105">
        <f>C1269</f>
        <v>41856</v>
      </c>
    </row>
    <row r="1270" spans="2:4">
      <c r="B1270" s="103" t="s">
        <v>3</v>
      </c>
      <c r="C1270" s="104">
        <f>'Batch Schedule (2014)'!H$27</f>
        <v>41861</v>
      </c>
      <c r="D1270" s="105">
        <f>C1270</f>
        <v>41861</v>
      </c>
    </row>
    <row r="1271" spans="2:4">
      <c r="B1271" s="103" t="s">
        <v>4</v>
      </c>
      <c r="C1271" s="104">
        <f>'Batch Schedule (2014)'!I$27</f>
        <v>41921</v>
      </c>
      <c r="D1271" s="105">
        <f>C1271</f>
        <v>41921</v>
      </c>
    </row>
    <row r="1272" spans="2:4">
      <c r="B1272" s="103" t="s">
        <v>5</v>
      </c>
      <c r="C1272" s="104">
        <f>'Batch Schedule (2014)'!J$27+1</f>
        <v>41932</v>
      </c>
      <c r="D1272" s="105">
        <f>C1272</f>
        <v>41932</v>
      </c>
    </row>
    <row r="1273" spans="2:4">
      <c r="B1273" s="103" t="s">
        <v>6</v>
      </c>
      <c r="D1273" s="105"/>
    </row>
    <row r="1274" spans="2:4">
      <c r="B1274" s="103" t="s">
        <v>7</v>
      </c>
      <c r="C1274" s="104">
        <f>'Batch Schedule (2014)'!R$27</f>
        <v>41981</v>
      </c>
      <c r="D1274" s="105">
        <f>C1274</f>
        <v>41981</v>
      </c>
    </row>
    <row r="1276" spans="2:4">
      <c r="B1276" s="102" t="s">
        <v>152</v>
      </c>
      <c r="C1276" s="103"/>
    </row>
    <row r="1277" spans="2:4">
      <c r="B1277" s="103" t="s">
        <v>0</v>
      </c>
      <c r="C1277" s="104">
        <f>'Batch Schedule (2014)'!$D$29</f>
        <v>41852</v>
      </c>
      <c r="D1277" s="105">
        <f>C1277</f>
        <v>41852</v>
      </c>
    </row>
    <row r="1278" spans="2:4">
      <c r="B1278" s="103" t="s">
        <v>1</v>
      </c>
      <c r="D1278" s="105"/>
    </row>
    <row r="1279" spans="2:4">
      <c r="B1279" s="103" t="s">
        <v>2</v>
      </c>
      <c r="C1279" s="104">
        <f>'Batch Schedule (2014)'!F$29</f>
        <v>41887</v>
      </c>
      <c r="D1279" s="105">
        <f>C1279</f>
        <v>41887</v>
      </c>
    </row>
    <row r="1280" spans="2:4">
      <c r="B1280" s="103" t="s">
        <v>3</v>
      </c>
      <c r="C1280" s="104">
        <f>'Batch Schedule (2014)'!H$29</f>
        <v>41892</v>
      </c>
      <c r="D1280" s="105">
        <f>C1280</f>
        <v>41892</v>
      </c>
    </row>
    <row r="1281" spans="2:4">
      <c r="B1281" s="103" t="s">
        <v>4</v>
      </c>
      <c r="C1281" s="104">
        <f>'Batch Schedule (2014)'!I$29+1</f>
        <v>41953</v>
      </c>
      <c r="D1281" s="105">
        <f>C1281</f>
        <v>41953</v>
      </c>
    </row>
    <row r="1282" spans="2:4">
      <c r="B1282" s="103" t="s">
        <v>5</v>
      </c>
      <c r="C1282" s="104">
        <f>'Batch Schedule (2014)'!J$29</f>
        <v>41962</v>
      </c>
      <c r="D1282" s="105">
        <f>C1282</f>
        <v>41962</v>
      </c>
    </row>
    <row r="1283" spans="2:4">
      <c r="B1283" s="103" t="s">
        <v>6</v>
      </c>
      <c r="D1283" s="105"/>
    </row>
    <row r="1284" spans="2:4">
      <c r="B1284" s="103" t="s">
        <v>7</v>
      </c>
      <c r="C1284" s="104">
        <f>'Batch Schedule (2014)'!R$29</f>
        <v>42012</v>
      </c>
      <c r="D1284" s="105">
        <f>C1284</f>
        <v>42012</v>
      </c>
    </row>
    <row r="1286" spans="2:4">
      <c r="B1286" s="102" t="s">
        <v>156</v>
      </c>
      <c r="C1286" s="103"/>
    </row>
    <row r="1287" spans="2:4">
      <c r="B1287" s="103" t="s">
        <v>0</v>
      </c>
      <c r="C1287" s="104">
        <f>'Batch Schedule (2014)'!$D$31+1+1</f>
        <v>41884</v>
      </c>
      <c r="D1287" s="105">
        <f>C1287</f>
        <v>41884</v>
      </c>
    </row>
    <row r="1288" spans="2:4">
      <c r="B1288" s="103" t="s">
        <v>1</v>
      </c>
      <c r="D1288" s="105"/>
    </row>
    <row r="1289" spans="2:4">
      <c r="B1289" s="103" t="s">
        <v>2</v>
      </c>
      <c r="C1289" s="104">
        <f>'Batch Schedule (2014)'!F$31+1</f>
        <v>41918</v>
      </c>
      <c r="D1289" s="105">
        <f>C1289</f>
        <v>41918</v>
      </c>
    </row>
    <row r="1290" spans="2:4">
      <c r="B1290" s="103" t="s">
        <v>3</v>
      </c>
      <c r="C1290" s="104">
        <f>'Batch Schedule (2014)'!H$31</f>
        <v>41922</v>
      </c>
      <c r="D1290" s="105">
        <f>C1290</f>
        <v>41922</v>
      </c>
    </row>
    <row r="1291" spans="2:4">
      <c r="B1291" s="103" t="s">
        <v>4</v>
      </c>
      <c r="C1291" s="104">
        <f>'Batch Schedule (2014)'!I$31</f>
        <v>41982</v>
      </c>
      <c r="D1291" s="105">
        <f>C1291</f>
        <v>41982</v>
      </c>
    </row>
    <row r="1292" spans="2:4">
      <c r="B1292" s="103" t="s">
        <v>5</v>
      </c>
      <c r="C1292" s="104">
        <f>'Batch Schedule (2014)'!J$31</f>
        <v>41992</v>
      </c>
      <c r="D1292" s="105">
        <f>C1292</f>
        <v>41992</v>
      </c>
    </row>
    <row r="1293" spans="2:4">
      <c r="B1293" s="103" t="s">
        <v>6</v>
      </c>
      <c r="D1293" s="105"/>
    </row>
    <row r="1294" spans="2:4">
      <c r="B1294" s="103" t="s">
        <v>7</v>
      </c>
      <c r="C1294" s="104">
        <f>'Batch Schedule (2014)'!R$31</f>
        <v>42042</v>
      </c>
      <c r="D1294" s="105">
        <f>C1294+2</f>
        <v>42044</v>
      </c>
    </row>
    <row r="1296" spans="2:4">
      <c r="B1296" s="102" t="s">
        <v>116</v>
      </c>
      <c r="C1296" s="103"/>
    </row>
    <row r="1297" spans="2:4">
      <c r="B1297" s="103" t="s">
        <v>0</v>
      </c>
      <c r="C1297" s="104">
        <f>'Batch Schedule (2014)'!$D$33</f>
        <v>41913</v>
      </c>
      <c r="D1297" s="105">
        <f>C1297</f>
        <v>41913</v>
      </c>
    </row>
    <row r="1298" spans="2:4">
      <c r="B1298" s="103" t="s">
        <v>1</v>
      </c>
      <c r="D1298" s="105"/>
    </row>
    <row r="1299" spans="2:4">
      <c r="B1299" s="103" t="s">
        <v>2</v>
      </c>
      <c r="C1299" s="104">
        <f>'Batch Schedule (2014)'!F$33</f>
        <v>41948</v>
      </c>
      <c r="D1299" s="105">
        <f>C1299</f>
        <v>41948</v>
      </c>
    </row>
    <row r="1300" spans="2:4">
      <c r="B1300" s="103" t="s">
        <v>3</v>
      </c>
      <c r="C1300" s="104">
        <f>'Batch Schedule (2014)'!H$33</f>
        <v>41953</v>
      </c>
      <c r="D1300" s="105">
        <f>C1300</f>
        <v>41953</v>
      </c>
    </row>
    <row r="1301" spans="2:4">
      <c r="B1301" s="103" t="s">
        <v>4</v>
      </c>
      <c r="C1301" s="104">
        <f>'Batch Schedule (2014)'!I$33</f>
        <v>42013</v>
      </c>
      <c r="D1301" s="105">
        <f>C1301</f>
        <v>42013</v>
      </c>
    </row>
    <row r="1302" spans="2:4">
      <c r="B1302" s="103" t="s">
        <v>5</v>
      </c>
      <c r="C1302" s="104">
        <f>'Batch Schedule (2014)'!J$33+1</f>
        <v>42024</v>
      </c>
      <c r="D1302" s="105">
        <f>C1302</f>
        <v>42024</v>
      </c>
    </row>
    <row r="1303" spans="2:4">
      <c r="B1303" s="103" t="s">
        <v>6</v>
      </c>
      <c r="D1303" s="105"/>
    </row>
    <row r="1304" spans="2:4">
      <c r="B1304" s="103" t="s">
        <v>7</v>
      </c>
      <c r="C1304" s="104">
        <f>'Batch Schedule (2014)'!R$33</f>
        <v>42073</v>
      </c>
      <c r="D1304" s="105">
        <f>C1304</f>
        <v>42073</v>
      </c>
    </row>
    <row r="1306" spans="2:4">
      <c r="B1306" s="102" t="s">
        <v>158</v>
      </c>
      <c r="C1306" s="103"/>
    </row>
    <row r="1307" spans="2:4">
      <c r="B1307" s="103" t="s">
        <v>0</v>
      </c>
      <c r="C1307" s="104">
        <f>'Batch Schedule (2014)'!$D$35</f>
        <v>41943</v>
      </c>
      <c r="D1307" s="105">
        <f>C1307</f>
        <v>41943</v>
      </c>
    </row>
    <row r="1308" spans="2:4">
      <c r="B1308" s="103" t="s">
        <v>1</v>
      </c>
      <c r="D1308" s="105"/>
    </row>
    <row r="1309" spans="2:4">
      <c r="B1309" s="103" t="s">
        <v>2</v>
      </c>
      <c r="C1309" s="104">
        <f>'Batch Schedule (2014)'!F$35</f>
        <v>41978</v>
      </c>
      <c r="D1309" s="105">
        <f>C1309</f>
        <v>41978</v>
      </c>
    </row>
    <row r="1310" spans="2:4">
      <c r="B1310" s="103" t="s">
        <v>3</v>
      </c>
      <c r="C1310" s="104">
        <f>'Batch Schedule (2014)'!H$35</f>
        <v>41983</v>
      </c>
      <c r="D1310" s="105">
        <f>C1310</f>
        <v>41983</v>
      </c>
    </row>
    <row r="1311" spans="2:4">
      <c r="B1311" s="103" t="s">
        <v>4</v>
      </c>
      <c r="C1311" s="104">
        <f>'Batch Schedule (2014)'!I$35+1</f>
        <v>42044</v>
      </c>
      <c r="D1311" s="105">
        <f>C1311</f>
        <v>42044</v>
      </c>
    </row>
    <row r="1312" spans="2:4">
      <c r="B1312" s="103" t="s">
        <v>5</v>
      </c>
      <c r="C1312" s="104">
        <f>'Batch Schedule (2014)'!J$35</f>
        <v>42053</v>
      </c>
      <c r="D1312" s="105">
        <f>C1312</f>
        <v>42053</v>
      </c>
    </row>
    <row r="1313" spans="2:4">
      <c r="B1313" s="103" t="s">
        <v>6</v>
      </c>
      <c r="D1313" s="105"/>
    </row>
    <row r="1314" spans="2:4">
      <c r="B1314" s="103" t="s">
        <v>7</v>
      </c>
      <c r="C1314" s="104">
        <f>'Batch Schedule (2014)'!R$35</f>
        <v>42103</v>
      </c>
      <c r="D1314" s="105">
        <f>C1314</f>
        <v>42103</v>
      </c>
    </row>
    <row r="1316" spans="2:4">
      <c r="B1316" s="102" t="s">
        <v>157</v>
      </c>
      <c r="C1316" s="103"/>
    </row>
    <row r="1317" spans="2:4">
      <c r="B1317" s="103" t="s">
        <v>0</v>
      </c>
      <c r="C1317" s="104">
        <f>'Batch Schedule (2015)'!$D$13</f>
        <v>41974</v>
      </c>
      <c r="D1317" s="105">
        <f>C1317</f>
        <v>41974</v>
      </c>
    </row>
    <row r="1318" spans="2:4">
      <c r="B1318" s="103" t="s">
        <v>1</v>
      </c>
      <c r="D1318" s="105"/>
    </row>
    <row r="1319" spans="2:4">
      <c r="B1319" s="103" t="s">
        <v>2</v>
      </c>
      <c r="C1319" s="104">
        <f>'Batch Schedule (2015)'!F$13</f>
        <v>42009</v>
      </c>
      <c r="D1319" s="105">
        <f>C1319</f>
        <v>42009</v>
      </c>
    </row>
    <row r="1320" spans="2:4">
      <c r="B1320" s="103" t="s">
        <v>3</v>
      </c>
      <c r="C1320" s="104">
        <f>'Batch Schedule (2015)'!H$13</f>
        <v>42014</v>
      </c>
      <c r="D1320" s="105">
        <f>C1320</f>
        <v>42014</v>
      </c>
    </row>
    <row r="1321" spans="2:4">
      <c r="B1321" s="103" t="s">
        <v>4</v>
      </c>
      <c r="C1321" s="104">
        <f>'Batch Schedule (2015)'!I$13</f>
        <v>42074</v>
      </c>
      <c r="D1321" s="105">
        <f>C1321</f>
        <v>42074</v>
      </c>
    </row>
    <row r="1322" spans="2:4">
      <c r="B1322" s="103" t="s">
        <v>5</v>
      </c>
      <c r="C1322" s="104">
        <f>'Batch Schedule (2015)'!J$13+2</f>
        <v>42086</v>
      </c>
      <c r="D1322" s="105">
        <f>C1322</f>
        <v>42086</v>
      </c>
    </row>
    <row r="1323" spans="2:4">
      <c r="B1323" s="103" t="s">
        <v>6</v>
      </c>
      <c r="D1323" s="105"/>
    </row>
    <row r="1324" spans="2:4">
      <c r="B1324" s="103" t="s">
        <v>7</v>
      </c>
      <c r="C1324" s="104">
        <f>'Batch Schedule (2015)'!R$13+1</f>
        <v>42135</v>
      </c>
      <c r="D1324" s="105">
        <f>C1324</f>
        <v>42135</v>
      </c>
    </row>
    <row r="1326" spans="2:4">
      <c r="B1326" s="102" t="s">
        <v>151</v>
      </c>
      <c r="C1326" s="103"/>
    </row>
    <row r="1327" spans="2:4">
      <c r="B1327" s="103" t="s">
        <v>0</v>
      </c>
      <c r="C1327" s="104">
        <f>'Batch Schedule (2015)'!$D$15+4</f>
        <v>42009</v>
      </c>
      <c r="D1327" s="105">
        <f>C1327</f>
        <v>42009</v>
      </c>
    </row>
    <row r="1328" spans="2:4">
      <c r="B1328" s="103" t="s">
        <v>1</v>
      </c>
      <c r="D1328" s="105"/>
    </row>
    <row r="1329" spans="2:4">
      <c r="B1329" s="103" t="s">
        <v>2</v>
      </c>
      <c r="C1329" s="104">
        <f>'Batch Schedule (2015)'!F$15</f>
        <v>42040</v>
      </c>
      <c r="D1329" s="105">
        <f>C1329</f>
        <v>42040</v>
      </c>
    </row>
    <row r="1330" spans="2:4">
      <c r="B1330" s="103" t="s">
        <v>3</v>
      </c>
      <c r="C1330" s="104">
        <f>'Batch Schedule (2015)'!H$15</f>
        <v>42045</v>
      </c>
      <c r="D1330" s="105">
        <f>C1330</f>
        <v>42045</v>
      </c>
    </row>
    <row r="1331" spans="2:4">
      <c r="B1331" s="103" t="s">
        <v>4</v>
      </c>
      <c r="C1331" s="104">
        <f>'Batch Schedule (2015)'!I$15+2</f>
        <v>42107</v>
      </c>
      <c r="D1331" s="105">
        <f>C1331</f>
        <v>42107</v>
      </c>
    </row>
    <row r="1332" spans="2:4">
      <c r="B1332" s="103" t="s">
        <v>5</v>
      </c>
      <c r="C1332" s="104">
        <f>'Batch Schedule (2015)'!J$15</f>
        <v>42115</v>
      </c>
      <c r="D1332" s="105">
        <f>C1332</f>
        <v>42115</v>
      </c>
    </row>
    <row r="1333" spans="2:4">
      <c r="B1333" s="103" t="s">
        <v>6</v>
      </c>
      <c r="D1333" s="105"/>
    </row>
    <row r="1334" spans="2:4">
      <c r="B1334" s="103" t="s">
        <v>7</v>
      </c>
      <c r="C1334" s="104">
        <f>'Batch Schedule (2015)'!R$15</f>
        <v>42165</v>
      </c>
      <c r="D1334" s="105">
        <f>C1334</f>
        <v>42165</v>
      </c>
    </row>
    <row r="1336" spans="2:4">
      <c r="B1336" s="102" t="s">
        <v>152</v>
      </c>
      <c r="C1336" s="103"/>
    </row>
    <row r="1337" spans="2:4">
      <c r="B1337" s="103" t="s">
        <v>0</v>
      </c>
      <c r="C1337" s="104">
        <f>'Batch Schedule (2015)'!$D$17</f>
        <v>42033</v>
      </c>
      <c r="D1337" s="105">
        <f>C1337</f>
        <v>42033</v>
      </c>
    </row>
    <row r="1338" spans="2:4">
      <c r="B1338" s="103" t="s">
        <v>1</v>
      </c>
      <c r="D1338" s="105"/>
    </row>
    <row r="1339" spans="2:4">
      <c r="B1339" s="103" t="s">
        <v>2</v>
      </c>
      <c r="C1339" s="104">
        <f>'Batch Schedule (2015)'!F$17</f>
        <v>42068</v>
      </c>
      <c r="D1339" s="105">
        <f>C1339</f>
        <v>42068</v>
      </c>
    </row>
    <row r="1340" spans="2:4">
      <c r="B1340" s="103" t="s">
        <v>3</v>
      </c>
      <c r="C1340" s="104">
        <f>'Batch Schedule (2015)'!H$17</f>
        <v>42073</v>
      </c>
      <c r="D1340" s="105">
        <f>C1340</f>
        <v>42073</v>
      </c>
    </row>
    <row r="1341" spans="2:4">
      <c r="B1341" s="103" t="s">
        <v>4</v>
      </c>
      <c r="C1341" s="104">
        <f>'Batch Schedule (2015)'!I$17+2</f>
        <v>42135</v>
      </c>
      <c r="D1341" s="105">
        <f>C1341</f>
        <v>42135</v>
      </c>
    </row>
    <row r="1342" spans="2:4">
      <c r="B1342" s="103" t="s">
        <v>5</v>
      </c>
      <c r="C1342" s="104">
        <f>'Batch Schedule (2015)'!J$17</f>
        <v>42143</v>
      </c>
      <c r="D1342" s="105">
        <f>C1342</f>
        <v>42143</v>
      </c>
    </row>
    <row r="1343" spans="2:4">
      <c r="B1343" s="103" t="s">
        <v>6</v>
      </c>
      <c r="D1343" s="105"/>
    </row>
    <row r="1344" spans="2:4">
      <c r="B1344" s="103" t="s">
        <v>7</v>
      </c>
      <c r="C1344" s="104">
        <f>'Batch Schedule (2015)'!R$17</f>
        <v>42193</v>
      </c>
      <c r="D1344" s="105">
        <f>C1344</f>
        <v>42193</v>
      </c>
    </row>
    <row r="1346" spans="2:4">
      <c r="B1346" s="102" t="s">
        <v>156</v>
      </c>
      <c r="C1346" s="103"/>
    </row>
    <row r="1347" spans="2:4">
      <c r="B1347" s="103" t="s">
        <v>0</v>
      </c>
      <c r="C1347" s="104">
        <f>'Batch Schedule (2015)'!$D$19+1</f>
        <v>42065</v>
      </c>
      <c r="D1347" s="105">
        <f>C1347</f>
        <v>42065</v>
      </c>
    </row>
    <row r="1348" spans="2:4">
      <c r="B1348" s="103" t="s">
        <v>1</v>
      </c>
      <c r="D1348" s="105"/>
    </row>
    <row r="1349" spans="2:4">
      <c r="B1349" s="103" t="s">
        <v>2</v>
      </c>
      <c r="C1349" s="104">
        <f>'Batch Schedule (2015)'!F$19+1</f>
        <v>42100</v>
      </c>
      <c r="D1349" s="105">
        <f>C1349</f>
        <v>42100</v>
      </c>
    </row>
    <row r="1350" spans="2:4">
      <c r="B1350" s="103" t="s">
        <v>3</v>
      </c>
      <c r="C1350" s="104">
        <f>'Batch Schedule (2015)'!H$19</f>
        <v>42104</v>
      </c>
      <c r="D1350" s="105">
        <f>C1350</f>
        <v>42104</v>
      </c>
    </row>
    <row r="1351" spans="2:4">
      <c r="B1351" s="103" t="s">
        <v>4</v>
      </c>
      <c r="C1351" s="104">
        <f>'Batch Schedule (2015)'!I$19</f>
        <v>42164</v>
      </c>
      <c r="D1351" s="105">
        <f>C1351</f>
        <v>42164</v>
      </c>
    </row>
    <row r="1352" spans="2:4">
      <c r="B1352" s="103" t="s">
        <v>5</v>
      </c>
      <c r="C1352" s="104">
        <f>'Batch Schedule (2015)'!J$19</f>
        <v>42174</v>
      </c>
      <c r="D1352" s="105">
        <f>C1352</f>
        <v>42174</v>
      </c>
    </row>
    <row r="1353" spans="2:4">
      <c r="B1353" s="103" t="s">
        <v>6</v>
      </c>
      <c r="D1353" s="105"/>
    </row>
    <row r="1354" spans="2:4">
      <c r="B1354" s="103" t="s">
        <v>7</v>
      </c>
      <c r="C1354" s="104">
        <f>'Batch Schedule (2015)'!R$19+2</f>
        <v>42226</v>
      </c>
      <c r="D1354" s="105">
        <f>C1354</f>
        <v>42226</v>
      </c>
    </row>
    <row r="1356" spans="2:4">
      <c r="B1356" s="102" t="s">
        <v>116</v>
      </c>
      <c r="C1356" s="103"/>
    </row>
    <row r="1357" spans="2:4">
      <c r="B1357" s="103" t="s">
        <v>0</v>
      </c>
      <c r="C1357" s="104">
        <f>'Batch Schedule (2015)'!$D$21</f>
        <v>42094</v>
      </c>
      <c r="D1357" s="105">
        <f>C1357</f>
        <v>42094</v>
      </c>
    </row>
    <row r="1358" spans="2:4">
      <c r="B1358" s="103" t="s">
        <v>1</v>
      </c>
      <c r="D1358" s="105"/>
    </row>
    <row r="1359" spans="2:4">
      <c r="B1359" s="103" t="s">
        <v>2</v>
      </c>
      <c r="C1359" s="104">
        <f>'Batch Schedule (2015)'!F$21</f>
        <v>42129</v>
      </c>
      <c r="D1359" s="105">
        <f>C1359</f>
        <v>42129</v>
      </c>
    </row>
    <row r="1360" spans="2:4">
      <c r="B1360" s="103" t="s">
        <v>3</v>
      </c>
      <c r="C1360" s="104">
        <f>'Batch Schedule (2015)'!H$21</f>
        <v>42134</v>
      </c>
      <c r="D1360" s="105">
        <f>C1360</f>
        <v>42134</v>
      </c>
    </row>
    <row r="1361" spans="2:4">
      <c r="B1361" s="103" t="s">
        <v>4</v>
      </c>
      <c r="C1361" s="104">
        <f>'Batch Schedule (2015)'!I$21</f>
        <v>42194</v>
      </c>
      <c r="D1361" s="105">
        <f>C1361</f>
        <v>42194</v>
      </c>
    </row>
    <row r="1362" spans="2:4">
      <c r="B1362" s="103" t="s">
        <v>5</v>
      </c>
      <c r="C1362" s="104">
        <f>'Batch Schedule (2015)'!J$21+1</f>
        <v>42205</v>
      </c>
      <c r="D1362" s="105">
        <f>C1362</f>
        <v>42205</v>
      </c>
    </row>
    <row r="1363" spans="2:4">
      <c r="B1363" s="103" t="s">
        <v>6</v>
      </c>
      <c r="D1363" s="105"/>
    </row>
    <row r="1364" spans="2:4">
      <c r="B1364" s="103" t="s">
        <v>7</v>
      </c>
      <c r="C1364" s="104">
        <f>'Batch Schedule (2015)'!R$21+1</f>
        <v>42255</v>
      </c>
      <c r="D1364" s="105">
        <f>C1364</f>
        <v>42255</v>
      </c>
    </row>
    <row r="1366" spans="2:4">
      <c r="B1366" s="102" t="s">
        <v>158</v>
      </c>
      <c r="C1366" s="103"/>
    </row>
    <row r="1367" spans="2:4">
      <c r="B1367" s="103" t="s">
        <v>0</v>
      </c>
      <c r="C1367" s="104">
        <f>'Batch Schedule (2015)'!$D$23</f>
        <v>42125</v>
      </c>
      <c r="D1367" s="105">
        <f>C1367</f>
        <v>42125</v>
      </c>
    </row>
    <row r="1368" spans="2:4">
      <c r="B1368" s="103" t="s">
        <v>1</v>
      </c>
      <c r="D1368" s="105"/>
    </row>
    <row r="1369" spans="2:4">
      <c r="B1369" s="103" t="s">
        <v>2</v>
      </c>
      <c r="C1369" s="104">
        <f>'Batch Schedule (2015)'!F$23</f>
        <v>42160</v>
      </c>
      <c r="D1369" s="105">
        <f>C1369</f>
        <v>42160</v>
      </c>
    </row>
    <row r="1370" spans="2:4">
      <c r="B1370" s="103" t="s">
        <v>3</v>
      </c>
      <c r="C1370" s="104">
        <f>'Batch Schedule (2015)'!H$23</f>
        <v>42165</v>
      </c>
      <c r="D1370" s="105">
        <f>C1370</f>
        <v>42165</v>
      </c>
    </row>
    <row r="1371" spans="2:4">
      <c r="B1371" s="103" t="s">
        <v>4</v>
      </c>
      <c r="C1371" s="104">
        <f>'Batch Schedule (2015)'!I$23+1</f>
        <v>42226</v>
      </c>
      <c r="D1371" s="105">
        <f>C1371</f>
        <v>42226</v>
      </c>
    </row>
    <row r="1372" spans="2:4">
      <c r="B1372" s="103" t="s">
        <v>5</v>
      </c>
      <c r="C1372" s="104">
        <f>'Batch Schedule (2015)'!J$23</f>
        <v>42235</v>
      </c>
      <c r="D1372" s="105">
        <f>C1372</f>
        <v>42235</v>
      </c>
    </row>
    <row r="1373" spans="2:4">
      <c r="B1373" s="103" t="s">
        <v>6</v>
      </c>
      <c r="D1373" s="105"/>
    </row>
    <row r="1374" spans="2:4">
      <c r="B1374" s="103" t="s">
        <v>7</v>
      </c>
      <c r="C1374" s="104">
        <f>'Batch Schedule (2015)'!R$23</f>
        <v>42285</v>
      </c>
      <c r="D1374" s="105">
        <f>C1374</f>
        <v>42285</v>
      </c>
    </row>
    <row r="1376" spans="2:4">
      <c r="B1376" s="102" t="s">
        <v>157</v>
      </c>
      <c r="C1376" s="103"/>
    </row>
    <row r="1377" spans="2:4">
      <c r="B1377" s="103" t="s">
        <v>0</v>
      </c>
      <c r="C1377" s="104">
        <f>'Batch Schedule (2015)'!$D$25+1</f>
        <v>42156</v>
      </c>
      <c r="D1377" s="105">
        <f>C1377</f>
        <v>42156</v>
      </c>
    </row>
    <row r="1378" spans="2:4">
      <c r="B1378" s="103" t="s">
        <v>1</v>
      </c>
      <c r="D1378" s="105"/>
    </row>
    <row r="1379" spans="2:4">
      <c r="B1379" s="103" t="s">
        <v>2</v>
      </c>
      <c r="C1379" s="104">
        <f>'Batch Schedule (2015)'!F$25+1</f>
        <v>42191</v>
      </c>
      <c r="D1379" s="105">
        <f>C1379</f>
        <v>42191</v>
      </c>
    </row>
    <row r="1380" spans="2:4">
      <c r="B1380" s="103" t="s">
        <v>3</v>
      </c>
      <c r="C1380" s="104">
        <f>'Batch Schedule (2015)'!H$25</f>
        <v>42195</v>
      </c>
      <c r="D1380" s="105">
        <f>C1380</f>
        <v>42195</v>
      </c>
    </row>
    <row r="1381" spans="2:4">
      <c r="B1381" s="103" t="s">
        <v>4</v>
      </c>
      <c r="C1381" s="104">
        <f>'Batch Schedule (2015)'!I$25</f>
        <v>42255</v>
      </c>
      <c r="D1381" s="105">
        <f>C1381</f>
        <v>42255</v>
      </c>
    </row>
    <row r="1382" spans="2:4">
      <c r="B1382" s="103" t="s">
        <v>5</v>
      </c>
      <c r="C1382" s="104">
        <f>'Batch Schedule (2015)'!J$25</f>
        <v>42265</v>
      </c>
      <c r="D1382" s="105">
        <f>C1382</f>
        <v>42265</v>
      </c>
    </row>
    <row r="1383" spans="2:4">
      <c r="B1383" s="103" t="s">
        <v>6</v>
      </c>
      <c r="D1383" s="105"/>
    </row>
    <row r="1384" spans="2:4">
      <c r="B1384" s="103" t="s">
        <v>7</v>
      </c>
      <c r="C1384" s="104">
        <f>'Batch Schedule (2015)'!R$25+2</f>
        <v>42317</v>
      </c>
      <c r="D1384" s="105">
        <f>C1384</f>
        <v>42317</v>
      </c>
    </row>
    <row r="1386" spans="2:4">
      <c r="B1386" s="102" t="s">
        <v>151</v>
      </c>
      <c r="C1386" s="103"/>
    </row>
    <row r="1387" spans="2:4">
      <c r="B1387" s="103" t="s">
        <v>0</v>
      </c>
      <c r="C1387" s="104">
        <f>'Batch Schedule (2015)'!$D$27</f>
        <v>42186</v>
      </c>
      <c r="D1387" s="105">
        <f>C1387</f>
        <v>42186</v>
      </c>
    </row>
    <row r="1388" spans="2:4">
      <c r="B1388" s="103" t="s">
        <v>1</v>
      </c>
      <c r="D1388" s="105"/>
    </row>
    <row r="1389" spans="2:4">
      <c r="B1389" s="103" t="s">
        <v>2</v>
      </c>
      <c r="C1389" s="104">
        <f>'Batch Schedule (2015)'!F$27</f>
        <v>42221</v>
      </c>
      <c r="D1389" s="105">
        <f>C1389</f>
        <v>42221</v>
      </c>
    </row>
    <row r="1390" spans="2:4">
      <c r="B1390" s="103" t="s">
        <v>3</v>
      </c>
      <c r="C1390" s="104">
        <f>'Batch Schedule (2015)'!H$27</f>
        <v>42226</v>
      </c>
      <c r="D1390" s="105">
        <f>C1390</f>
        <v>42226</v>
      </c>
    </row>
    <row r="1391" spans="2:4">
      <c r="B1391" s="103" t="s">
        <v>4</v>
      </c>
      <c r="C1391" s="104">
        <f>'Batch Schedule (2015)'!I$27</f>
        <v>42286</v>
      </c>
      <c r="D1391" s="105">
        <f>C1391</f>
        <v>42286</v>
      </c>
    </row>
    <row r="1392" spans="2:4">
      <c r="B1392" s="103" t="s">
        <v>5</v>
      </c>
      <c r="C1392" s="104">
        <f>'Batch Schedule (2015)'!J$27</f>
        <v>42296</v>
      </c>
      <c r="D1392" s="105">
        <f>C1392</f>
        <v>42296</v>
      </c>
    </row>
    <row r="1393" spans="2:4">
      <c r="B1393" s="103" t="s">
        <v>6</v>
      </c>
      <c r="D1393" s="105"/>
    </row>
    <row r="1394" spans="2:4">
      <c r="B1394" s="103" t="s">
        <v>7</v>
      </c>
      <c r="C1394" s="104">
        <f>'Batch Schedule (2015)'!R$27</f>
        <v>42346</v>
      </c>
      <c r="D1394" s="105">
        <f>C1394</f>
        <v>42346</v>
      </c>
    </row>
    <row r="1396" spans="2:4">
      <c r="B1396" s="102" t="s">
        <v>152</v>
      </c>
      <c r="C1396" s="103"/>
    </row>
    <row r="1397" spans="2:4">
      <c r="B1397" s="103" t="s">
        <v>0</v>
      </c>
      <c r="C1397" s="104">
        <f>'Batch Schedule (2015)'!$D$29+2</f>
        <v>42219</v>
      </c>
      <c r="D1397" s="105">
        <f>C1397</f>
        <v>42219</v>
      </c>
    </row>
    <row r="1398" spans="2:4">
      <c r="B1398" s="103" t="s">
        <v>1</v>
      </c>
      <c r="D1398" s="105"/>
    </row>
    <row r="1399" spans="2:4">
      <c r="B1399" s="103" t="s">
        <v>2</v>
      </c>
      <c r="C1399" s="104">
        <f>'Batch Schedule (2015)'!F$29+3</f>
        <v>42255</v>
      </c>
      <c r="D1399" s="105">
        <f>C1399</f>
        <v>42255</v>
      </c>
    </row>
    <row r="1400" spans="2:4">
      <c r="B1400" s="103" t="s">
        <v>3</v>
      </c>
      <c r="C1400" s="104">
        <f>'Batch Schedule (2015)'!H$29</f>
        <v>42257</v>
      </c>
      <c r="D1400" s="105">
        <f>C1400</f>
        <v>42257</v>
      </c>
    </row>
    <row r="1401" spans="2:4">
      <c r="B1401" s="103" t="s">
        <v>4</v>
      </c>
      <c r="C1401" s="104">
        <f>'Batch Schedule (2015)'!I$29</f>
        <v>42317</v>
      </c>
      <c r="D1401" s="105">
        <f>C1401</f>
        <v>42317</v>
      </c>
    </row>
    <row r="1402" spans="2:4">
      <c r="B1402" s="103" t="s">
        <v>5</v>
      </c>
      <c r="C1402" s="104">
        <f>'Batch Schedule (2015)'!J$29</f>
        <v>42327</v>
      </c>
      <c r="D1402" s="105">
        <f>C1402</f>
        <v>42327</v>
      </c>
    </row>
    <row r="1403" spans="2:4">
      <c r="B1403" s="103" t="s">
        <v>6</v>
      </c>
      <c r="D1403" s="105"/>
    </row>
    <row r="1404" spans="2:4">
      <c r="B1404" s="103" t="s">
        <v>7</v>
      </c>
      <c r="C1404" s="104">
        <f>'Batch Schedule (2015)'!R$29</f>
        <v>42377</v>
      </c>
      <c r="D1404" s="105">
        <f>C1404</f>
        <v>42377</v>
      </c>
    </row>
    <row r="1406" spans="2:4">
      <c r="B1406" s="102" t="s">
        <v>156</v>
      </c>
      <c r="C1406" s="103"/>
    </row>
    <row r="1407" spans="2:4">
      <c r="B1407" s="103" t="s">
        <v>0</v>
      </c>
      <c r="C1407" s="104">
        <f>'Batch Schedule (2015)'!$D$31</f>
        <v>42247</v>
      </c>
      <c r="D1407" s="105">
        <f>C1407</f>
        <v>42247</v>
      </c>
    </row>
    <row r="1408" spans="2:4">
      <c r="B1408" s="103" t="s">
        <v>1</v>
      </c>
      <c r="D1408" s="105"/>
    </row>
    <row r="1409" spans="2:4">
      <c r="B1409" s="103" t="s">
        <v>2</v>
      </c>
      <c r="C1409" s="104">
        <f>'Batch Schedule (2015)'!F$31</f>
        <v>42282</v>
      </c>
      <c r="D1409" s="105">
        <f>C1409</f>
        <v>42282</v>
      </c>
    </row>
    <row r="1410" spans="2:4">
      <c r="B1410" s="103" t="s">
        <v>3</v>
      </c>
      <c r="C1410" s="104">
        <f>'Batch Schedule (2015)'!H$31</f>
        <v>42287</v>
      </c>
      <c r="D1410" s="105">
        <f>C1410</f>
        <v>42287</v>
      </c>
    </row>
    <row r="1411" spans="2:4">
      <c r="B1411" s="103" t="s">
        <v>4</v>
      </c>
      <c r="C1411" s="104">
        <f>'Batch Schedule (2015)'!I$31</f>
        <v>42347</v>
      </c>
      <c r="D1411" s="105">
        <f>C1411</f>
        <v>42347</v>
      </c>
    </row>
    <row r="1412" spans="2:4">
      <c r="B1412" s="103" t="s">
        <v>5</v>
      </c>
      <c r="C1412" s="104">
        <f>'Batch Schedule (2015)'!J$31+2</f>
        <v>42359</v>
      </c>
      <c r="D1412" s="105">
        <f>C1412</f>
        <v>42359</v>
      </c>
    </row>
    <row r="1413" spans="2:4">
      <c r="B1413" s="103" t="s">
        <v>6</v>
      </c>
      <c r="D1413" s="105"/>
    </row>
    <row r="1414" spans="2:4">
      <c r="B1414" s="103" t="s">
        <v>7</v>
      </c>
      <c r="C1414" s="104">
        <f>'Batch Schedule (2015)'!R$31+1</f>
        <v>42408</v>
      </c>
      <c r="D1414" s="105">
        <f>C1414</f>
        <v>42408</v>
      </c>
    </row>
    <row r="1416" spans="2:4">
      <c r="B1416" s="102" t="s">
        <v>116</v>
      </c>
      <c r="C1416" s="103"/>
    </row>
    <row r="1417" spans="2:4">
      <c r="B1417" s="103" t="s">
        <v>0</v>
      </c>
      <c r="C1417" s="104">
        <f>'Batch Schedule (2015)'!$D$33</f>
        <v>42278</v>
      </c>
      <c r="D1417" s="105">
        <f>C1417</f>
        <v>42278</v>
      </c>
    </row>
    <row r="1418" spans="2:4">
      <c r="B1418" s="103" t="s">
        <v>1</v>
      </c>
      <c r="D1418" s="105"/>
    </row>
    <row r="1419" spans="2:4">
      <c r="B1419" s="103" t="s">
        <v>2</v>
      </c>
      <c r="C1419" s="104">
        <f>'Batch Schedule (2015)'!F$33</f>
        <v>42313</v>
      </c>
      <c r="D1419" s="105">
        <f>C1419</f>
        <v>42313</v>
      </c>
    </row>
    <row r="1420" spans="2:4">
      <c r="B1420" s="103" t="s">
        <v>3</v>
      </c>
      <c r="C1420" s="104">
        <f>'Batch Schedule (2015)'!H$33</f>
        <v>42318</v>
      </c>
      <c r="D1420" s="105">
        <f>C1420</f>
        <v>42318</v>
      </c>
    </row>
    <row r="1421" spans="2:4">
      <c r="B1421" s="103" t="s">
        <v>4</v>
      </c>
      <c r="C1421" s="104">
        <f>'Batch Schedule (2015)'!I$33+2</f>
        <v>42380</v>
      </c>
      <c r="D1421" s="105">
        <f>C1421</f>
        <v>42380</v>
      </c>
    </row>
    <row r="1422" spans="2:4">
      <c r="B1422" s="103" t="s">
        <v>5</v>
      </c>
      <c r="C1422" s="104">
        <f>'Batch Schedule (2015)'!J$33</f>
        <v>42388</v>
      </c>
      <c r="D1422" s="105">
        <f>C1422</f>
        <v>42388</v>
      </c>
    </row>
    <row r="1423" spans="2:4">
      <c r="B1423" s="103" t="s">
        <v>6</v>
      </c>
      <c r="D1423" s="105"/>
    </row>
    <row r="1424" spans="2:4">
      <c r="B1424" s="103" t="s">
        <v>7</v>
      </c>
      <c r="C1424" s="104">
        <f>'Batch Schedule (2015)'!R$33</f>
        <v>42438</v>
      </c>
      <c r="D1424" s="105">
        <f>C1424</f>
        <v>42438</v>
      </c>
    </row>
    <row r="1425" spans="2:4">
      <c r="C1425" s="104"/>
      <c r="D1425" s="105"/>
    </row>
    <row r="1426" spans="2:4">
      <c r="B1426" s="102" t="s">
        <v>158</v>
      </c>
      <c r="C1426" s="103"/>
    </row>
    <row r="1427" spans="2:4">
      <c r="B1427" s="103" t="s">
        <v>0</v>
      </c>
      <c r="C1427" s="104">
        <f>'Batch Schedule (2015)'!$D$35 +2</f>
        <v>42310</v>
      </c>
      <c r="D1427" s="105">
        <f>C1427</f>
        <v>42310</v>
      </c>
    </row>
    <row r="1428" spans="2:4">
      <c r="B1428" s="103" t="s">
        <v>1</v>
      </c>
      <c r="D1428" s="105"/>
    </row>
    <row r="1429" spans="2:4">
      <c r="B1429" s="103" t="s">
        <v>2</v>
      </c>
      <c r="C1429" s="104">
        <f>'Batch Schedule (2015)'!F$35+2</f>
        <v>42345</v>
      </c>
      <c r="D1429" s="105">
        <f>C1429</f>
        <v>42345</v>
      </c>
    </row>
    <row r="1430" spans="2:4">
      <c r="B1430" s="103" t="s">
        <v>3</v>
      </c>
      <c r="C1430" s="104">
        <f>'Batch Schedule (2015)'!H$35</f>
        <v>42348</v>
      </c>
      <c r="D1430" s="105">
        <f>C1430</f>
        <v>42348</v>
      </c>
    </row>
    <row r="1431" spans="2:4">
      <c r="B1431" s="103" t="s">
        <v>4</v>
      </c>
      <c r="C1431" s="104">
        <f>'Batch Schedule (2015)'!I$35</f>
        <v>42408</v>
      </c>
      <c r="D1431" s="105">
        <f>C1431</f>
        <v>42408</v>
      </c>
    </row>
    <row r="1432" spans="2:4">
      <c r="B1432" s="103" t="s">
        <v>5</v>
      </c>
      <c r="C1432" s="104">
        <f>'Batch Schedule (2015)'!J$35</f>
        <v>42418</v>
      </c>
      <c r="D1432" s="105">
        <f>C1432</f>
        <v>42418</v>
      </c>
    </row>
    <row r="1433" spans="2:4">
      <c r="B1433" s="103" t="s">
        <v>6</v>
      </c>
      <c r="D1433" s="105"/>
    </row>
    <row r="1434" spans="2:4">
      <c r="B1434" s="103" t="s">
        <v>7</v>
      </c>
      <c r="C1434" s="104">
        <f>'Batch Schedule (2015)'!R$35</f>
        <v>42468</v>
      </c>
      <c r="D1434" s="105">
        <f>C1434</f>
        <v>42468</v>
      </c>
    </row>
    <row r="1436" spans="2:4">
      <c r="B1436" s="102" t="s">
        <v>157</v>
      </c>
      <c r="C1436" s="103"/>
    </row>
    <row r="1437" spans="2:4">
      <c r="B1437" s="103" t="s">
        <v>0</v>
      </c>
      <c r="C1437" s="104">
        <f>'Batch Schedule (2016)'!$D$13</f>
        <v>42339</v>
      </c>
      <c r="D1437" s="105">
        <f>C1437</f>
        <v>42339</v>
      </c>
    </row>
    <row r="1438" spans="2:4">
      <c r="B1438" s="103" t="s">
        <v>1</v>
      </c>
      <c r="D1438" s="105"/>
    </row>
    <row r="1439" spans="2:4">
      <c r="B1439" s="103" t="s">
        <v>2</v>
      </c>
      <c r="C1439" s="104">
        <f>'Batch Schedule (2016)'!F$13</f>
        <v>42374</v>
      </c>
      <c r="D1439" s="105">
        <f>C1439</f>
        <v>42374</v>
      </c>
    </row>
    <row r="1440" spans="2:4">
      <c r="B1440" s="103" t="s">
        <v>3</v>
      </c>
      <c r="C1440" s="104">
        <f>'Batch Schedule (2016)'!H$13</f>
        <v>42379</v>
      </c>
      <c r="D1440" s="105">
        <f>C1440</f>
        <v>42379</v>
      </c>
    </row>
    <row r="1441" spans="2:4">
      <c r="B1441" s="103" t="s">
        <v>4</v>
      </c>
      <c r="C1441" s="104">
        <f>'Batch Schedule (2016)'!I$13</f>
        <v>42439</v>
      </c>
      <c r="D1441" s="105">
        <f>C1441</f>
        <v>42439</v>
      </c>
    </row>
    <row r="1442" spans="2:4">
      <c r="B1442" s="103" t="s">
        <v>5</v>
      </c>
      <c r="C1442" s="104">
        <f>'Batch Schedule (2016)'!J$13+1</f>
        <v>42450</v>
      </c>
      <c r="D1442" s="105">
        <f>C1442</f>
        <v>42450</v>
      </c>
    </row>
    <row r="1443" spans="2:4">
      <c r="B1443" s="103" t="s">
        <v>6</v>
      </c>
      <c r="D1443" s="105"/>
    </row>
    <row r="1444" spans="2:4">
      <c r="B1444" s="103" t="s">
        <v>7</v>
      </c>
      <c r="C1444" s="104">
        <f>'Batch Schedule (2016)'!R$13+1</f>
        <v>42500</v>
      </c>
      <c r="D1444" s="105">
        <f>C1444</f>
        <v>42500</v>
      </c>
    </row>
    <row r="1446" spans="2:4">
      <c r="B1446" s="102" t="s">
        <v>151</v>
      </c>
      <c r="C1446" s="103"/>
    </row>
    <row r="1447" spans="2:4">
      <c r="B1447" s="103" t="s">
        <v>0</v>
      </c>
      <c r="C1447" s="104">
        <f>'Batch Schedule (2016)'!$D$15+3</f>
        <v>42373</v>
      </c>
      <c r="D1447" s="105">
        <f>C1447</f>
        <v>42373</v>
      </c>
    </row>
    <row r="1448" spans="2:4">
      <c r="B1448" s="103" t="s">
        <v>1</v>
      </c>
      <c r="D1448" s="105"/>
    </row>
    <row r="1449" spans="2:4">
      <c r="B1449" s="103" t="s">
        <v>2</v>
      </c>
      <c r="C1449" s="104">
        <f>'Batch Schedule (2016)'!F$15</f>
        <v>42405</v>
      </c>
      <c r="D1449" s="105">
        <f>C1449</f>
        <v>42405</v>
      </c>
    </row>
    <row r="1450" spans="2:4">
      <c r="B1450" s="103" t="s">
        <v>3</v>
      </c>
      <c r="C1450" s="104">
        <f>'Batch Schedule (2016)'!H$15</f>
        <v>42410</v>
      </c>
      <c r="D1450" s="105">
        <f>C1450</f>
        <v>42410</v>
      </c>
    </row>
    <row r="1451" spans="2:4">
      <c r="B1451" s="103" t="s">
        <v>4</v>
      </c>
      <c r="C1451" s="104">
        <f>'Batch Schedule (2016)'!I$15+1</f>
        <v>42471</v>
      </c>
      <c r="D1451" s="105">
        <f>C1451</f>
        <v>42471</v>
      </c>
    </row>
    <row r="1452" spans="2:4">
      <c r="B1452" s="103" t="s">
        <v>5</v>
      </c>
      <c r="C1452" s="104">
        <f>'Batch Schedule (2016)'!J$15</f>
        <v>42480</v>
      </c>
      <c r="D1452" s="105">
        <f>C1452</f>
        <v>42480</v>
      </c>
    </row>
    <row r="1453" spans="2:4">
      <c r="B1453" s="103" t="s">
        <v>6</v>
      </c>
      <c r="D1453" s="105"/>
    </row>
    <row r="1454" spans="2:4">
      <c r="B1454" s="103" t="s">
        <v>7</v>
      </c>
      <c r="C1454" s="104">
        <f>'Batch Schedule (2016)'!R$15</f>
        <v>42530</v>
      </c>
      <c r="D1454" s="105">
        <f>C1454</f>
        <v>42530</v>
      </c>
    </row>
    <row r="1456" spans="2:4">
      <c r="B1456" s="102" t="s">
        <v>152</v>
      </c>
      <c r="C1456" s="103"/>
    </row>
    <row r="1457" spans="2:4">
      <c r="B1457" s="103" t="s">
        <v>0</v>
      </c>
      <c r="C1457" s="104">
        <f>'Batch Schedule (2016)'!$D$17+2</f>
        <v>42401</v>
      </c>
      <c r="D1457" s="105">
        <f>C1457</f>
        <v>42401</v>
      </c>
    </row>
    <row r="1458" spans="2:4">
      <c r="B1458" s="103" t="s">
        <v>1</v>
      </c>
      <c r="D1458" s="105"/>
    </row>
    <row r="1459" spans="2:4">
      <c r="B1459" s="103" t="s">
        <v>2</v>
      </c>
      <c r="C1459" s="104">
        <f>'Batch Schedule (2016)'!F$17+2</f>
        <v>42436</v>
      </c>
      <c r="D1459" s="105">
        <f>C1459</f>
        <v>42436</v>
      </c>
    </row>
    <row r="1460" spans="2:4">
      <c r="B1460" s="103" t="s">
        <v>3</v>
      </c>
      <c r="C1460" s="104">
        <f>'Batch Schedule (2016)'!H$17</f>
        <v>42439</v>
      </c>
      <c r="D1460" s="105">
        <f>C1460</f>
        <v>42439</v>
      </c>
    </row>
    <row r="1461" spans="2:4">
      <c r="B1461" s="103" t="s">
        <v>4</v>
      </c>
      <c r="C1461" s="104">
        <f>'Batch Schedule (2016)'!I$17</f>
        <v>42499</v>
      </c>
      <c r="D1461" s="105">
        <f>C1461</f>
        <v>42499</v>
      </c>
    </row>
    <row r="1462" spans="2:4">
      <c r="B1462" s="103" t="s">
        <v>5</v>
      </c>
      <c r="C1462" s="104">
        <f>'Batch Schedule (2016)'!J$17</f>
        <v>42509</v>
      </c>
      <c r="D1462" s="105">
        <f>C1462</f>
        <v>42509</v>
      </c>
    </row>
    <row r="1463" spans="2:4">
      <c r="B1463" s="103" t="s">
        <v>6</v>
      </c>
      <c r="D1463" s="105"/>
    </row>
    <row r="1464" spans="2:4">
      <c r="B1464" s="103" t="s">
        <v>7</v>
      </c>
      <c r="C1464" s="104">
        <f>'Batch Schedule (2016)'!R$17</f>
        <v>42559</v>
      </c>
      <c r="D1464" s="105">
        <f>C1464</f>
        <v>42559</v>
      </c>
    </row>
    <row r="1466" spans="2:4">
      <c r="B1466" s="102" t="s">
        <v>156</v>
      </c>
      <c r="C1466" s="103"/>
    </row>
    <row r="1467" spans="2:4">
      <c r="B1467" s="103" t="s">
        <v>0</v>
      </c>
      <c r="C1467" s="104">
        <f>'Batch Schedule (2016)'!$D$19</f>
        <v>42430</v>
      </c>
      <c r="D1467" s="105">
        <f>C1467</f>
        <v>42430</v>
      </c>
    </row>
    <row r="1468" spans="2:4">
      <c r="B1468" s="103" t="s">
        <v>1</v>
      </c>
      <c r="D1468" s="105"/>
    </row>
    <row r="1469" spans="2:4">
      <c r="B1469" s="103" t="s">
        <v>2</v>
      </c>
      <c r="C1469" s="104">
        <f>'Batch Schedule (2016)'!F$19</f>
        <v>42465</v>
      </c>
      <c r="D1469" s="105">
        <f>C1469</f>
        <v>42465</v>
      </c>
    </row>
    <row r="1470" spans="2:4">
      <c r="B1470" s="103" t="s">
        <v>3</v>
      </c>
      <c r="C1470" s="104">
        <f>'Batch Schedule (2016)'!H$19</f>
        <v>42470</v>
      </c>
      <c r="D1470" s="105">
        <f>C1470</f>
        <v>42470</v>
      </c>
    </row>
    <row r="1471" spans="2:4">
      <c r="B1471" s="103" t="s">
        <v>4</v>
      </c>
      <c r="C1471" s="104">
        <f>'Batch Schedule (2016)'!I$19</f>
        <v>42530</v>
      </c>
      <c r="D1471" s="105">
        <f>C1471</f>
        <v>42530</v>
      </c>
    </row>
    <row r="1472" spans="2:4">
      <c r="B1472" s="103" t="s">
        <v>5</v>
      </c>
      <c r="C1472" s="104">
        <f>'Batch Schedule (2016)'!J$19+1</f>
        <v>42541</v>
      </c>
      <c r="D1472" s="105">
        <f>C1472</f>
        <v>42541</v>
      </c>
    </row>
    <row r="1473" spans="2:4">
      <c r="B1473" s="103" t="s">
        <v>6</v>
      </c>
      <c r="D1473" s="105"/>
    </row>
    <row r="1474" spans="2:4">
      <c r="B1474" s="103" t="s">
        <v>7</v>
      </c>
      <c r="C1474" s="104">
        <f>'Batch Schedule (2016)'!R$19</f>
        <v>42590</v>
      </c>
      <c r="D1474" s="105">
        <f>C1474</f>
        <v>42590</v>
      </c>
    </row>
    <row r="1476" spans="2:4">
      <c r="B1476" s="102" t="s">
        <v>116</v>
      </c>
      <c r="C1476" s="103"/>
    </row>
    <row r="1477" spans="2:4">
      <c r="B1477" s="103" t="s">
        <v>0</v>
      </c>
      <c r="C1477" s="104">
        <f>'Batch Schedule (2016)'!$D$21</f>
        <v>42460</v>
      </c>
      <c r="D1477" s="105">
        <f>C1477</f>
        <v>42460</v>
      </c>
    </row>
    <row r="1478" spans="2:4">
      <c r="B1478" s="103" t="s">
        <v>1</v>
      </c>
      <c r="D1478" s="105"/>
    </row>
    <row r="1479" spans="2:4">
      <c r="B1479" s="103" t="s">
        <v>2</v>
      </c>
      <c r="C1479" s="104">
        <f>'Batch Schedule (2016)'!F$21</f>
        <v>42495</v>
      </c>
      <c r="D1479" s="105">
        <f>C1479</f>
        <v>42495</v>
      </c>
    </row>
    <row r="1480" spans="2:4">
      <c r="B1480" s="103" t="s">
        <v>3</v>
      </c>
      <c r="C1480" s="104">
        <f>'Batch Schedule (2016)'!H$21</f>
        <v>42500</v>
      </c>
      <c r="D1480" s="105">
        <f>C1480</f>
        <v>42500</v>
      </c>
    </row>
    <row r="1481" spans="2:4">
      <c r="B1481" s="103" t="s">
        <v>4</v>
      </c>
      <c r="C1481" s="104">
        <f>'Batch Schedule (2016)'!I$21+2</f>
        <v>42562</v>
      </c>
      <c r="D1481" s="105">
        <f>C1481</f>
        <v>42562</v>
      </c>
    </row>
    <row r="1482" spans="2:4">
      <c r="B1482" s="103" t="s">
        <v>5</v>
      </c>
      <c r="C1482" s="104">
        <f>'Batch Schedule (2016)'!J$21</f>
        <v>42570</v>
      </c>
      <c r="D1482" s="105">
        <f>C1482</f>
        <v>42570</v>
      </c>
    </row>
    <row r="1483" spans="2:4">
      <c r="B1483" s="103" t="s">
        <v>6</v>
      </c>
      <c r="D1483" s="105"/>
    </row>
    <row r="1484" spans="2:4">
      <c r="B1484" s="103" t="s">
        <v>7</v>
      </c>
      <c r="C1484" s="104">
        <f>'Batch Schedule (2016)'!R$21</f>
        <v>42620</v>
      </c>
      <c r="D1484" s="105">
        <f>C1484</f>
        <v>42620</v>
      </c>
    </row>
    <row r="1486" spans="2:4">
      <c r="B1486" s="102" t="s">
        <v>158</v>
      </c>
      <c r="C1486" s="103"/>
    </row>
    <row r="1487" spans="2:4">
      <c r="B1487" s="103" t="s">
        <v>0</v>
      </c>
      <c r="C1487" s="104">
        <f>'Batch Schedule (2016)'!$D$23+1</f>
        <v>42492</v>
      </c>
      <c r="D1487" s="105">
        <f>C1487</f>
        <v>42492</v>
      </c>
    </row>
    <row r="1488" spans="2:4">
      <c r="B1488" s="103" t="s">
        <v>1</v>
      </c>
      <c r="D1488" s="105"/>
    </row>
    <row r="1489" spans="2:4">
      <c r="B1489" s="103" t="s">
        <v>2</v>
      </c>
      <c r="C1489" s="104">
        <f>'Batch Schedule (2016)'!F$23+1</f>
        <v>42527</v>
      </c>
      <c r="D1489" s="105">
        <f>C1489</f>
        <v>42527</v>
      </c>
    </row>
    <row r="1490" spans="2:4">
      <c r="B1490" s="103" t="s">
        <v>3</v>
      </c>
      <c r="C1490" s="104">
        <f>'Batch Schedule (2016)'!H$23</f>
        <v>42531</v>
      </c>
      <c r="D1490" s="105">
        <f>C1490</f>
        <v>42531</v>
      </c>
    </row>
    <row r="1491" spans="2:4">
      <c r="B1491" s="103" t="s">
        <v>4</v>
      </c>
      <c r="C1491" s="104">
        <f>'Batch Schedule (2016)'!I$23</f>
        <v>42591</v>
      </c>
      <c r="D1491" s="105">
        <f>C1491</f>
        <v>42591</v>
      </c>
    </row>
    <row r="1492" spans="2:4">
      <c r="B1492" s="103" t="s">
        <v>5</v>
      </c>
      <c r="C1492" s="104">
        <f>'Batch Schedule (2016)'!J$23</f>
        <v>42601</v>
      </c>
      <c r="D1492" s="105">
        <f>C1492</f>
        <v>42601</v>
      </c>
    </row>
    <row r="1493" spans="2:4">
      <c r="B1493" s="103" t="s">
        <v>6</v>
      </c>
      <c r="D1493" s="105"/>
    </row>
    <row r="1494" spans="2:4">
      <c r="B1494" s="103" t="s">
        <v>7</v>
      </c>
      <c r="C1494" s="104">
        <f>'Batch Schedule (2016)'!R$23+3</f>
        <v>42654</v>
      </c>
      <c r="D1494" s="105">
        <f>C1494</f>
        <v>42654</v>
      </c>
    </row>
    <row r="1496" spans="2:4">
      <c r="B1496" s="102" t="s">
        <v>157</v>
      </c>
      <c r="C1496" s="103"/>
    </row>
    <row r="1497" spans="2:4">
      <c r="B1497" s="103" t="s">
        <v>0</v>
      </c>
      <c r="C1497" s="104">
        <f>'Batch Schedule (2016)'!$D$25</f>
        <v>42521</v>
      </c>
      <c r="D1497" s="105">
        <f>C1497</f>
        <v>42521</v>
      </c>
    </row>
    <row r="1498" spans="2:4">
      <c r="B1498" s="103" t="s">
        <v>1</v>
      </c>
      <c r="D1498" s="105"/>
    </row>
    <row r="1499" spans="2:4">
      <c r="B1499" s="103" t="s">
        <v>2</v>
      </c>
      <c r="C1499" s="104">
        <f>'Batch Schedule (2016)'!F$25</f>
        <v>42556</v>
      </c>
      <c r="D1499" s="105">
        <f>C1499</f>
        <v>42556</v>
      </c>
    </row>
    <row r="1500" spans="2:4">
      <c r="B1500" s="103" t="s">
        <v>3</v>
      </c>
      <c r="C1500" s="104">
        <f>'Batch Schedule (2016)'!H$25</f>
        <v>42561</v>
      </c>
      <c r="D1500" s="105">
        <f>C1500</f>
        <v>42561</v>
      </c>
    </row>
    <row r="1501" spans="2:4">
      <c r="B1501" s="103" t="s">
        <v>4</v>
      </c>
      <c r="C1501" s="104">
        <f>'Batch Schedule (2016)'!I$25</f>
        <v>42621</v>
      </c>
      <c r="D1501" s="105">
        <f>C1501</f>
        <v>42621</v>
      </c>
    </row>
    <row r="1502" spans="2:4">
      <c r="B1502" s="103" t="s">
        <v>5</v>
      </c>
      <c r="C1502" s="104">
        <f>'Batch Schedule (2016)'!J$25+1</f>
        <v>42632</v>
      </c>
      <c r="D1502" s="105">
        <f>C1502</f>
        <v>42632</v>
      </c>
    </row>
    <row r="1503" spans="2:4">
      <c r="B1503" s="103" t="s">
        <v>6</v>
      </c>
      <c r="D1503" s="105"/>
    </row>
    <row r="1504" spans="2:4">
      <c r="B1504" s="103" t="s">
        <v>7</v>
      </c>
      <c r="C1504" s="104">
        <f>'Batch Schedule (2016)'!R$25</f>
        <v>42681</v>
      </c>
      <c r="D1504" s="105">
        <f>C1504</f>
        <v>42681</v>
      </c>
    </row>
    <row r="1506" spans="2:4">
      <c r="B1506" s="102" t="s">
        <v>151</v>
      </c>
      <c r="C1506" s="103"/>
    </row>
    <row r="1507" spans="2:4">
      <c r="B1507" s="103" t="s">
        <v>0</v>
      </c>
      <c r="C1507" s="104">
        <f>'Batch Schedule (2016)'!$D$27</f>
        <v>42552</v>
      </c>
      <c r="D1507" s="105">
        <f>C1507</f>
        <v>42552</v>
      </c>
    </row>
    <row r="1508" spans="2:4">
      <c r="B1508" s="103" t="s">
        <v>1</v>
      </c>
      <c r="D1508" s="105"/>
    </row>
    <row r="1509" spans="2:4">
      <c r="B1509" s="103" t="s">
        <v>2</v>
      </c>
      <c r="C1509" s="104">
        <f>'Batch Schedule (2016)'!F$27</f>
        <v>42587</v>
      </c>
      <c r="D1509" s="105">
        <f>C1509</f>
        <v>42587</v>
      </c>
    </row>
    <row r="1510" spans="2:4">
      <c r="B1510" s="103" t="s">
        <v>3</v>
      </c>
      <c r="C1510" s="104">
        <f>'Batch Schedule (2016)'!H$27</f>
        <v>42592</v>
      </c>
      <c r="D1510" s="105">
        <f>C1510</f>
        <v>42592</v>
      </c>
    </row>
    <row r="1511" spans="2:4">
      <c r="B1511" s="103" t="s">
        <v>4</v>
      </c>
      <c r="C1511" s="104">
        <f>'Batch Schedule (2016)'!I$27+2</f>
        <v>42654</v>
      </c>
      <c r="D1511" s="105">
        <f>C1511</f>
        <v>42654</v>
      </c>
    </row>
    <row r="1512" spans="2:4">
      <c r="B1512" s="103" t="s">
        <v>5</v>
      </c>
      <c r="C1512" s="104">
        <f>'Batch Schedule (2016)'!J$27</f>
        <v>42662</v>
      </c>
      <c r="D1512" s="105">
        <f>C1512</f>
        <v>42662</v>
      </c>
    </row>
    <row r="1513" spans="2:4">
      <c r="B1513" s="103" t="s">
        <v>6</v>
      </c>
      <c r="D1513" s="105"/>
    </row>
    <row r="1514" spans="2:4">
      <c r="B1514" s="103" t="s">
        <v>7</v>
      </c>
      <c r="C1514" s="104">
        <f>'Batch Schedule (2016)'!R$27</f>
        <v>42712</v>
      </c>
      <c r="D1514" s="105">
        <f>C1514</f>
        <v>42712</v>
      </c>
    </row>
    <row r="1516" spans="2:4">
      <c r="B1516" s="102" t="s">
        <v>152</v>
      </c>
      <c r="C1516" s="103"/>
    </row>
    <row r="1517" spans="2:4">
      <c r="B1517" s="103" t="s">
        <v>0</v>
      </c>
      <c r="C1517" s="104">
        <f>'Batch Schedule (2016)'!$D$29</f>
        <v>42583</v>
      </c>
      <c r="D1517" s="105">
        <f>C1517</f>
        <v>42583</v>
      </c>
    </row>
    <row r="1518" spans="2:4">
      <c r="B1518" s="103" t="s">
        <v>1</v>
      </c>
      <c r="D1518" s="105"/>
    </row>
    <row r="1519" spans="2:4">
      <c r="B1519" s="103" t="s">
        <v>2</v>
      </c>
      <c r="C1519" s="104">
        <f>'Batch Schedule (2016)'!F$29+1</f>
        <v>42619</v>
      </c>
      <c r="D1519" s="105">
        <f>C1519</f>
        <v>42619</v>
      </c>
    </row>
    <row r="1520" spans="2:4">
      <c r="B1520" s="103" t="s">
        <v>3</v>
      </c>
      <c r="C1520" s="104">
        <f>'Batch Schedule (2016)'!H$29</f>
        <v>42623</v>
      </c>
      <c r="D1520" s="105">
        <f>C1520</f>
        <v>42623</v>
      </c>
    </row>
    <row r="1521" spans="2:4">
      <c r="B1521" s="103" t="s">
        <v>4</v>
      </c>
      <c r="C1521" s="104">
        <f>'Batch Schedule (2016)'!I$29</f>
        <v>42683</v>
      </c>
      <c r="D1521" s="105">
        <f>C1521</f>
        <v>42683</v>
      </c>
    </row>
    <row r="1522" spans="2:4">
      <c r="B1522" s="103" t="s">
        <v>5</v>
      </c>
      <c r="C1522" s="104">
        <f>'Batch Schedule (2016)'!J$29+2</f>
        <v>42695</v>
      </c>
      <c r="D1522" s="105">
        <f>C1522</f>
        <v>42695</v>
      </c>
    </row>
    <row r="1523" spans="2:4">
      <c r="B1523" s="103" t="s">
        <v>6</v>
      </c>
      <c r="D1523" s="105"/>
    </row>
    <row r="1524" spans="2:4">
      <c r="B1524" s="103" t="s">
        <v>7</v>
      </c>
      <c r="C1524" s="104">
        <f>'Batch Schedule (2016)'!R$29+1</f>
        <v>42744</v>
      </c>
      <c r="D1524" s="105">
        <f>C1524</f>
        <v>42744</v>
      </c>
    </row>
    <row r="1526" spans="2:4">
      <c r="B1526" s="102" t="s">
        <v>156</v>
      </c>
      <c r="C1526" s="103"/>
    </row>
    <row r="1527" spans="2:4">
      <c r="B1527" s="103" t="s">
        <v>0</v>
      </c>
      <c r="C1527" s="104">
        <f>'Batch Schedule (2016)'!$D$31</f>
        <v>42613</v>
      </c>
      <c r="D1527" s="105">
        <f>C1527</f>
        <v>42613</v>
      </c>
    </row>
    <row r="1528" spans="2:4">
      <c r="B1528" s="103" t="s">
        <v>1</v>
      </c>
      <c r="D1528" s="105"/>
    </row>
    <row r="1529" spans="2:4">
      <c r="B1529" s="103" t="s">
        <v>2</v>
      </c>
      <c r="C1529" s="104">
        <f>'Batch Schedule (2016)'!F$31</f>
        <v>42648</v>
      </c>
      <c r="D1529" s="105">
        <f>C1529</f>
        <v>42648</v>
      </c>
    </row>
    <row r="1530" spans="2:4">
      <c r="B1530" s="103" t="s">
        <v>3</v>
      </c>
      <c r="C1530" s="104">
        <f>'Batch Schedule (2016)'!H$31</f>
        <v>42653</v>
      </c>
      <c r="D1530" s="105">
        <f>C1530</f>
        <v>42653</v>
      </c>
    </row>
    <row r="1531" spans="2:4">
      <c r="B1531" s="103" t="s">
        <v>4</v>
      </c>
      <c r="C1531" s="104">
        <f>'Batch Schedule (2016)'!I$31</f>
        <v>42713</v>
      </c>
      <c r="D1531" s="105">
        <f>C1531</f>
        <v>42713</v>
      </c>
    </row>
    <row r="1532" spans="2:4">
      <c r="B1532" s="103" t="s">
        <v>5</v>
      </c>
      <c r="C1532" s="104">
        <f>'Batch Schedule (2016)'!J$31</f>
        <v>42723</v>
      </c>
      <c r="D1532" s="105">
        <f>C1532</f>
        <v>42723</v>
      </c>
    </row>
    <row r="1533" spans="2:4">
      <c r="B1533" s="103" t="s">
        <v>6</v>
      </c>
      <c r="D1533" s="105"/>
    </row>
    <row r="1534" spans="2:4">
      <c r="B1534" s="103" t="s">
        <v>7</v>
      </c>
      <c r="C1534" s="104">
        <f>'Batch Schedule (2016)'!R$31</f>
        <v>42773</v>
      </c>
      <c r="D1534" s="105">
        <f>C1534</f>
        <v>42773</v>
      </c>
    </row>
    <row r="1536" spans="2:4">
      <c r="B1536" s="102" t="s">
        <v>116</v>
      </c>
      <c r="C1536" s="103"/>
    </row>
    <row r="1537" spans="2:4">
      <c r="B1537" s="103" t="s">
        <v>0</v>
      </c>
      <c r="C1537" s="104">
        <f>'Batch Schedule (2016)'!$D$33+2</f>
        <v>42646</v>
      </c>
      <c r="D1537" s="105">
        <f>C1537</f>
        <v>42646</v>
      </c>
    </row>
    <row r="1538" spans="2:4">
      <c r="B1538" s="103" t="s">
        <v>1</v>
      </c>
      <c r="D1538" s="105"/>
    </row>
    <row r="1539" spans="2:4">
      <c r="B1539" s="103" t="s">
        <v>2</v>
      </c>
      <c r="C1539" s="104">
        <f>'Batch Schedule (2016)'!F$33+2</f>
        <v>42681</v>
      </c>
      <c r="D1539" s="105">
        <f>C1539</f>
        <v>42681</v>
      </c>
    </row>
    <row r="1540" spans="2:4">
      <c r="B1540" s="103" t="s">
        <v>3</v>
      </c>
      <c r="C1540" s="104">
        <f>'Batch Schedule (2016)'!H$33</f>
        <v>42684</v>
      </c>
      <c r="D1540" s="105">
        <f>C1540</f>
        <v>42684</v>
      </c>
    </row>
    <row r="1541" spans="2:4">
      <c r="B1541" s="103" t="s">
        <v>4</v>
      </c>
      <c r="C1541" s="104">
        <f>'Batch Schedule (2016)'!I$33</f>
        <v>42744</v>
      </c>
      <c r="D1541" s="105">
        <f>C1541</f>
        <v>42744</v>
      </c>
    </row>
    <row r="1542" spans="2:4">
      <c r="B1542" s="103" t="s">
        <v>5</v>
      </c>
      <c r="C1542" s="104">
        <f>'Batch Schedule (2016)'!J$33</f>
        <v>42754</v>
      </c>
      <c r="D1542" s="105">
        <f>C1542</f>
        <v>42754</v>
      </c>
    </row>
    <row r="1543" spans="2:4">
      <c r="B1543" s="103" t="s">
        <v>6</v>
      </c>
      <c r="D1543" s="105"/>
    </row>
    <row r="1544" spans="2:4">
      <c r="B1544" s="103" t="s">
        <v>7</v>
      </c>
      <c r="C1544" s="104">
        <f>'Batch Schedule (2016)'!R$33</f>
        <v>42804</v>
      </c>
      <c r="D1544" s="105">
        <f>C1544</f>
        <v>42804</v>
      </c>
    </row>
    <row r="1546" spans="2:4">
      <c r="B1546" s="102" t="s">
        <v>158</v>
      </c>
      <c r="C1546" s="103"/>
    </row>
    <row r="1547" spans="2:4">
      <c r="B1547" s="103" t="s">
        <v>0</v>
      </c>
      <c r="C1547" s="104">
        <f>'Batch Schedule (2016)'!$D$35</f>
        <v>42674</v>
      </c>
      <c r="D1547" s="105">
        <f>C1547</f>
        <v>42674</v>
      </c>
    </row>
    <row r="1548" spans="2:4">
      <c r="B1548" s="103" t="s">
        <v>1</v>
      </c>
      <c r="D1548" s="105"/>
    </row>
    <row r="1549" spans="2:4">
      <c r="B1549" s="103" t="s">
        <v>2</v>
      </c>
      <c r="C1549" s="104">
        <f>'Batch Schedule (2016)'!F$35</f>
        <v>42709</v>
      </c>
      <c r="D1549" s="105">
        <f>C1549</f>
        <v>42709</v>
      </c>
    </row>
    <row r="1550" spans="2:4">
      <c r="B1550" s="103" t="s">
        <v>3</v>
      </c>
      <c r="C1550" s="104">
        <f>'Batch Schedule (2016)'!H$35</f>
        <v>42714</v>
      </c>
      <c r="D1550" s="105">
        <f>C1550</f>
        <v>42714</v>
      </c>
    </row>
    <row r="1551" spans="2:4">
      <c r="B1551" s="103" t="s">
        <v>4</v>
      </c>
      <c r="C1551" s="104">
        <f>'Batch Schedule (2016)'!I$35</f>
        <v>42774</v>
      </c>
      <c r="D1551" s="105">
        <f>C1551</f>
        <v>42774</v>
      </c>
    </row>
    <row r="1552" spans="2:4">
      <c r="B1552" s="103" t="s">
        <v>5</v>
      </c>
      <c r="C1552" s="104">
        <f>'Batch Schedule (2016)'!J$35+2+1</f>
        <v>42787</v>
      </c>
      <c r="D1552" s="105">
        <f>C1552</f>
        <v>42787</v>
      </c>
    </row>
    <row r="1553" spans="2:4">
      <c r="B1553" s="103" t="s">
        <v>6</v>
      </c>
      <c r="D1553" s="105"/>
    </row>
    <row r="1554" spans="2:4">
      <c r="B1554" s="103" t="s">
        <v>7</v>
      </c>
      <c r="C1554" s="104">
        <f>'Batch Schedule (2016)'!R$35+1</f>
        <v>42835</v>
      </c>
      <c r="D1554" s="105">
        <f>C1554</f>
        <v>42835</v>
      </c>
    </row>
    <row r="1556" spans="2:4">
      <c r="B1556" s="102" t="s">
        <v>157</v>
      </c>
      <c r="C1556" s="103"/>
    </row>
    <row r="1557" spans="2:4">
      <c r="B1557" s="103" t="s">
        <v>0</v>
      </c>
      <c r="C1557" s="104">
        <f>'Batch Schedule (2017)'!$D$13</f>
        <v>42705</v>
      </c>
      <c r="D1557" s="105">
        <f>C1557</f>
        <v>42705</v>
      </c>
    </row>
    <row r="1558" spans="2:4">
      <c r="B1558" s="103" t="s">
        <v>1</v>
      </c>
      <c r="D1558" s="105"/>
    </row>
    <row r="1559" spans="2:4">
      <c r="B1559" s="103" t="s">
        <v>2</v>
      </c>
      <c r="C1559" s="104">
        <f>'Batch Schedule (2017)'!F$13</f>
        <v>42740</v>
      </c>
      <c r="D1559" s="105">
        <f>C1559</f>
        <v>42740</v>
      </c>
    </row>
    <row r="1560" spans="2:4">
      <c r="B1560" s="103" t="s">
        <v>3</v>
      </c>
      <c r="C1560" s="104">
        <f>'Batch Schedule (2017)'!H$13</f>
        <v>42745</v>
      </c>
      <c r="D1560" s="105">
        <f>C1560</f>
        <v>42745</v>
      </c>
    </row>
    <row r="1561" spans="2:4">
      <c r="B1561" s="103" t="s">
        <v>4</v>
      </c>
      <c r="C1561" s="104">
        <f>'Batch Schedule (2017)'!I$13+2</f>
        <v>42807</v>
      </c>
      <c r="D1561" s="105">
        <f>C1561</f>
        <v>42807</v>
      </c>
    </row>
    <row r="1562" spans="2:4">
      <c r="B1562" s="103" t="s">
        <v>5</v>
      </c>
      <c r="C1562" s="104">
        <f>'Batch Schedule (2017)'!J$13</f>
        <v>42815</v>
      </c>
      <c r="D1562" s="105">
        <f>C1562</f>
        <v>42815</v>
      </c>
    </row>
    <row r="1563" spans="2:4">
      <c r="B1563" s="103" t="s">
        <v>6</v>
      </c>
      <c r="D1563" s="105"/>
    </row>
    <row r="1564" spans="2:4">
      <c r="B1564" s="103" t="s">
        <v>7</v>
      </c>
      <c r="C1564" s="104">
        <f>'Batch Schedule (2017)'!R$13</f>
        <v>42865</v>
      </c>
      <c r="D1564" s="105">
        <f>C1564</f>
        <v>42865</v>
      </c>
    </row>
    <row r="1566" spans="2:4">
      <c r="B1566" s="102" t="s">
        <v>151</v>
      </c>
      <c r="C1566" s="103"/>
    </row>
    <row r="1567" spans="2:4">
      <c r="B1567" s="103" t="s">
        <v>0</v>
      </c>
      <c r="C1567" s="104">
        <f>'Batch Schedule (2017)'!$D$15+1+1</f>
        <v>42738</v>
      </c>
      <c r="D1567" s="105">
        <f>C1567</f>
        <v>42738</v>
      </c>
    </row>
    <row r="1568" spans="2:4">
      <c r="B1568" s="103" t="s">
        <v>1</v>
      </c>
      <c r="D1568" s="105"/>
    </row>
    <row r="1569" spans="2:4">
      <c r="B1569" s="103" t="s">
        <v>2</v>
      </c>
      <c r="C1569" s="104">
        <f>'Batch Schedule (2017)'!F$15+1</f>
        <v>42772</v>
      </c>
      <c r="D1569" s="105">
        <f>C1569</f>
        <v>42772</v>
      </c>
    </row>
    <row r="1570" spans="2:4">
      <c r="B1570" s="103" t="s">
        <v>3</v>
      </c>
      <c r="C1570" s="104">
        <f>'Batch Schedule (2017)'!H$15</f>
        <v>42776</v>
      </c>
      <c r="D1570" s="105">
        <f>C1570</f>
        <v>42776</v>
      </c>
    </row>
    <row r="1571" spans="2:4">
      <c r="B1571" s="103" t="s">
        <v>4</v>
      </c>
      <c r="C1571" s="104">
        <f>'Batch Schedule (2017)'!I$15</f>
        <v>42836</v>
      </c>
      <c r="D1571" s="105">
        <f>C1571</f>
        <v>42836</v>
      </c>
    </row>
    <row r="1572" spans="2:4">
      <c r="B1572" s="103" t="s">
        <v>5</v>
      </c>
      <c r="C1572" s="104">
        <f>'Batch Schedule (2017)'!J$15</f>
        <v>42846</v>
      </c>
      <c r="D1572" s="105">
        <f>C1572</f>
        <v>42846</v>
      </c>
    </row>
    <row r="1573" spans="2:4">
      <c r="B1573" s="103" t="s">
        <v>6</v>
      </c>
      <c r="D1573" s="105"/>
    </row>
    <row r="1574" spans="2:4">
      <c r="B1574" s="103" t="s">
        <v>7</v>
      </c>
      <c r="C1574" s="104">
        <f>'Batch Schedule (2017)'!R$15+2</f>
        <v>42898</v>
      </c>
      <c r="D1574" s="105">
        <f>C1574</f>
        <v>42898</v>
      </c>
    </row>
    <row r="1576" spans="2:4">
      <c r="B1576" s="102" t="s">
        <v>152</v>
      </c>
      <c r="C1576" s="103"/>
    </row>
    <row r="1577" spans="2:4">
      <c r="B1577" s="103" t="s">
        <v>0</v>
      </c>
      <c r="C1577" s="104">
        <f>'Batch Schedule (2017)'!$D$17+1</f>
        <v>42765</v>
      </c>
      <c r="D1577" s="105">
        <f>C1577</f>
        <v>42765</v>
      </c>
    </row>
    <row r="1578" spans="2:4">
      <c r="B1578" s="103" t="s">
        <v>1</v>
      </c>
      <c r="D1578" s="105"/>
    </row>
    <row r="1579" spans="2:4">
      <c r="B1579" s="103" t="s">
        <v>2</v>
      </c>
      <c r="C1579" s="104">
        <f>'Batch Schedule (2017)'!F$17+1</f>
        <v>42800</v>
      </c>
      <c r="D1579" s="105">
        <f>C1579</f>
        <v>42800</v>
      </c>
    </row>
    <row r="1580" spans="2:4">
      <c r="B1580" s="103" t="s">
        <v>3</v>
      </c>
      <c r="C1580" s="104">
        <f>'Batch Schedule (2017)'!H$17</f>
        <v>42804</v>
      </c>
      <c r="D1580" s="105">
        <f>C1580</f>
        <v>42804</v>
      </c>
    </row>
    <row r="1581" spans="2:4">
      <c r="B1581" s="103" t="s">
        <v>4</v>
      </c>
      <c r="C1581" s="104">
        <f>'Batch Schedule (2017)'!I$17</f>
        <v>42864</v>
      </c>
      <c r="D1581" s="105">
        <f>C1581</f>
        <v>42864</v>
      </c>
    </row>
    <row r="1582" spans="2:4">
      <c r="B1582" s="103" t="s">
        <v>5</v>
      </c>
      <c r="C1582" s="104">
        <f>'Batch Schedule (2017)'!J$17</f>
        <v>42874</v>
      </c>
      <c r="D1582" s="105">
        <f>C1582</f>
        <v>42874</v>
      </c>
    </row>
    <row r="1583" spans="2:4">
      <c r="B1583" s="103" t="s">
        <v>6</v>
      </c>
      <c r="D1583" s="105"/>
    </row>
    <row r="1584" spans="2:4">
      <c r="B1584" s="103" t="s">
        <v>7</v>
      </c>
      <c r="C1584" s="104">
        <f>'Batch Schedule (2017)'!R$17+2</f>
        <v>42926</v>
      </c>
      <c r="D1584" s="105">
        <f>C1584</f>
        <v>42926</v>
      </c>
    </row>
    <row r="1586" spans="2:4">
      <c r="B1586" s="102" t="s">
        <v>156</v>
      </c>
      <c r="C1586" s="103"/>
    </row>
    <row r="1587" spans="2:4">
      <c r="B1587" s="103" t="s">
        <v>0</v>
      </c>
      <c r="C1587" s="104">
        <f>'Batch Schedule (2017)'!$D$19</f>
        <v>42795</v>
      </c>
      <c r="D1587" s="105">
        <f>C1587</f>
        <v>42795</v>
      </c>
    </row>
    <row r="1588" spans="2:4">
      <c r="B1588" s="103" t="s">
        <v>1</v>
      </c>
      <c r="D1588" s="105"/>
    </row>
    <row r="1589" spans="2:4">
      <c r="B1589" s="103" t="s">
        <v>2</v>
      </c>
      <c r="C1589" s="104">
        <f>'Batch Schedule (2017)'!F$19</f>
        <v>42830</v>
      </c>
      <c r="D1589" s="105">
        <f>C1589</f>
        <v>42830</v>
      </c>
    </row>
    <row r="1590" spans="2:4">
      <c r="B1590" s="103" t="s">
        <v>3</v>
      </c>
      <c r="C1590" s="104">
        <f>'Batch Schedule (2017)'!H$19</f>
        <v>42835</v>
      </c>
      <c r="D1590" s="105">
        <f>C1590</f>
        <v>42835</v>
      </c>
    </row>
    <row r="1591" spans="2:4">
      <c r="B1591" s="103" t="s">
        <v>4</v>
      </c>
      <c r="C1591" s="104">
        <f>'Batch Schedule (2017)'!I$19</f>
        <v>42895</v>
      </c>
      <c r="D1591" s="105">
        <f>C1591</f>
        <v>42895</v>
      </c>
    </row>
    <row r="1592" spans="2:4">
      <c r="B1592" s="103" t="s">
        <v>5</v>
      </c>
      <c r="C1592" s="104">
        <f>'Batch Schedule (2017)'!J$19</f>
        <v>42905</v>
      </c>
      <c r="D1592" s="105">
        <f>C1592</f>
        <v>42905</v>
      </c>
    </row>
    <row r="1593" spans="2:4">
      <c r="B1593" s="103" t="s">
        <v>6</v>
      </c>
      <c r="D1593" s="105"/>
    </row>
    <row r="1594" spans="2:4">
      <c r="B1594" s="103" t="s">
        <v>7</v>
      </c>
      <c r="C1594" s="104">
        <f>'Batch Schedule (2017)'!R$19</f>
        <v>42955</v>
      </c>
      <c r="D1594" s="105">
        <f>C1594</f>
        <v>42955</v>
      </c>
    </row>
    <row r="1596" spans="2:4">
      <c r="B1596" s="102" t="s">
        <v>116</v>
      </c>
      <c r="C1596" s="103"/>
    </row>
    <row r="1597" spans="2:4">
      <c r="B1597" s="103" t="s">
        <v>0</v>
      </c>
      <c r="C1597" s="104">
        <f>'Batch Schedule (2017)'!$D$21</f>
        <v>42825</v>
      </c>
      <c r="D1597" s="105">
        <f>C1597</f>
        <v>42825</v>
      </c>
    </row>
    <row r="1598" spans="2:4">
      <c r="B1598" s="103" t="s">
        <v>1</v>
      </c>
      <c r="D1598" s="105"/>
    </row>
    <row r="1599" spans="2:4">
      <c r="B1599" s="103" t="s">
        <v>2</v>
      </c>
      <c r="C1599" s="104">
        <f>'Batch Schedule (2017)'!F$21</f>
        <v>42860</v>
      </c>
      <c r="D1599" s="105">
        <f>C1599</f>
        <v>42860</v>
      </c>
    </row>
    <row r="1600" spans="2:4">
      <c r="B1600" s="103" t="s">
        <v>3</v>
      </c>
      <c r="C1600" s="104">
        <f>'Batch Schedule (2017)'!H$21</f>
        <v>42865</v>
      </c>
      <c r="D1600" s="105">
        <f>C1600</f>
        <v>42865</v>
      </c>
    </row>
    <row r="1601" spans="2:4">
      <c r="B1601" s="103" t="s">
        <v>4</v>
      </c>
      <c r="C1601" s="104">
        <f>'Batch Schedule (2017)'!I$21+1</f>
        <v>42926</v>
      </c>
      <c r="D1601" s="105">
        <f>C1601</f>
        <v>42926</v>
      </c>
    </row>
    <row r="1602" spans="2:4">
      <c r="B1602" s="103" t="s">
        <v>5</v>
      </c>
      <c r="C1602" s="104">
        <f>'Batch Schedule (2017)'!J$21</f>
        <v>42935</v>
      </c>
      <c r="D1602" s="105">
        <f>C1602</f>
        <v>42935</v>
      </c>
    </row>
    <row r="1603" spans="2:4">
      <c r="B1603" s="103" t="s">
        <v>6</v>
      </c>
      <c r="D1603" s="105"/>
    </row>
    <row r="1604" spans="2:4">
      <c r="B1604" s="103" t="s">
        <v>7</v>
      </c>
      <c r="C1604" s="104">
        <f>'Batch Schedule (2017)'!R$21</f>
        <v>42985</v>
      </c>
      <c r="D1604" s="105">
        <f>C1604</f>
        <v>42985</v>
      </c>
    </row>
    <row r="1606" spans="2:4">
      <c r="B1606" s="102" t="s">
        <v>158</v>
      </c>
      <c r="C1606" s="103"/>
    </row>
    <row r="1607" spans="2:4">
      <c r="B1607" s="103" t="s">
        <v>0</v>
      </c>
      <c r="C1607" s="104">
        <f>'Batch Schedule (2017)'!$D$23</f>
        <v>42856</v>
      </c>
      <c r="D1607" s="105">
        <f>C1607</f>
        <v>42856</v>
      </c>
    </row>
    <row r="1608" spans="2:4">
      <c r="B1608" s="103" t="s">
        <v>1</v>
      </c>
      <c r="D1608" s="105"/>
    </row>
    <row r="1609" spans="2:4">
      <c r="B1609" s="103" t="s">
        <v>2</v>
      </c>
      <c r="C1609" s="104">
        <f>'Batch Schedule (2017)'!F$23</f>
        <v>42891</v>
      </c>
      <c r="D1609" s="105">
        <f>C1609</f>
        <v>42891</v>
      </c>
    </row>
    <row r="1610" spans="2:4">
      <c r="B1610" s="103" t="s">
        <v>3</v>
      </c>
      <c r="C1610" s="104">
        <f>'Batch Schedule (2017)'!H$23</f>
        <v>42896</v>
      </c>
      <c r="D1610" s="105">
        <f>C1610</f>
        <v>42896</v>
      </c>
    </row>
    <row r="1611" spans="2:4">
      <c r="B1611" s="103" t="s">
        <v>4</v>
      </c>
      <c r="C1611" s="104">
        <f>'Batch Schedule (2017)'!I$23</f>
        <v>42956</v>
      </c>
      <c r="D1611" s="105">
        <f>C1611</f>
        <v>42956</v>
      </c>
    </row>
    <row r="1612" spans="2:4">
      <c r="B1612" s="103" t="s">
        <v>5</v>
      </c>
      <c r="C1612" s="104">
        <f>'Batch Schedule (2017)'!J$23+2</f>
        <v>42968</v>
      </c>
      <c r="D1612" s="105">
        <f>C1612</f>
        <v>42968</v>
      </c>
    </row>
    <row r="1613" spans="2:4">
      <c r="B1613" s="103" t="s">
        <v>6</v>
      </c>
      <c r="D1613" s="105"/>
    </row>
    <row r="1614" spans="2:4">
      <c r="B1614" s="103" t="s">
        <v>7</v>
      </c>
      <c r="C1614" s="104">
        <f>'Batch Schedule (2017)'!R$23+2</f>
        <v>43018</v>
      </c>
      <c r="D1614" s="105">
        <f>C1614</f>
        <v>43018</v>
      </c>
    </row>
    <row r="1616" spans="2:4">
      <c r="B1616" s="102" t="s">
        <v>157</v>
      </c>
      <c r="C1616" s="103"/>
    </row>
    <row r="1617" spans="2:4">
      <c r="B1617" s="103" t="s">
        <v>0</v>
      </c>
      <c r="C1617" s="104">
        <f>'Batch Schedule (2017)'!$D$25</f>
        <v>42886</v>
      </c>
      <c r="D1617" s="105">
        <f>C1617</f>
        <v>42886</v>
      </c>
    </row>
    <row r="1618" spans="2:4">
      <c r="B1618" s="103" t="s">
        <v>1</v>
      </c>
      <c r="D1618" s="105"/>
    </row>
    <row r="1619" spans="2:4">
      <c r="B1619" s="103" t="s">
        <v>2</v>
      </c>
      <c r="C1619" s="104">
        <f>'Batch Schedule (2017)'!F$25</f>
        <v>42921</v>
      </c>
      <c r="D1619" s="105">
        <f>C1619</f>
        <v>42921</v>
      </c>
    </row>
    <row r="1620" spans="2:4">
      <c r="B1620" s="103" t="s">
        <v>3</v>
      </c>
      <c r="C1620" s="104">
        <f>'Batch Schedule (2017)'!H$25</f>
        <v>42926</v>
      </c>
      <c r="D1620" s="105">
        <f>C1620</f>
        <v>42926</v>
      </c>
    </row>
    <row r="1621" spans="2:4">
      <c r="B1621" s="103" t="s">
        <v>4</v>
      </c>
      <c r="C1621" s="104">
        <f>'Batch Schedule (2017)'!I$25</f>
        <v>42986</v>
      </c>
      <c r="D1621" s="105">
        <f>C1621</f>
        <v>42986</v>
      </c>
    </row>
    <row r="1622" spans="2:4">
      <c r="B1622" s="103" t="s">
        <v>5</v>
      </c>
      <c r="C1622" s="104">
        <f>'Batch Schedule (2017)'!J$25</f>
        <v>42996</v>
      </c>
      <c r="D1622" s="105">
        <f>C1622</f>
        <v>42996</v>
      </c>
    </row>
    <row r="1623" spans="2:4">
      <c r="B1623" s="103" t="s">
        <v>6</v>
      </c>
      <c r="D1623" s="105"/>
    </row>
    <row r="1624" spans="2:4">
      <c r="B1624" s="103" t="s">
        <v>7</v>
      </c>
      <c r="C1624" s="104">
        <f>'Batch Schedule (2017)'!R$25</f>
        <v>43046</v>
      </c>
      <c r="D1624" s="105">
        <f>C1624</f>
        <v>43046</v>
      </c>
    </row>
    <row r="1626" spans="2:4">
      <c r="B1626" s="102" t="s">
        <v>151</v>
      </c>
      <c r="C1626" s="103"/>
    </row>
    <row r="1627" spans="2:4">
      <c r="B1627" s="103" t="s">
        <v>0</v>
      </c>
      <c r="C1627" s="104">
        <f>'Batch Schedule (2017)'!$D$27+4</f>
        <v>42921</v>
      </c>
      <c r="D1627" s="105">
        <f>C1627</f>
        <v>42921</v>
      </c>
    </row>
    <row r="1628" spans="2:4">
      <c r="B1628" s="103" t="s">
        <v>1</v>
      </c>
      <c r="D1628" s="105"/>
    </row>
    <row r="1629" spans="2:4">
      <c r="B1629" s="103" t="s">
        <v>2</v>
      </c>
      <c r="C1629" s="104">
        <f>'Batch Schedule (2017)'!F$27+2</f>
        <v>42954</v>
      </c>
      <c r="D1629" s="105">
        <f>C1629</f>
        <v>42954</v>
      </c>
    </row>
    <row r="1630" spans="2:4">
      <c r="B1630" s="103" t="s">
        <v>3</v>
      </c>
      <c r="C1630" s="104">
        <f>'Batch Schedule (2017)'!H$27</f>
        <v>42957</v>
      </c>
      <c r="D1630" s="105">
        <f>C1630</f>
        <v>42957</v>
      </c>
    </row>
    <row r="1631" spans="2:4">
      <c r="B1631" s="103" t="s">
        <v>4</v>
      </c>
      <c r="C1631" s="104">
        <f>'Batch Schedule (2017)'!I$27+1</f>
        <v>43018</v>
      </c>
      <c r="D1631" s="105">
        <f>C1631</f>
        <v>43018</v>
      </c>
    </row>
    <row r="1632" spans="2:4">
      <c r="B1632" s="103" t="s">
        <v>5</v>
      </c>
      <c r="C1632" s="104">
        <f>'Batch Schedule (2017)'!J$27</f>
        <v>43027</v>
      </c>
      <c r="D1632" s="105">
        <f>C1632</f>
        <v>43027</v>
      </c>
    </row>
    <row r="1633" spans="2:4">
      <c r="B1633" s="103" t="s">
        <v>6</v>
      </c>
      <c r="D1633" s="105"/>
    </row>
    <row r="1634" spans="2:4">
      <c r="B1634" s="103" t="s">
        <v>7</v>
      </c>
      <c r="C1634" s="104">
        <f>'Batch Schedule (2017)'!R$27</f>
        <v>43077</v>
      </c>
      <c r="D1634" s="105">
        <f>C1634</f>
        <v>43077</v>
      </c>
    </row>
    <row r="1636" spans="2:4">
      <c r="B1636" s="102" t="s">
        <v>152</v>
      </c>
      <c r="C1636" s="103"/>
    </row>
    <row r="1637" spans="2:4">
      <c r="B1637" s="103" t="s">
        <v>0</v>
      </c>
      <c r="C1637" s="104">
        <f>'Batch Schedule (2017)'!$D$29</f>
        <v>42948</v>
      </c>
      <c r="D1637" s="105">
        <f>C1637</f>
        <v>42948</v>
      </c>
    </row>
    <row r="1638" spans="2:4">
      <c r="B1638" s="103" t="s">
        <v>1</v>
      </c>
      <c r="D1638" s="105"/>
    </row>
    <row r="1639" spans="2:4">
      <c r="B1639" s="103" t="s">
        <v>2</v>
      </c>
      <c r="C1639" s="104">
        <f>'Batch Schedule (2017)'!F$29</f>
        <v>42983</v>
      </c>
      <c r="D1639" s="105">
        <f>C1639</f>
        <v>42983</v>
      </c>
    </row>
    <row r="1640" spans="2:4">
      <c r="B1640" s="103" t="s">
        <v>3</v>
      </c>
      <c r="C1640" s="104">
        <f>'Batch Schedule (2017)'!H$29</f>
        <v>42988</v>
      </c>
      <c r="D1640" s="105">
        <f>C1640</f>
        <v>42988</v>
      </c>
    </row>
    <row r="1641" spans="2:4">
      <c r="B1641" s="103" t="s">
        <v>4</v>
      </c>
      <c r="C1641" s="104">
        <f>'Batch Schedule (2017)'!I$29</f>
        <v>43048</v>
      </c>
      <c r="D1641" s="105">
        <f>C1641</f>
        <v>43048</v>
      </c>
    </row>
    <row r="1642" spans="2:4">
      <c r="B1642" s="103" t="s">
        <v>5</v>
      </c>
      <c r="C1642" s="104">
        <f>'Batch Schedule (2017)'!J$29+1</f>
        <v>43059</v>
      </c>
      <c r="D1642" s="105">
        <f>C1642</f>
        <v>43059</v>
      </c>
    </row>
    <row r="1643" spans="2:4">
      <c r="B1643" s="103" t="s">
        <v>6</v>
      </c>
      <c r="D1643" s="105"/>
    </row>
    <row r="1644" spans="2:4">
      <c r="B1644" s="103" t="s">
        <v>7</v>
      </c>
      <c r="C1644" s="104">
        <f>'Batch Schedule (2017)'!R$29</f>
        <v>43108</v>
      </c>
      <c r="D1644" s="105">
        <f>C1644</f>
        <v>43108</v>
      </c>
    </row>
    <row r="1646" spans="2:4">
      <c r="B1646" s="102" t="s">
        <v>156</v>
      </c>
      <c r="C1646" s="103"/>
    </row>
    <row r="1647" spans="2:4">
      <c r="B1647" s="103" t="s">
        <v>0</v>
      </c>
      <c r="C1647" s="104">
        <f>'Batch Schedule (2017)'!$D$31</f>
        <v>42978</v>
      </c>
      <c r="D1647" s="105">
        <f>C1647</f>
        <v>42978</v>
      </c>
    </row>
    <row r="1648" spans="2:4">
      <c r="B1648" s="103" t="s">
        <v>1</v>
      </c>
      <c r="D1648" s="105"/>
    </row>
    <row r="1649" spans="2:4">
      <c r="B1649" s="103" t="s">
        <v>2</v>
      </c>
      <c r="C1649" s="104">
        <f>'Batch Schedule (2017)'!F$31</f>
        <v>43013</v>
      </c>
      <c r="D1649" s="105">
        <f>C1649</f>
        <v>43013</v>
      </c>
    </row>
    <row r="1650" spans="2:4">
      <c r="B1650" s="103" t="s">
        <v>3</v>
      </c>
      <c r="C1650" s="104">
        <f>'Batch Schedule (2017)'!H$31</f>
        <v>43018</v>
      </c>
      <c r="D1650" s="105">
        <f>C1650</f>
        <v>43018</v>
      </c>
    </row>
    <row r="1651" spans="2:4">
      <c r="B1651" s="103" t="s">
        <v>4</v>
      </c>
      <c r="C1651" s="104">
        <f>'Batch Schedule (2017)'!I$31+2</f>
        <v>43080</v>
      </c>
      <c r="D1651" s="105">
        <f>C1651</f>
        <v>43080</v>
      </c>
    </row>
    <row r="1652" spans="2:4">
      <c r="B1652" s="103" t="s">
        <v>5</v>
      </c>
      <c r="C1652" s="104">
        <f>'Batch Schedule (2017)'!J$31</f>
        <v>43088</v>
      </c>
      <c r="D1652" s="105">
        <f>C1652</f>
        <v>43088</v>
      </c>
    </row>
    <row r="1653" spans="2:4">
      <c r="B1653" s="103" t="s">
        <v>6</v>
      </c>
      <c r="D1653" s="105"/>
    </row>
    <row r="1654" spans="2:4">
      <c r="B1654" s="103" t="s">
        <v>7</v>
      </c>
      <c r="C1654" s="104">
        <f>'Batch Schedule (2017)'!R$31</f>
        <v>43138</v>
      </c>
      <c r="D1654" s="105">
        <f>C1654</f>
        <v>43138</v>
      </c>
    </row>
    <row r="1656" spans="2:4">
      <c r="B1656" s="102" t="s">
        <v>116</v>
      </c>
      <c r="C1656" s="103"/>
    </row>
    <row r="1657" spans="2:4">
      <c r="B1657" s="103" t="s">
        <v>0</v>
      </c>
      <c r="C1657" s="104">
        <f>'Batch Schedule (2017)'!$D$33+1</f>
        <v>43010</v>
      </c>
      <c r="D1657" s="105">
        <f>C1657</f>
        <v>43010</v>
      </c>
    </row>
    <row r="1658" spans="2:4">
      <c r="B1658" s="103" t="s">
        <v>1</v>
      </c>
      <c r="D1658" s="105"/>
    </row>
    <row r="1659" spans="2:4">
      <c r="B1659" s="103" t="s">
        <v>2</v>
      </c>
      <c r="C1659" s="104">
        <f>'Batch Schedule (2017)'!F$33+1</f>
        <v>43045</v>
      </c>
      <c r="D1659" s="105">
        <f>C1659</f>
        <v>43045</v>
      </c>
    </row>
    <row r="1660" spans="2:4">
      <c r="B1660" s="103" t="s">
        <v>3</v>
      </c>
      <c r="C1660" s="104">
        <f>'Batch Schedule (2017)'!H$33</f>
        <v>43049</v>
      </c>
      <c r="D1660" s="105">
        <f>C1660</f>
        <v>43049</v>
      </c>
    </row>
    <row r="1661" spans="2:4">
      <c r="B1661" s="103" t="s">
        <v>4</v>
      </c>
      <c r="C1661" s="104">
        <f>'Batch Schedule (2017)'!I$33</f>
        <v>43109</v>
      </c>
      <c r="D1661" s="105">
        <f>C1661</f>
        <v>43109</v>
      </c>
    </row>
    <row r="1662" spans="2:4">
      <c r="B1662" s="103" t="s">
        <v>5</v>
      </c>
      <c r="C1662" s="104">
        <f>'Batch Schedule (2017)'!J$33</f>
        <v>43119</v>
      </c>
      <c r="D1662" s="105">
        <f>C1662</f>
        <v>43119</v>
      </c>
    </row>
    <row r="1663" spans="2:4">
      <c r="B1663" s="103" t="s">
        <v>6</v>
      </c>
      <c r="D1663" s="105"/>
    </row>
    <row r="1664" spans="2:4">
      <c r="B1664" s="103" t="s">
        <v>7</v>
      </c>
      <c r="C1664" s="104">
        <f>'Batch Schedule (2017)'!R$33+2</f>
        <v>43171</v>
      </c>
      <c r="D1664" s="105">
        <f>C1664</f>
        <v>43171</v>
      </c>
    </row>
    <row r="1666" spans="2:4">
      <c r="B1666" s="102" t="s">
        <v>158</v>
      </c>
      <c r="C1666" s="103"/>
    </row>
    <row r="1667" spans="2:4">
      <c r="B1667" s="103" t="s">
        <v>0</v>
      </c>
      <c r="C1667" s="104">
        <f>'Batch Schedule (2017)'!$D$35</f>
        <v>43039</v>
      </c>
      <c r="D1667" s="105">
        <f>C1667</f>
        <v>43039</v>
      </c>
    </row>
    <row r="1668" spans="2:4">
      <c r="B1668" s="103" t="s">
        <v>1</v>
      </c>
      <c r="D1668" s="105"/>
    </row>
    <row r="1669" spans="2:4">
      <c r="B1669" s="103" t="s">
        <v>2</v>
      </c>
      <c r="C1669" s="104">
        <f>'Batch Schedule (2017)'!F$35</f>
        <v>43074</v>
      </c>
      <c r="D1669" s="105">
        <f>C1669</f>
        <v>43074</v>
      </c>
    </row>
    <row r="1670" spans="2:4">
      <c r="B1670" s="103" t="s">
        <v>3</v>
      </c>
      <c r="C1670" s="104">
        <f>'Batch Schedule (2017)'!H$35</f>
        <v>43079</v>
      </c>
      <c r="D1670" s="105">
        <f>C1670</f>
        <v>43079</v>
      </c>
    </row>
    <row r="1671" spans="2:4">
      <c r="B1671" s="103" t="s">
        <v>4</v>
      </c>
      <c r="C1671" s="104">
        <f>'Batch Schedule (2017)'!I$35</f>
        <v>43139</v>
      </c>
      <c r="D1671" s="105">
        <f>C1671</f>
        <v>43139</v>
      </c>
    </row>
    <row r="1672" spans="2:4">
      <c r="B1672" s="103" t="s">
        <v>5</v>
      </c>
      <c r="C1672" s="104">
        <f>'Batch Schedule (2017)'!J$35+2</f>
        <v>43151</v>
      </c>
      <c r="D1672" s="105">
        <f>C1672</f>
        <v>43151</v>
      </c>
    </row>
    <row r="1673" spans="2:4">
      <c r="B1673" s="103" t="s">
        <v>6</v>
      </c>
      <c r="D1673" s="105"/>
    </row>
    <row r="1674" spans="2:4">
      <c r="B1674" s="103" t="s">
        <v>7</v>
      </c>
      <c r="C1674" s="104">
        <f>'Batch Schedule (2017)'!R$35</f>
        <v>43199</v>
      </c>
      <c r="D1674" s="105">
        <f>C1674</f>
        <v>43199</v>
      </c>
    </row>
    <row r="1676" spans="2:4">
      <c r="B1676" s="102" t="s">
        <v>157</v>
      </c>
      <c r="C1676" s="103"/>
    </row>
    <row r="1677" spans="2:4">
      <c r="B1677" s="103" t="s">
        <v>0</v>
      </c>
      <c r="C1677" s="104">
        <f>'Batch Schedule (2018)'!$D$13</f>
        <v>43070</v>
      </c>
      <c r="D1677" s="105">
        <f>C1677</f>
        <v>43070</v>
      </c>
    </row>
    <row r="1678" spans="2:4">
      <c r="B1678" s="103" t="s">
        <v>1</v>
      </c>
      <c r="D1678" s="105"/>
    </row>
    <row r="1679" spans="2:4">
      <c r="B1679" s="103" t="s">
        <v>2</v>
      </c>
      <c r="C1679" s="104">
        <f>'Batch Schedule (2018)'!F$13</f>
        <v>43105</v>
      </c>
      <c r="D1679" s="105">
        <f>C1679</f>
        <v>43105</v>
      </c>
    </row>
    <row r="1680" spans="2:4">
      <c r="B1680" s="103" t="s">
        <v>3</v>
      </c>
      <c r="C1680" s="104">
        <f>'Batch Schedule (2018)'!H$13</f>
        <v>43110</v>
      </c>
      <c r="D1680" s="105">
        <f>C1680</f>
        <v>43110</v>
      </c>
    </row>
    <row r="1681" spans="2:4">
      <c r="B1681" s="103" t="s">
        <v>4</v>
      </c>
      <c r="C1681" s="104">
        <f>'Batch Schedule (2018)'!I$13+1</f>
        <v>43171</v>
      </c>
      <c r="D1681" s="105">
        <f>C1681</f>
        <v>43171</v>
      </c>
    </row>
    <row r="1682" spans="2:4">
      <c r="B1682" s="103" t="s">
        <v>5</v>
      </c>
      <c r="C1682" s="104">
        <f>'Batch Schedule (2018)'!J$13</f>
        <v>43180</v>
      </c>
      <c r="D1682" s="105">
        <f>C1682</f>
        <v>43180</v>
      </c>
    </row>
    <row r="1683" spans="2:4">
      <c r="B1683" s="103" t="s">
        <v>6</v>
      </c>
      <c r="D1683" s="105"/>
    </row>
    <row r="1684" spans="2:4">
      <c r="B1684" s="103" t="s">
        <v>7</v>
      </c>
      <c r="C1684" s="104">
        <f>'Batch Schedule (2018)'!R$13</f>
        <v>43230</v>
      </c>
      <c r="D1684" s="105">
        <f>C1684</f>
        <v>43230</v>
      </c>
    </row>
    <row r="1686" spans="2:4">
      <c r="B1686" s="102" t="s">
        <v>151</v>
      </c>
      <c r="C1686" s="103"/>
    </row>
    <row r="1687" spans="2:4">
      <c r="B1687" s="103" t="s">
        <v>0</v>
      </c>
      <c r="C1687" s="104">
        <f>'Batch Schedule (2018)'!$D$15+2</f>
        <v>43103</v>
      </c>
      <c r="D1687" s="105">
        <f>C1687</f>
        <v>43103</v>
      </c>
    </row>
    <row r="1688" spans="2:4">
      <c r="B1688" s="103" t="s">
        <v>1</v>
      </c>
      <c r="D1688" s="105"/>
    </row>
    <row r="1689" spans="2:4">
      <c r="B1689" s="103" t="s">
        <v>2</v>
      </c>
      <c r="C1689" s="104">
        <f>'Batch Schedule (2018)'!F$15</f>
        <v>43136</v>
      </c>
      <c r="D1689" s="105">
        <f>C1689</f>
        <v>43136</v>
      </c>
    </row>
    <row r="1690" spans="2:4">
      <c r="B1690" s="103" t="s">
        <v>3</v>
      </c>
      <c r="C1690" s="104">
        <f>'Batch Schedule (2018)'!H$15</f>
        <v>43141</v>
      </c>
      <c r="D1690" s="105">
        <f>C1690</f>
        <v>43141</v>
      </c>
    </row>
    <row r="1691" spans="2:4">
      <c r="B1691" s="103" t="s">
        <v>4</v>
      </c>
      <c r="C1691" s="104">
        <f>'Batch Schedule (2018)'!I$15</f>
        <v>43201</v>
      </c>
      <c r="D1691" s="105">
        <f>C1691</f>
        <v>43201</v>
      </c>
    </row>
    <row r="1692" spans="2:4">
      <c r="B1692" s="103" t="s">
        <v>5</v>
      </c>
      <c r="C1692" s="104">
        <f>'Batch Schedule (2018)'!J$15+2</f>
        <v>43213</v>
      </c>
      <c r="D1692" s="105">
        <f>C1692</f>
        <v>43213</v>
      </c>
    </row>
    <row r="1693" spans="2:4">
      <c r="B1693" s="103" t="s">
        <v>6</v>
      </c>
      <c r="D1693" s="105"/>
    </row>
    <row r="1694" spans="2:4">
      <c r="B1694" s="103" t="s">
        <v>7</v>
      </c>
      <c r="C1694" s="104">
        <f>'Batch Schedule (2018)'!R$15+1</f>
        <v>43262</v>
      </c>
      <c r="D1694" s="105">
        <f>C1694</f>
        <v>43262</v>
      </c>
    </row>
    <row r="1696" spans="2:4">
      <c r="B1696" s="102" t="s">
        <v>152</v>
      </c>
      <c r="C1696" s="103"/>
    </row>
    <row r="1697" spans="2:4">
      <c r="B1697" s="103" t="s">
        <v>0</v>
      </c>
      <c r="C1697" s="104">
        <f>'Batch Schedule (2018)'!$D$17</f>
        <v>43129</v>
      </c>
      <c r="D1697" s="105">
        <f>C1697</f>
        <v>43129</v>
      </c>
    </row>
    <row r="1698" spans="2:4">
      <c r="B1698" s="103" t="s">
        <v>1</v>
      </c>
      <c r="D1698" s="105"/>
    </row>
    <row r="1699" spans="2:4">
      <c r="B1699" s="103" t="s">
        <v>2</v>
      </c>
      <c r="C1699" s="104">
        <f>'Batch Schedule (2018)'!F$17</f>
        <v>43164</v>
      </c>
      <c r="D1699" s="105">
        <f>C1699</f>
        <v>43164</v>
      </c>
    </row>
    <row r="1700" spans="2:4">
      <c r="B1700" s="103" t="s">
        <v>3</v>
      </c>
      <c r="C1700" s="104">
        <f>'Batch Schedule (2018)'!H$17</f>
        <v>43169</v>
      </c>
      <c r="D1700" s="105">
        <f>C1700</f>
        <v>43169</v>
      </c>
    </row>
    <row r="1701" spans="2:4">
      <c r="B1701" s="103" t="s">
        <v>4</v>
      </c>
      <c r="C1701" s="104">
        <f>'Batch Schedule (2018)'!I$17</f>
        <v>43229</v>
      </c>
      <c r="D1701" s="105">
        <f>C1701</f>
        <v>43229</v>
      </c>
    </row>
    <row r="1702" spans="2:4">
      <c r="B1702" s="103" t="s">
        <v>5</v>
      </c>
      <c r="C1702" s="104">
        <f>'Batch Schedule (2018)'!J$17+2</f>
        <v>43241</v>
      </c>
      <c r="D1702" s="105">
        <f>C1702</f>
        <v>43241</v>
      </c>
    </row>
    <row r="1703" spans="2:4">
      <c r="B1703" s="103" t="s">
        <v>6</v>
      </c>
      <c r="D1703" s="105"/>
    </row>
    <row r="1704" spans="2:4">
      <c r="B1704" s="103" t="s">
        <v>7</v>
      </c>
      <c r="C1704" s="104">
        <f>'Batch Schedule (2018)'!R$17+1</f>
        <v>43290</v>
      </c>
      <c r="D1704" s="105">
        <f>C1704</f>
        <v>43290</v>
      </c>
    </row>
    <row r="1706" spans="2:4">
      <c r="B1706" s="102" t="s">
        <v>156</v>
      </c>
      <c r="C1706" s="103"/>
    </row>
    <row r="1707" spans="2:4">
      <c r="B1707" s="103" t="s">
        <v>0</v>
      </c>
      <c r="C1707" s="104">
        <f>'Batch Schedule (2018)'!$D$19</f>
        <v>43160</v>
      </c>
      <c r="D1707" s="105">
        <f>C1707</f>
        <v>43160</v>
      </c>
    </row>
    <row r="1708" spans="2:4">
      <c r="B1708" s="103" t="s">
        <v>1</v>
      </c>
      <c r="D1708" s="105"/>
    </row>
    <row r="1709" spans="2:4">
      <c r="B1709" s="103" t="s">
        <v>2</v>
      </c>
      <c r="C1709" s="104">
        <f>'Batch Schedule (2018)'!F$19</f>
        <v>43195</v>
      </c>
      <c r="D1709" s="105">
        <f>C1709</f>
        <v>43195</v>
      </c>
    </row>
    <row r="1710" spans="2:4">
      <c r="B1710" s="103" t="s">
        <v>3</v>
      </c>
      <c r="C1710" s="104">
        <f>'Batch Schedule (2018)'!H$19</f>
        <v>43200</v>
      </c>
      <c r="D1710" s="105">
        <f>C1710</f>
        <v>43200</v>
      </c>
    </row>
    <row r="1711" spans="2:4">
      <c r="B1711" s="103" t="s">
        <v>4</v>
      </c>
      <c r="C1711" s="104">
        <f>'Batch Schedule (2018)'!I$19+2</f>
        <v>43262</v>
      </c>
      <c r="D1711" s="105">
        <f>C1711</f>
        <v>43262</v>
      </c>
    </row>
    <row r="1712" spans="2:4">
      <c r="B1712" s="103" t="s">
        <v>5</v>
      </c>
      <c r="C1712" s="104">
        <f>'Batch Schedule (2018)'!J$19</f>
        <v>43270</v>
      </c>
      <c r="D1712" s="105">
        <f>C1712</f>
        <v>43270</v>
      </c>
    </row>
    <row r="1713" spans="2:4">
      <c r="B1713" s="103" t="s">
        <v>6</v>
      </c>
      <c r="D1713" s="105"/>
    </row>
    <row r="1714" spans="2:4">
      <c r="B1714" s="103" t="s">
        <v>7</v>
      </c>
      <c r="C1714" s="104">
        <f>'Batch Schedule (2018)'!R$19</f>
        <v>43320</v>
      </c>
      <c r="D1714" s="105">
        <f>C1714</f>
        <v>43320</v>
      </c>
    </row>
    <row r="1716" spans="2:4">
      <c r="B1716" s="102" t="s">
        <v>116</v>
      </c>
      <c r="C1716" s="103"/>
    </row>
    <row r="1717" spans="2:4">
      <c r="B1717" s="103" t="s">
        <v>0</v>
      </c>
      <c r="C1717" s="104">
        <f>'Batch Schedule (2018)'!$D$21+2</f>
        <v>43192</v>
      </c>
      <c r="D1717" s="105">
        <f>C1717</f>
        <v>43192</v>
      </c>
    </row>
    <row r="1718" spans="2:4">
      <c r="B1718" s="103" t="s">
        <v>1</v>
      </c>
      <c r="D1718" s="105"/>
    </row>
    <row r="1719" spans="2:4">
      <c r="B1719" s="103" t="s">
        <v>2</v>
      </c>
      <c r="C1719" s="104">
        <f>'Batch Schedule (2018)'!F$21+2</f>
        <v>43227</v>
      </c>
      <c r="D1719" s="105">
        <f>C1719</f>
        <v>43227</v>
      </c>
    </row>
    <row r="1720" spans="2:4">
      <c r="B1720" s="103" t="s">
        <v>3</v>
      </c>
      <c r="C1720" s="104">
        <f>'Batch Schedule (2018)'!H$21</f>
        <v>43230</v>
      </c>
      <c r="D1720" s="105">
        <f>C1720</f>
        <v>43230</v>
      </c>
    </row>
    <row r="1721" spans="2:4">
      <c r="B1721" s="103" t="s">
        <v>4</v>
      </c>
      <c r="C1721" s="104">
        <f>'Batch Schedule (2018)'!I$21</f>
        <v>43290</v>
      </c>
      <c r="D1721" s="105">
        <f>C1721</f>
        <v>43290</v>
      </c>
    </row>
    <row r="1722" spans="2:4">
      <c r="B1722" s="103" t="s">
        <v>5</v>
      </c>
      <c r="C1722" s="104">
        <f>'Batch Schedule (2018)'!J$21</f>
        <v>43300</v>
      </c>
      <c r="D1722" s="105">
        <f>C1722</f>
        <v>43300</v>
      </c>
    </row>
    <row r="1723" spans="2:4">
      <c r="B1723" s="103" t="s">
        <v>6</v>
      </c>
      <c r="D1723" s="105"/>
    </row>
    <row r="1724" spans="2:4">
      <c r="B1724" s="103" t="s">
        <v>7</v>
      </c>
      <c r="C1724" s="104">
        <f>'Batch Schedule (2018)'!R$21</f>
        <v>43350</v>
      </c>
      <c r="D1724" s="105">
        <f>C1724</f>
        <v>43350</v>
      </c>
    </row>
    <row r="1726" spans="2:4">
      <c r="B1726" s="102" t="s">
        <v>158</v>
      </c>
      <c r="C1726" s="103"/>
    </row>
    <row r="1727" spans="2:4">
      <c r="B1727" s="103" t="s">
        <v>0</v>
      </c>
      <c r="C1727" s="104">
        <f>'Batch Schedule (2018)'!$D$23</f>
        <v>43221</v>
      </c>
      <c r="D1727" s="105">
        <f>C1727</f>
        <v>43221</v>
      </c>
    </row>
    <row r="1728" spans="2:4">
      <c r="B1728" s="103" t="s">
        <v>1</v>
      </c>
      <c r="D1728" s="105"/>
    </row>
    <row r="1729" spans="2:4">
      <c r="B1729" s="103" t="s">
        <v>2</v>
      </c>
      <c r="C1729" s="104">
        <f>'Batch Schedule (2018)'!F$23</f>
        <v>43256</v>
      </c>
      <c r="D1729" s="105">
        <f>C1729</f>
        <v>43256</v>
      </c>
    </row>
    <row r="1730" spans="2:4">
      <c r="B1730" s="103" t="s">
        <v>3</v>
      </c>
      <c r="C1730" s="104">
        <f>'Batch Schedule (2018)'!H$23+1</f>
        <v>43262</v>
      </c>
      <c r="D1730" s="105">
        <f>C1730</f>
        <v>43262</v>
      </c>
    </row>
    <row r="1731" spans="2:4">
      <c r="B1731" s="103" t="s">
        <v>4</v>
      </c>
      <c r="C1731" s="104">
        <f>'Batch Schedule (2018)'!I$23</f>
        <v>43321</v>
      </c>
      <c r="D1731" s="105">
        <f>C1731</f>
        <v>43321</v>
      </c>
    </row>
    <row r="1732" spans="2:4">
      <c r="B1732" s="103" t="s">
        <v>5</v>
      </c>
      <c r="C1732" s="104">
        <f>'Batch Schedule (2018)'!J$23+1</f>
        <v>43332</v>
      </c>
      <c r="D1732" s="105">
        <f>C1732</f>
        <v>43332</v>
      </c>
    </row>
    <row r="1733" spans="2:4">
      <c r="B1733" s="103" t="s">
        <v>6</v>
      </c>
      <c r="D1733" s="105"/>
    </row>
    <row r="1734" spans="2:4">
      <c r="B1734" s="103" t="s">
        <v>7</v>
      </c>
      <c r="C1734" s="104">
        <f>'Batch Schedule (2018)'!R$23+1</f>
        <v>43382</v>
      </c>
      <c r="D1734" s="105">
        <f>C1734</f>
        <v>43382</v>
      </c>
    </row>
    <row r="1736" spans="2:4">
      <c r="B1736" s="102" t="s">
        <v>157</v>
      </c>
      <c r="C1736" s="103"/>
    </row>
    <row r="1737" spans="2:4">
      <c r="B1737" s="103" t="s">
        <v>0</v>
      </c>
      <c r="C1737" s="104">
        <f>'Batch Schedule (2018)'!$D$25</f>
        <v>43251</v>
      </c>
      <c r="D1737" s="105">
        <f>C1737</f>
        <v>43251</v>
      </c>
    </row>
    <row r="1738" spans="2:4">
      <c r="B1738" s="103" t="s">
        <v>1</v>
      </c>
      <c r="D1738" s="105"/>
    </row>
    <row r="1739" spans="2:4">
      <c r="B1739" s="103" t="s">
        <v>2</v>
      </c>
      <c r="C1739" s="104">
        <f>'Batch Schedule (2018)'!F$25</f>
        <v>43286</v>
      </c>
      <c r="D1739" s="105">
        <f>C1739</f>
        <v>43286</v>
      </c>
    </row>
    <row r="1740" spans="2:4">
      <c r="B1740" s="103" t="s">
        <v>3</v>
      </c>
      <c r="C1740" s="104">
        <f>'Batch Schedule (2018)'!H$25</f>
        <v>43291</v>
      </c>
      <c r="D1740" s="105">
        <f>C1740</f>
        <v>43291</v>
      </c>
    </row>
    <row r="1741" spans="2:4">
      <c r="B1741" s="103" t="s">
        <v>4</v>
      </c>
      <c r="C1741" s="104">
        <f>'Batch Schedule (2018)'!I$25+2</f>
        <v>43353</v>
      </c>
      <c r="D1741" s="105">
        <f>C1741</f>
        <v>43353</v>
      </c>
    </row>
    <row r="1742" spans="2:4">
      <c r="B1742" s="103" t="s">
        <v>5</v>
      </c>
      <c r="C1742" s="104">
        <f>'Batch Schedule (2018)'!J$25</f>
        <v>43361</v>
      </c>
      <c r="D1742" s="105">
        <f>C1742</f>
        <v>43361</v>
      </c>
    </row>
    <row r="1743" spans="2:4">
      <c r="B1743" s="103" t="s">
        <v>6</v>
      </c>
      <c r="D1743" s="105"/>
    </row>
    <row r="1744" spans="2:4">
      <c r="B1744" s="103" t="s">
        <v>7</v>
      </c>
      <c r="C1744" s="104">
        <f>'Batch Schedule (2018)'!R$25</f>
        <v>43411</v>
      </c>
      <c r="D1744" s="105">
        <f>C1744</f>
        <v>43411</v>
      </c>
    </row>
    <row r="1746" spans="2:4">
      <c r="B1746" s="102" t="s">
        <v>151</v>
      </c>
      <c r="C1746" s="103"/>
    </row>
    <row r="1747" spans="2:4">
      <c r="B1747" s="103" t="s">
        <v>0</v>
      </c>
      <c r="C1747" s="104">
        <f>'Batch Schedule (2018)'!$D$27+1</f>
        <v>43283</v>
      </c>
      <c r="D1747" s="105">
        <f>C1747</f>
        <v>43283</v>
      </c>
    </row>
    <row r="1748" spans="2:4">
      <c r="B1748" s="103" t="s">
        <v>1</v>
      </c>
      <c r="D1748" s="105"/>
    </row>
    <row r="1749" spans="2:4">
      <c r="B1749" s="103" t="s">
        <v>2</v>
      </c>
      <c r="C1749" s="104">
        <f>'Batch Schedule (2018)'!F$27+1</f>
        <v>43318</v>
      </c>
      <c r="D1749" s="105">
        <f>C1749</f>
        <v>43318</v>
      </c>
    </row>
    <row r="1750" spans="2:4">
      <c r="B1750" s="103" t="s">
        <v>3</v>
      </c>
      <c r="C1750" s="104">
        <f>'Batch Schedule (2018)'!H$27</f>
        <v>43322</v>
      </c>
      <c r="D1750" s="105">
        <f>C1750</f>
        <v>43322</v>
      </c>
    </row>
    <row r="1751" spans="2:4">
      <c r="B1751" s="103" t="s">
        <v>4</v>
      </c>
      <c r="C1751" s="104">
        <f>'Batch Schedule (2018)'!I$27</f>
        <v>43382</v>
      </c>
      <c r="D1751" s="105">
        <f>C1751</f>
        <v>43382</v>
      </c>
    </row>
    <row r="1752" spans="2:4">
      <c r="B1752" s="103" t="s">
        <v>5</v>
      </c>
      <c r="C1752" s="104">
        <f>'Batch Schedule (2018)'!J$27</f>
        <v>43392</v>
      </c>
      <c r="D1752" s="105">
        <f>C1752</f>
        <v>43392</v>
      </c>
    </row>
    <row r="1753" spans="2:4">
      <c r="B1753" s="103" t="s">
        <v>6</v>
      </c>
      <c r="D1753" s="105"/>
    </row>
    <row r="1754" spans="2:4">
      <c r="B1754" s="103" t="s">
        <v>7</v>
      </c>
      <c r="C1754" s="104">
        <f>'Batch Schedule (2018)'!R$27+2</f>
        <v>43444</v>
      </c>
      <c r="D1754" s="105">
        <f>C1754</f>
        <v>43444</v>
      </c>
    </row>
    <row r="1756" spans="2:4">
      <c r="B1756" s="102" t="s">
        <v>152</v>
      </c>
      <c r="C1756" s="103"/>
    </row>
    <row r="1757" spans="2:4">
      <c r="B1757" s="103" t="s">
        <v>0</v>
      </c>
      <c r="C1757" s="104">
        <f>'Batch Schedule (2018)'!$D$29</f>
        <v>43313</v>
      </c>
      <c r="D1757" s="105">
        <f>C1757</f>
        <v>43313</v>
      </c>
    </row>
    <row r="1758" spans="2:4">
      <c r="B1758" s="103" t="s">
        <v>1</v>
      </c>
      <c r="D1758" s="105"/>
    </row>
    <row r="1759" spans="2:4">
      <c r="B1759" s="103" t="s">
        <v>2</v>
      </c>
      <c r="C1759" s="104">
        <f>'Batch Schedule (2018)'!F$29</f>
        <v>43348</v>
      </c>
      <c r="D1759" s="105">
        <f>C1759</f>
        <v>43348</v>
      </c>
    </row>
    <row r="1760" spans="2:4">
      <c r="B1760" s="103" t="s">
        <v>3</v>
      </c>
      <c r="C1760" s="104">
        <f>'Batch Schedule (2018)'!H$29</f>
        <v>43353</v>
      </c>
      <c r="D1760" s="105">
        <f>C1760</f>
        <v>43353</v>
      </c>
    </row>
    <row r="1761" spans="2:4">
      <c r="B1761" s="103" t="s">
        <v>4</v>
      </c>
      <c r="C1761" s="104">
        <f>'Batch Schedule (2018)'!I$29</f>
        <v>43413</v>
      </c>
      <c r="D1761" s="105">
        <f>C1761</f>
        <v>43413</v>
      </c>
    </row>
    <row r="1762" spans="2:4">
      <c r="B1762" s="103" t="s">
        <v>5</v>
      </c>
      <c r="C1762" s="104">
        <f>'Batch Schedule (2018)'!J$29</f>
        <v>43423</v>
      </c>
      <c r="D1762" s="105">
        <f>C1762</f>
        <v>43423</v>
      </c>
    </row>
    <row r="1763" spans="2:4">
      <c r="B1763" s="103" t="s">
        <v>6</v>
      </c>
      <c r="D1763" s="105"/>
    </row>
    <row r="1764" spans="2:4">
      <c r="B1764" s="103" t="s">
        <v>7</v>
      </c>
      <c r="C1764" s="104">
        <f>'Batch Schedule (2018)'!R$29</f>
        <v>43473</v>
      </c>
      <c r="D1764" s="105">
        <f>C1764</f>
        <v>43473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A11B-E125-4407-BA19-D4EC6586831C}">
  <dimension ref="A1:AB54"/>
  <sheetViews>
    <sheetView tabSelected="1" topLeftCell="A8" workbookViewId="0">
      <selection activeCell="H16" sqref="H16"/>
    </sheetView>
  </sheetViews>
  <sheetFormatPr defaultRowHeight="15.6"/>
  <cols>
    <col min="1" max="1" width="6.19921875" customWidth="1"/>
    <col min="2" max="2" width="10.3984375" customWidth="1"/>
    <col min="3" max="3" width="9.19921875" customWidth="1"/>
    <col min="4" max="4" width="9.69921875" customWidth="1"/>
    <col min="5" max="5" width="11.09765625" customWidth="1"/>
    <col min="6" max="6" width="9.69921875" customWidth="1"/>
    <col min="7" max="9" width="9.09765625" bestFit="1" customWidth="1"/>
    <col min="10" max="13" width="9.69921875" bestFit="1" customWidth="1"/>
    <col min="14" max="14" width="11.59765625" customWidth="1"/>
    <col min="15" max="18" width="9.09765625" bestFit="1" customWidth="1"/>
    <col min="19" max="19" width="11.19921875" customWidth="1"/>
    <col min="21" max="21" width="9.59765625" customWidth="1"/>
  </cols>
  <sheetData>
    <row r="1" spans="1:28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8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8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8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8" ht="16.2" thickBot="1">
      <c r="A5" s="3"/>
      <c r="B5" s="230"/>
      <c r="C5" s="4"/>
      <c r="D5" s="4"/>
      <c r="E5" s="4"/>
      <c r="F5" s="4"/>
      <c r="G5" s="4"/>
      <c r="H5" s="4"/>
      <c r="I5" s="4"/>
      <c r="J5" s="4"/>
      <c r="K5" s="3"/>
      <c r="L5" s="3"/>
      <c r="M5" s="3"/>
      <c r="N5" s="3" t="s">
        <v>269</v>
      </c>
      <c r="O5" s="4"/>
      <c r="P5" s="4"/>
      <c r="Q5" s="4"/>
      <c r="R5" s="4"/>
      <c r="S5" s="4"/>
      <c r="T5" s="4"/>
      <c r="U5" s="4"/>
    </row>
    <row r="6" spans="1:28" ht="27.6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8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45658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268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8">
      <c r="A8" s="279"/>
      <c r="B8" s="280"/>
      <c r="C8" s="281"/>
      <c r="D8" s="282"/>
      <c r="E8" s="281"/>
      <c r="F8" s="283"/>
      <c r="G8" s="284" t="s">
        <v>113</v>
      </c>
      <c r="H8" s="285"/>
      <c r="I8" s="285"/>
      <c r="J8" s="281"/>
      <c r="K8" s="286"/>
      <c r="L8" s="282"/>
      <c r="M8" s="281"/>
      <c r="N8" s="286"/>
      <c r="O8" s="286"/>
      <c r="P8" s="281"/>
      <c r="Q8" s="287"/>
      <c r="R8" s="281"/>
      <c r="S8" s="286"/>
      <c r="T8" s="281"/>
      <c r="U8" s="288"/>
      <c r="V8" s="289"/>
      <c r="W8" s="289"/>
      <c r="X8" s="289"/>
      <c r="Y8" s="289"/>
      <c r="Z8" s="289"/>
      <c r="AA8" s="289"/>
      <c r="AB8" s="289"/>
    </row>
    <row r="9" spans="1:28" ht="16.2" customHeight="1" thickBot="1">
      <c r="A9" s="12"/>
      <c r="B9" s="177"/>
      <c r="C9" s="22"/>
      <c r="D9" s="307" t="s">
        <v>265</v>
      </c>
      <c r="E9" s="307" t="s">
        <v>31</v>
      </c>
      <c r="F9" s="23"/>
      <c r="G9" s="172" t="s">
        <v>110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</row>
    <row r="10" spans="1:28" ht="40.200000000000003">
      <c r="A10" s="12" t="s">
        <v>27</v>
      </c>
      <c r="B10" s="21" t="s">
        <v>28</v>
      </c>
      <c r="C10" s="22" t="s">
        <v>29</v>
      </c>
      <c r="D10" s="307"/>
      <c r="E10" s="307"/>
      <c r="F10" s="23" t="s">
        <v>33</v>
      </c>
      <c r="G10" s="290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92" t="s">
        <v>37</v>
      </c>
      <c r="M10" s="22" t="s">
        <v>39</v>
      </c>
      <c r="N10" s="23" t="s">
        <v>38</v>
      </c>
      <c r="O10" s="257" t="s">
        <v>40</v>
      </c>
      <c r="P10" s="266" t="s">
        <v>41</v>
      </c>
      <c r="Q10" s="267" t="s">
        <v>42</v>
      </c>
      <c r="R10" s="268" t="s">
        <v>43</v>
      </c>
      <c r="S10" s="21" t="s">
        <v>44</v>
      </c>
      <c r="T10" s="22" t="s">
        <v>45</v>
      </c>
      <c r="U10" s="25" t="s">
        <v>46</v>
      </c>
    </row>
    <row r="11" spans="1:28" ht="27.6" thickBot="1">
      <c r="A11" s="27" t="s">
        <v>47</v>
      </c>
      <c r="B11" s="28" t="s">
        <v>48</v>
      </c>
      <c r="C11" s="29" t="s">
        <v>13</v>
      </c>
      <c r="D11" s="30" t="s">
        <v>266</v>
      </c>
      <c r="E11" s="29" t="s">
        <v>243</v>
      </c>
      <c r="F11" s="30" t="s">
        <v>51</v>
      </c>
      <c r="G11" s="291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293" t="s">
        <v>53</v>
      </c>
      <c r="M11" s="29" t="s">
        <v>55</v>
      </c>
      <c r="N11" s="30" t="s">
        <v>15</v>
      </c>
      <c r="O11" s="258" t="s">
        <v>56</v>
      </c>
      <c r="P11" s="269" t="s">
        <v>57</v>
      </c>
      <c r="Q11" s="30" t="s">
        <v>15</v>
      </c>
      <c r="R11" s="270" t="s">
        <v>58</v>
      </c>
      <c r="S11" s="28" t="s">
        <v>254</v>
      </c>
      <c r="T11" s="29" t="s">
        <v>60</v>
      </c>
      <c r="U11" s="32" t="s">
        <v>61</v>
      </c>
    </row>
    <row r="12" spans="1:28">
      <c r="A12" s="249"/>
      <c r="B12" s="250"/>
      <c r="C12" s="255"/>
      <c r="D12" s="251"/>
      <c r="E12" s="255"/>
      <c r="F12" s="255"/>
      <c r="G12" s="252"/>
      <c r="H12" s="256"/>
      <c r="I12" s="256"/>
      <c r="J12" s="255"/>
      <c r="K12" s="251"/>
      <c r="L12" s="294"/>
      <c r="M12" s="255"/>
      <c r="N12" s="251"/>
      <c r="O12" s="252"/>
      <c r="P12" s="271"/>
      <c r="Q12" s="251"/>
      <c r="R12" s="272"/>
      <c r="S12" s="250"/>
      <c r="T12" s="255"/>
      <c r="U12" s="253"/>
      <c r="V12" s="254"/>
      <c r="W12" s="254"/>
      <c r="X12" s="254"/>
      <c r="Y12" s="254"/>
      <c r="Z12" s="254"/>
      <c r="AA12" s="254"/>
      <c r="AB12" s="254"/>
    </row>
    <row r="13" spans="1:28">
      <c r="A13" s="90" t="s">
        <v>62</v>
      </c>
      <c r="B13" s="91">
        <f>+G13-70</f>
        <v>45597</v>
      </c>
      <c r="C13" s="91">
        <f>+B13+7</f>
        <v>45604</v>
      </c>
      <c r="D13" s="231">
        <v>45628</v>
      </c>
      <c r="E13" s="91">
        <f>+D13+10</f>
        <v>45638</v>
      </c>
      <c r="F13" s="91">
        <f>G13</f>
        <v>45667</v>
      </c>
      <c r="G13" s="173">
        <v>45667</v>
      </c>
      <c r="H13" s="173">
        <f>+G13</f>
        <v>45667</v>
      </c>
      <c r="I13" s="173">
        <f>+G13+45</f>
        <v>45712</v>
      </c>
      <c r="J13" s="91">
        <f>+G13+60</f>
        <v>45727</v>
      </c>
      <c r="K13" s="91">
        <f>+G13+70</f>
        <v>45737</v>
      </c>
      <c r="L13" s="295">
        <f>+G13+70</f>
        <v>45737</v>
      </c>
      <c r="M13" s="91">
        <f>+L13+4</f>
        <v>45741</v>
      </c>
      <c r="N13" s="91">
        <f>G13+75</f>
        <v>45742</v>
      </c>
      <c r="O13" s="259">
        <f>+G13+80</f>
        <v>45747</v>
      </c>
      <c r="P13" s="273">
        <f>+N13</f>
        <v>45742</v>
      </c>
      <c r="Q13" s="91">
        <f>+O13</f>
        <v>45747</v>
      </c>
      <c r="R13" s="274">
        <f t="shared" ref="R13:R36" si="0">+Q13+30</f>
        <v>45777</v>
      </c>
      <c r="S13" s="264">
        <v>45789</v>
      </c>
      <c r="T13" s="91" t="s">
        <v>63</v>
      </c>
      <c r="U13" s="93">
        <f>+G13+190</f>
        <v>45857</v>
      </c>
    </row>
    <row r="14" spans="1:28">
      <c r="A14" s="86"/>
      <c r="B14" s="82">
        <f t="shared" ref="B14:G36" si="1">B13</f>
        <v>45597</v>
      </c>
      <c r="C14" s="82">
        <f t="shared" si="1"/>
        <v>45604</v>
      </c>
      <c r="D14" s="82">
        <f t="shared" si="1"/>
        <v>45628</v>
      </c>
      <c r="E14" s="82">
        <f t="shared" si="1"/>
        <v>45638</v>
      </c>
      <c r="F14" s="82">
        <f t="shared" si="1"/>
        <v>45667</v>
      </c>
      <c r="G14" s="82">
        <f t="shared" si="1"/>
        <v>45667</v>
      </c>
      <c r="H14" s="228">
        <f>+G13+10</f>
        <v>45677</v>
      </c>
      <c r="I14" s="228">
        <f>+H14+55</f>
        <v>45732</v>
      </c>
      <c r="J14" s="82">
        <f t="shared" ref="J14:N28" si="2">J13</f>
        <v>45727</v>
      </c>
      <c r="K14" s="82">
        <f t="shared" si="2"/>
        <v>45737</v>
      </c>
      <c r="L14" s="296">
        <f t="shared" si="2"/>
        <v>45737</v>
      </c>
      <c r="M14" s="82">
        <f t="shared" si="2"/>
        <v>45741</v>
      </c>
      <c r="N14" s="82">
        <f t="shared" si="2"/>
        <v>45742</v>
      </c>
      <c r="O14" s="260">
        <f>+G13+90</f>
        <v>45757</v>
      </c>
      <c r="P14" s="275">
        <f t="shared" ref="P14:P36" si="3">P13</f>
        <v>45742</v>
      </c>
      <c r="Q14" s="228">
        <f t="shared" ref="Q14" si="4">+O14</f>
        <v>45757</v>
      </c>
      <c r="R14" s="276">
        <f t="shared" si="0"/>
        <v>45787</v>
      </c>
      <c r="S14" s="263">
        <f t="shared" ref="S14:S36" si="5">S13</f>
        <v>45789</v>
      </c>
      <c r="T14" s="43" t="s">
        <v>64</v>
      </c>
      <c r="U14" s="87">
        <f t="shared" ref="U14:U36" si="6">U13</f>
        <v>45857</v>
      </c>
    </row>
    <row r="15" spans="1:28">
      <c r="A15" s="90" t="s">
        <v>65</v>
      </c>
      <c r="B15" s="91">
        <f>+G15-70</f>
        <v>45628</v>
      </c>
      <c r="C15" s="91">
        <f>+B15+7</f>
        <v>45635</v>
      </c>
      <c r="D15" s="231">
        <v>45659</v>
      </c>
      <c r="E15" s="231">
        <v>45670</v>
      </c>
      <c r="F15" s="91">
        <f>G15</f>
        <v>45698</v>
      </c>
      <c r="G15" s="173">
        <v>45698</v>
      </c>
      <c r="H15" s="173">
        <f>+G15</f>
        <v>45698</v>
      </c>
      <c r="I15" s="173">
        <f>+G15+45</f>
        <v>45743</v>
      </c>
      <c r="J15" s="91">
        <f>+G15+60</f>
        <v>45758</v>
      </c>
      <c r="K15" s="91">
        <f>+G15+70</f>
        <v>45768</v>
      </c>
      <c r="L15" s="295">
        <f>+G15+70</f>
        <v>45768</v>
      </c>
      <c r="M15" s="91">
        <f>+L15+4</f>
        <v>45772</v>
      </c>
      <c r="N15" s="231">
        <v>45775</v>
      </c>
      <c r="O15" s="259">
        <f>+G15+80</f>
        <v>45778</v>
      </c>
      <c r="P15" s="273">
        <f>+N15</f>
        <v>45775</v>
      </c>
      <c r="Q15" s="91">
        <f>+O15</f>
        <v>45778</v>
      </c>
      <c r="R15" s="274">
        <f t="shared" si="0"/>
        <v>45808</v>
      </c>
      <c r="S15" s="262">
        <f>+G15+120</f>
        <v>45818</v>
      </c>
      <c r="T15" s="91" t="s">
        <v>66</v>
      </c>
      <c r="U15" s="93">
        <f>+G15+190</f>
        <v>45888</v>
      </c>
    </row>
    <row r="16" spans="1:28">
      <c r="A16" s="86"/>
      <c r="B16" s="82">
        <f t="shared" ref="B16" si="7">B15</f>
        <v>45628</v>
      </c>
      <c r="C16" s="82">
        <f t="shared" si="1"/>
        <v>45635</v>
      </c>
      <c r="D16" s="82">
        <f t="shared" si="1"/>
        <v>45659</v>
      </c>
      <c r="E16" s="82">
        <f t="shared" si="1"/>
        <v>45670</v>
      </c>
      <c r="F16" s="82">
        <f t="shared" si="1"/>
        <v>45698</v>
      </c>
      <c r="G16" s="82">
        <f t="shared" si="1"/>
        <v>45698</v>
      </c>
      <c r="H16" s="228">
        <f>+G15+10</f>
        <v>45708</v>
      </c>
      <c r="I16" s="228">
        <f>+H16+55</f>
        <v>45763</v>
      </c>
      <c r="J16" s="82">
        <f t="shared" si="2"/>
        <v>45758</v>
      </c>
      <c r="K16" s="82">
        <f t="shared" si="2"/>
        <v>45768</v>
      </c>
      <c r="L16" s="296">
        <f t="shared" si="2"/>
        <v>45768</v>
      </c>
      <c r="M16" s="82">
        <f t="shared" si="2"/>
        <v>45772</v>
      </c>
      <c r="N16" s="82">
        <f t="shared" si="2"/>
        <v>45775</v>
      </c>
      <c r="O16" s="260">
        <f>+G15+90</f>
        <v>45788</v>
      </c>
      <c r="P16" s="275">
        <f t="shared" si="3"/>
        <v>45775</v>
      </c>
      <c r="Q16" s="228">
        <f t="shared" ref="Q16" si="8">+O16</f>
        <v>45788</v>
      </c>
      <c r="R16" s="276">
        <f t="shared" si="0"/>
        <v>45818</v>
      </c>
      <c r="S16" s="263">
        <f t="shared" si="5"/>
        <v>45818</v>
      </c>
      <c r="T16" s="43" t="s">
        <v>67</v>
      </c>
      <c r="U16" s="87">
        <f t="shared" si="6"/>
        <v>45888</v>
      </c>
    </row>
    <row r="17" spans="1:21">
      <c r="A17" s="90" t="s">
        <v>68</v>
      </c>
      <c r="B17" s="91">
        <f>+G17-70</f>
        <v>45656</v>
      </c>
      <c r="C17" s="91">
        <f>+B17+7</f>
        <v>45663</v>
      </c>
      <c r="D17" s="91">
        <f>+G17-40</f>
        <v>45686</v>
      </c>
      <c r="E17" s="231">
        <v>45698</v>
      </c>
      <c r="F17" s="91">
        <f>G17</f>
        <v>45726</v>
      </c>
      <c r="G17" s="173">
        <v>45726</v>
      </c>
      <c r="H17" s="173">
        <f>+G17</f>
        <v>45726</v>
      </c>
      <c r="I17" s="173">
        <f>+G17+45</f>
        <v>45771</v>
      </c>
      <c r="J17" s="91">
        <f>+G17+60</f>
        <v>45786</v>
      </c>
      <c r="K17" s="91">
        <f>+G17+70</f>
        <v>45796</v>
      </c>
      <c r="L17" s="295">
        <f>+G17+70</f>
        <v>45796</v>
      </c>
      <c r="M17" s="91">
        <f>+L17+4</f>
        <v>45800</v>
      </c>
      <c r="N17" s="231">
        <v>45804</v>
      </c>
      <c r="O17" s="259">
        <f>+G17+80</f>
        <v>45806</v>
      </c>
      <c r="P17" s="273">
        <f>+N17</f>
        <v>45804</v>
      </c>
      <c r="Q17" s="91">
        <f>+O17</f>
        <v>45806</v>
      </c>
      <c r="R17" s="274">
        <f t="shared" si="0"/>
        <v>45836</v>
      </c>
      <c r="S17" s="262">
        <f>+G17+120</f>
        <v>45846</v>
      </c>
      <c r="T17" s="91"/>
      <c r="U17" s="93">
        <f>+G17+190</f>
        <v>45916</v>
      </c>
    </row>
    <row r="18" spans="1:21">
      <c r="A18" s="86"/>
      <c r="B18" s="82">
        <f t="shared" ref="B18" si="9">B17</f>
        <v>45656</v>
      </c>
      <c r="C18" s="82">
        <f t="shared" si="1"/>
        <v>45663</v>
      </c>
      <c r="D18" s="82">
        <f t="shared" si="1"/>
        <v>45686</v>
      </c>
      <c r="E18" s="82">
        <f t="shared" si="1"/>
        <v>45698</v>
      </c>
      <c r="F18" s="82">
        <f t="shared" si="1"/>
        <v>45726</v>
      </c>
      <c r="G18" s="82">
        <f t="shared" si="1"/>
        <v>45726</v>
      </c>
      <c r="H18" s="228">
        <f>+G17+10</f>
        <v>45736</v>
      </c>
      <c r="I18" s="228">
        <f>+H18+55</f>
        <v>45791</v>
      </c>
      <c r="J18" s="82">
        <f t="shared" si="2"/>
        <v>45786</v>
      </c>
      <c r="K18" s="82">
        <f t="shared" si="2"/>
        <v>45796</v>
      </c>
      <c r="L18" s="296">
        <f t="shared" si="2"/>
        <v>45796</v>
      </c>
      <c r="M18" s="82">
        <f t="shared" si="2"/>
        <v>45800</v>
      </c>
      <c r="N18" s="82">
        <f t="shared" si="2"/>
        <v>45804</v>
      </c>
      <c r="O18" s="260">
        <f>+G17+90</f>
        <v>45816</v>
      </c>
      <c r="P18" s="275">
        <f t="shared" si="3"/>
        <v>45804</v>
      </c>
      <c r="Q18" s="228">
        <f t="shared" ref="Q18" si="10">+O18</f>
        <v>45816</v>
      </c>
      <c r="R18" s="276">
        <f t="shared" si="0"/>
        <v>45846</v>
      </c>
      <c r="S18" s="263">
        <f t="shared" si="5"/>
        <v>45846</v>
      </c>
      <c r="T18" s="43"/>
      <c r="U18" s="87">
        <f t="shared" si="6"/>
        <v>45916</v>
      </c>
    </row>
    <row r="19" spans="1:21">
      <c r="A19" s="90" t="s">
        <v>69</v>
      </c>
      <c r="B19" s="91">
        <f>+G19-70</f>
        <v>45687</v>
      </c>
      <c r="C19" s="91">
        <f>+B19+7</f>
        <v>45694</v>
      </c>
      <c r="D19" s="231">
        <v>45719</v>
      </c>
      <c r="E19" s="91">
        <f>+D19+10</f>
        <v>45729</v>
      </c>
      <c r="F19" s="91">
        <f>G19</f>
        <v>45757</v>
      </c>
      <c r="G19" s="173">
        <v>45757</v>
      </c>
      <c r="H19" s="173">
        <f>+G19</f>
        <v>45757</v>
      </c>
      <c r="I19" s="173">
        <f>+G19+45</f>
        <v>45802</v>
      </c>
      <c r="J19" s="91">
        <f>+G19+60</f>
        <v>45817</v>
      </c>
      <c r="K19" s="231">
        <v>45828</v>
      </c>
      <c r="L19" s="297">
        <v>45828</v>
      </c>
      <c r="M19" s="91">
        <f>+L19+4</f>
        <v>45832</v>
      </c>
      <c r="N19" s="91">
        <f>G19+75</f>
        <v>45832</v>
      </c>
      <c r="O19" s="259">
        <f>+G19+80</f>
        <v>45837</v>
      </c>
      <c r="P19" s="273">
        <f>+N19</f>
        <v>45832</v>
      </c>
      <c r="Q19" s="91">
        <f>+O19</f>
        <v>45837</v>
      </c>
      <c r="R19" s="274">
        <f t="shared" si="0"/>
        <v>45867</v>
      </c>
      <c r="S19" s="262">
        <f>+G19+120</f>
        <v>45877</v>
      </c>
      <c r="T19" s="91"/>
      <c r="U19" s="93">
        <f>+G19+190</f>
        <v>45947</v>
      </c>
    </row>
    <row r="20" spans="1:21">
      <c r="A20" s="86"/>
      <c r="B20" s="82">
        <f t="shared" si="1"/>
        <v>45687</v>
      </c>
      <c r="C20" s="82">
        <f t="shared" si="1"/>
        <v>45694</v>
      </c>
      <c r="D20" s="82">
        <f t="shared" si="1"/>
        <v>45719</v>
      </c>
      <c r="E20" s="82">
        <f t="shared" si="1"/>
        <v>45729</v>
      </c>
      <c r="F20" s="82">
        <f t="shared" si="1"/>
        <v>45757</v>
      </c>
      <c r="G20" s="82">
        <f t="shared" si="1"/>
        <v>45757</v>
      </c>
      <c r="H20" s="228">
        <f>+G19+10</f>
        <v>45767</v>
      </c>
      <c r="I20" s="228">
        <f>+H20+55</f>
        <v>45822</v>
      </c>
      <c r="J20" s="82">
        <f t="shared" si="2"/>
        <v>45817</v>
      </c>
      <c r="K20" s="82">
        <f t="shared" si="2"/>
        <v>45828</v>
      </c>
      <c r="L20" s="296">
        <f t="shared" si="2"/>
        <v>45828</v>
      </c>
      <c r="M20" s="82">
        <f t="shared" si="2"/>
        <v>45832</v>
      </c>
      <c r="N20" s="82">
        <f t="shared" si="2"/>
        <v>45832</v>
      </c>
      <c r="O20" s="260">
        <f>+G19+90</f>
        <v>45847</v>
      </c>
      <c r="P20" s="275">
        <f t="shared" si="3"/>
        <v>45832</v>
      </c>
      <c r="Q20" s="228">
        <f t="shared" ref="Q20" si="11">+O20</f>
        <v>45847</v>
      </c>
      <c r="R20" s="276">
        <f t="shared" si="0"/>
        <v>45877</v>
      </c>
      <c r="S20" s="263">
        <f t="shared" si="5"/>
        <v>45877</v>
      </c>
      <c r="T20" s="43"/>
      <c r="U20" s="87">
        <f t="shared" si="6"/>
        <v>45947</v>
      </c>
    </row>
    <row r="21" spans="1:21">
      <c r="A21" s="90" t="s">
        <v>70</v>
      </c>
      <c r="B21" s="231">
        <v>45719</v>
      </c>
      <c r="C21" s="91">
        <f>+B21+7</f>
        <v>45726</v>
      </c>
      <c r="D21" s="91">
        <f>+G21-40</f>
        <v>45747</v>
      </c>
      <c r="E21" s="91">
        <f>+D21+10</f>
        <v>45757</v>
      </c>
      <c r="F21" s="231">
        <f>G21</f>
        <v>45787</v>
      </c>
      <c r="G21" s="173">
        <v>45787</v>
      </c>
      <c r="H21" s="173">
        <f>+G21</f>
        <v>45787</v>
      </c>
      <c r="I21" s="173">
        <f>+G21+45</f>
        <v>45832</v>
      </c>
      <c r="J21" s="91">
        <f>+G21+60</f>
        <v>45847</v>
      </c>
      <c r="K21" s="231">
        <v>45859</v>
      </c>
      <c r="L21" s="297">
        <v>45859</v>
      </c>
      <c r="M21" s="91">
        <f>+L21+4</f>
        <v>45863</v>
      </c>
      <c r="N21" s="91">
        <f>G21+75</f>
        <v>45862</v>
      </c>
      <c r="O21" s="259">
        <f>+G21+80</f>
        <v>45867</v>
      </c>
      <c r="P21" s="273">
        <f>+N21</f>
        <v>45862</v>
      </c>
      <c r="Q21" s="91">
        <f>+O21</f>
        <v>45867</v>
      </c>
      <c r="R21" s="274">
        <f t="shared" si="0"/>
        <v>45897</v>
      </c>
      <c r="S21" s="264">
        <v>45908</v>
      </c>
      <c r="T21" s="91"/>
      <c r="U21" s="93">
        <f>+G21+190</f>
        <v>45977</v>
      </c>
    </row>
    <row r="22" spans="1:21">
      <c r="A22" s="86"/>
      <c r="B22" s="82">
        <f t="shared" si="1"/>
        <v>45719</v>
      </c>
      <c r="C22" s="82">
        <f t="shared" si="1"/>
        <v>45726</v>
      </c>
      <c r="D22" s="82">
        <f t="shared" si="1"/>
        <v>45747</v>
      </c>
      <c r="E22" s="82">
        <f t="shared" si="1"/>
        <v>45757</v>
      </c>
      <c r="F22" s="82">
        <v>45789</v>
      </c>
      <c r="G22" s="82">
        <f t="shared" si="1"/>
        <v>45787</v>
      </c>
      <c r="H22" s="228">
        <f>+G21+10</f>
        <v>45797</v>
      </c>
      <c r="I22" s="228">
        <f>+H22+55</f>
        <v>45852</v>
      </c>
      <c r="J22" s="82">
        <f t="shared" si="2"/>
        <v>45847</v>
      </c>
      <c r="K22" s="82">
        <f t="shared" si="2"/>
        <v>45859</v>
      </c>
      <c r="L22" s="296">
        <f t="shared" si="2"/>
        <v>45859</v>
      </c>
      <c r="M22" s="82">
        <f t="shared" si="2"/>
        <v>45863</v>
      </c>
      <c r="N22" s="82">
        <f t="shared" si="2"/>
        <v>45862</v>
      </c>
      <c r="O22" s="260">
        <f>+G21+90</f>
        <v>45877</v>
      </c>
      <c r="P22" s="275">
        <f t="shared" si="3"/>
        <v>45862</v>
      </c>
      <c r="Q22" s="228">
        <f t="shared" ref="Q22" si="12">+O22</f>
        <v>45877</v>
      </c>
      <c r="R22" s="276">
        <f t="shared" si="0"/>
        <v>45907</v>
      </c>
      <c r="S22" s="263">
        <f t="shared" si="5"/>
        <v>45908</v>
      </c>
      <c r="T22" s="43"/>
      <c r="U22" s="87">
        <f t="shared" si="6"/>
        <v>45977</v>
      </c>
    </row>
    <row r="23" spans="1:21">
      <c r="A23" s="90" t="s">
        <v>71</v>
      </c>
      <c r="B23" s="91">
        <f>+G23-70</f>
        <v>45748</v>
      </c>
      <c r="C23" s="91">
        <f>+B23+7</f>
        <v>45755</v>
      </c>
      <c r="D23" s="91">
        <f>+G23-40</f>
        <v>45778</v>
      </c>
      <c r="E23" s="231">
        <v>45789</v>
      </c>
      <c r="F23" s="91">
        <f>G23</f>
        <v>45818</v>
      </c>
      <c r="G23" s="173">
        <v>45818</v>
      </c>
      <c r="H23" s="173">
        <f>+G23</f>
        <v>45818</v>
      </c>
      <c r="I23" s="173">
        <f>+G23+45</f>
        <v>45863</v>
      </c>
      <c r="J23" s="231">
        <v>45880</v>
      </c>
      <c r="K23" s="91">
        <f>+G23+70</f>
        <v>45888</v>
      </c>
      <c r="L23" s="295">
        <f>+G23+70</f>
        <v>45888</v>
      </c>
      <c r="M23" s="231">
        <v>45894</v>
      </c>
      <c r="N23" s="231">
        <v>45894</v>
      </c>
      <c r="O23" s="259">
        <f>+G23+80</f>
        <v>45898</v>
      </c>
      <c r="P23" s="273">
        <f>+N23</f>
        <v>45894</v>
      </c>
      <c r="Q23" s="91">
        <f>+O23</f>
        <v>45898</v>
      </c>
      <c r="R23" s="274">
        <f t="shared" si="0"/>
        <v>45928</v>
      </c>
      <c r="S23" s="262">
        <f>+G23+120</f>
        <v>45938</v>
      </c>
      <c r="T23" s="91"/>
      <c r="U23" s="93">
        <f>+G23+190</f>
        <v>46008</v>
      </c>
    </row>
    <row r="24" spans="1:21">
      <c r="A24" s="86"/>
      <c r="B24" s="82">
        <f t="shared" si="1"/>
        <v>45748</v>
      </c>
      <c r="C24" s="82">
        <f t="shared" si="1"/>
        <v>45755</v>
      </c>
      <c r="D24" s="82">
        <f t="shared" si="1"/>
        <v>45778</v>
      </c>
      <c r="E24" s="82">
        <f t="shared" si="1"/>
        <v>45789</v>
      </c>
      <c r="F24" s="82">
        <f t="shared" si="1"/>
        <v>45818</v>
      </c>
      <c r="G24" s="82">
        <f t="shared" si="1"/>
        <v>45818</v>
      </c>
      <c r="H24" s="228">
        <f>+G23+10</f>
        <v>45828</v>
      </c>
      <c r="I24" s="228">
        <f>+H24+55</f>
        <v>45883</v>
      </c>
      <c r="J24" s="82">
        <f t="shared" si="2"/>
        <v>45880</v>
      </c>
      <c r="K24" s="82">
        <f t="shared" si="2"/>
        <v>45888</v>
      </c>
      <c r="L24" s="296">
        <f t="shared" si="2"/>
        <v>45888</v>
      </c>
      <c r="M24" s="82">
        <f t="shared" si="2"/>
        <v>45894</v>
      </c>
      <c r="N24" s="82">
        <f t="shared" si="2"/>
        <v>45894</v>
      </c>
      <c r="O24" s="260">
        <f>+G23+90</f>
        <v>45908</v>
      </c>
      <c r="P24" s="275">
        <f t="shared" si="3"/>
        <v>45894</v>
      </c>
      <c r="Q24" s="228">
        <f t="shared" ref="Q24" si="13">+O24</f>
        <v>45908</v>
      </c>
      <c r="R24" s="276">
        <f t="shared" si="0"/>
        <v>45938</v>
      </c>
      <c r="S24" s="263">
        <f t="shared" si="5"/>
        <v>45938</v>
      </c>
      <c r="T24" s="43"/>
      <c r="U24" s="87">
        <f t="shared" si="6"/>
        <v>46008</v>
      </c>
    </row>
    <row r="25" spans="1:21">
      <c r="A25" s="90" t="s">
        <v>62</v>
      </c>
      <c r="B25" s="91">
        <f>+G25-70</f>
        <v>45778</v>
      </c>
      <c r="C25" s="91">
        <f>+B25+7</f>
        <v>45785</v>
      </c>
      <c r="D25" s="231">
        <v>45810</v>
      </c>
      <c r="E25" s="91">
        <f>+D25+10</f>
        <v>45820</v>
      </c>
      <c r="F25" s="91">
        <f>G25</f>
        <v>45848</v>
      </c>
      <c r="G25" s="173">
        <v>45848</v>
      </c>
      <c r="H25" s="173">
        <f>+G25</f>
        <v>45848</v>
      </c>
      <c r="I25" s="173">
        <f>+G25+45</f>
        <v>45893</v>
      </c>
      <c r="J25" s="91">
        <f>+G25+60</f>
        <v>45908</v>
      </c>
      <c r="K25" s="91">
        <f>+G25+70</f>
        <v>45918</v>
      </c>
      <c r="L25" s="295">
        <f>+G25+70</f>
        <v>45918</v>
      </c>
      <c r="M25" s="91">
        <f>+L25+4</f>
        <v>45922</v>
      </c>
      <c r="N25" s="91">
        <f>G25+75</f>
        <v>45923</v>
      </c>
      <c r="O25" s="259">
        <f>+G25+80</f>
        <v>45928</v>
      </c>
      <c r="P25" s="273">
        <f>+N25</f>
        <v>45923</v>
      </c>
      <c r="Q25" s="91">
        <f>+O25</f>
        <v>45928</v>
      </c>
      <c r="R25" s="274">
        <f t="shared" si="0"/>
        <v>45958</v>
      </c>
      <c r="S25" s="262">
        <f>+G25+120</f>
        <v>45968</v>
      </c>
      <c r="T25" s="91"/>
      <c r="U25" s="93">
        <f>+G25+190</f>
        <v>46038</v>
      </c>
    </row>
    <row r="26" spans="1:21">
      <c r="A26" s="86"/>
      <c r="B26" s="82">
        <f t="shared" si="1"/>
        <v>45778</v>
      </c>
      <c r="C26" s="82">
        <f t="shared" si="1"/>
        <v>45785</v>
      </c>
      <c r="D26" s="82">
        <f t="shared" si="1"/>
        <v>45810</v>
      </c>
      <c r="E26" s="82">
        <f t="shared" si="1"/>
        <v>45820</v>
      </c>
      <c r="F26" s="82">
        <f t="shared" si="1"/>
        <v>45848</v>
      </c>
      <c r="G26" s="82">
        <f t="shared" si="1"/>
        <v>45848</v>
      </c>
      <c r="H26" s="228">
        <f>+G25+10</f>
        <v>45858</v>
      </c>
      <c r="I26" s="228">
        <f>+H26+55</f>
        <v>45913</v>
      </c>
      <c r="J26" s="82">
        <f t="shared" si="2"/>
        <v>45908</v>
      </c>
      <c r="K26" s="82">
        <f t="shared" si="2"/>
        <v>45918</v>
      </c>
      <c r="L26" s="296">
        <f t="shared" si="2"/>
        <v>45918</v>
      </c>
      <c r="M26" s="82">
        <f t="shared" si="2"/>
        <v>45922</v>
      </c>
      <c r="N26" s="82">
        <f t="shared" si="2"/>
        <v>45923</v>
      </c>
      <c r="O26" s="260">
        <f>+G25+90</f>
        <v>45938</v>
      </c>
      <c r="P26" s="275">
        <f t="shared" si="3"/>
        <v>45923</v>
      </c>
      <c r="Q26" s="228">
        <f t="shared" ref="Q26" si="14">+O26</f>
        <v>45938</v>
      </c>
      <c r="R26" s="276">
        <f t="shared" si="0"/>
        <v>45968</v>
      </c>
      <c r="S26" s="263">
        <f t="shared" si="5"/>
        <v>45968</v>
      </c>
      <c r="T26" s="43"/>
      <c r="U26" s="87">
        <f t="shared" si="6"/>
        <v>46038</v>
      </c>
    </row>
    <row r="27" spans="1:21">
      <c r="A27" s="90" t="s">
        <v>65</v>
      </c>
      <c r="B27" s="231">
        <v>45810</v>
      </c>
      <c r="C27" s="91">
        <f>+B27+7</f>
        <v>45817</v>
      </c>
      <c r="D27" s="91">
        <f>+G27-40</f>
        <v>45839</v>
      </c>
      <c r="E27" s="91">
        <f>+D27+10</f>
        <v>45849</v>
      </c>
      <c r="F27" s="231">
        <v>45880</v>
      </c>
      <c r="G27" s="173">
        <v>45879</v>
      </c>
      <c r="H27" s="173">
        <f>+G27</f>
        <v>45879</v>
      </c>
      <c r="I27" s="173">
        <f>+G27+45</f>
        <v>45924</v>
      </c>
      <c r="J27" s="91">
        <f>+G27+60</f>
        <v>45939</v>
      </c>
      <c r="K27" s="231">
        <v>45950</v>
      </c>
      <c r="L27" s="297">
        <v>45950</v>
      </c>
      <c r="M27" s="91">
        <f>+L27+4</f>
        <v>45954</v>
      </c>
      <c r="N27" s="91">
        <f>G27+75</f>
        <v>45954</v>
      </c>
      <c r="O27" s="259">
        <f>+G27+80</f>
        <v>45959</v>
      </c>
      <c r="P27" s="273">
        <f>+N27</f>
        <v>45954</v>
      </c>
      <c r="Q27" s="91">
        <f>+O27</f>
        <v>45959</v>
      </c>
      <c r="R27" s="274">
        <f t="shared" si="0"/>
        <v>45989</v>
      </c>
      <c r="S27" s="262">
        <f>+G27+120</f>
        <v>45999</v>
      </c>
      <c r="T27" s="91"/>
      <c r="U27" s="93">
        <f>+G27+190</f>
        <v>46069</v>
      </c>
    </row>
    <row r="28" spans="1:21">
      <c r="A28" s="86"/>
      <c r="B28" s="82">
        <f t="shared" si="1"/>
        <v>45810</v>
      </c>
      <c r="C28" s="82">
        <f t="shared" si="1"/>
        <v>45817</v>
      </c>
      <c r="D28" s="82">
        <f t="shared" si="1"/>
        <v>45839</v>
      </c>
      <c r="E28" s="82">
        <f t="shared" si="1"/>
        <v>45849</v>
      </c>
      <c r="F28" s="82">
        <f t="shared" si="1"/>
        <v>45880</v>
      </c>
      <c r="G28" s="82">
        <f t="shared" si="1"/>
        <v>45879</v>
      </c>
      <c r="H28" s="228">
        <f>+G27+10</f>
        <v>45889</v>
      </c>
      <c r="I28" s="228">
        <f>+H28+55</f>
        <v>45944</v>
      </c>
      <c r="J28" s="82">
        <f t="shared" si="2"/>
        <v>45939</v>
      </c>
      <c r="K28" s="82">
        <f t="shared" si="2"/>
        <v>45950</v>
      </c>
      <c r="L28" s="296">
        <f t="shared" si="2"/>
        <v>45950</v>
      </c>
      <c r="M28" s="82">
        <f t="shared" si="2"/>
        <v>45954</v>
      </c>
      <c r="N28" s="82">
        <f t="shared" si="2"/>
        <v>45954</v>
      </c>
      <c r="O28" s="260">
        <f>+G27+90</f>
        <v>45969</v>
      </c>
      <c r="P28" s="275">
        <f t="shared" si="3"/>
        <v>45954</v>
      </c>
      <c r="Q28" s="228">
        <f t="shared" ref="Q28" si="15">+O28</f>
        <v>45969</v>
      </c>
      <c r="R28" s="276">
        <f t="shared" si="0"/>
        <v>45999</v>
      </c>
      <c r="S28" s="263">
        <f t="shared" si="5"/>
        <v>45999</v>
      </c>
      <c r="T28" s="43"/>
      <c r="U28" s="87">
        <f t="shared" si="6"/>
        <v>46069</v>
      </c>
    </row>
    <row r="29" spans="1:21">
      <c r="A29" s="90" t="s">
        <v>68</v>
      </c>
      <c r="B29" s="91">
        <f>+G29-70</f>
        <v>45840</v>
      </c>
      <c r="C29" s="91">
        <f>+B29+7</f>
        <v>45847</v>
      </c>
      <c r="D29" s="91">
        <f>+G29-40</f>
        <v>45870</v>
      </c>
      <c r="E29" s="91">
        <f>+D29+10</f>
        <v>45880</v>
      </c>
      <c r="F29" s="91">
        <f>G29</f>
        <v>45910</v>
      </c>
      <c r="G29" s="173">
        <v>45910</v>
      </c>
      <c r="H29" s="173">
        <f>+G29</f>
        <v>45910</v>
      </c>
      <c r="I29" s="173">
        <f>+G29+45</f>
        <v>45955</v>
      </c>
      <c r="J29" s="91">
        <f>+I29+10</f>
        <v>45965</v>
      </c>
      <c r="K29" s="91">
        <f>+G29+70</f>
        <v>45980</v>
      </c>
      <c r="L29" s="295">
        <f>+G29+70</f>
        <v>45980</v>
      </c>
      <c r="M29" s="231">
        <v>45985</v>
      </c>
      <c r="N29" s="91">
        <f>G29+75</f>
        <v>45985</v>
      </c>
      <c r="O29" s="259">
        <f>+G29+80</f>
        <v>45990</v>
      </c>
      <c r="P29" s="273">
        <f>+N29</f>
        <v>45985</v>
      </c>
      <c r="Q29" s="91">
        <f>+O29</f>
        <v>45990</v>
      </c>
      <c r="R29" s="274">
        <f t="shared" si="0"/>
        <v>46020</v>
      </c>
      <c r="S29" s="262">
        <f>+G29+120</f>
        <v>46030</v>
      </c>
      <c r="T29" s="91"/>
      <c r="U29" s="93">
        <f>+G29+190</f>
        <v>46100</v>
      </c>
    </row>
    <row r="30" spans="1:21">
      <c r="A30" s="86"/>
      <c r="B30" s="82">
        <f t="shared" ref="B30:F36" si="16">B29</f>
        <v>45840</v>
      </c>
      <c r="C30" s="82">
        <f t="shared" si="16"/>
        <v>45847</v>
      </c>
      <c r="D30" s="82">
        <f t="shared" si="16"/>
        <v>45870</v>
      </c>
      <c r="E30" s="82">
        <f t="shared" si="16"/>
        <v>45880</v>
      </c>
      <c r="F30" s="82">
        <f t="shared" si="16"/>
        <v>45910</v>
      </c>
      <c r="G30" s="82">
        <f t="shared" si="1"/>
        <v>45910</v>
      </c>
      <c r="H30" s="228">
        <f>+G29+10</f>
        <v>45920</v>
      </c>
      <c r="I30" s="228">
        <f>+H30+55</f>
        <v>45975</v>
      </c>
      <c r="J30" s="82">
        <f t="shared" ref="J30:N36" si="17">J29</f>
        <v>45965</v>
      </c>
      <c r="K30" s="82">
        <f t="shared" si="17"/>
        <v>45980</v>
      </c>
      <c r="L30" s="296">
        <f t="shared" si="17"/>
        <v>45980</v>
      </c>
      <c r="M30" s="82">
        <f t="shared" si="17"/>
        <v>45985</v>
      </c>
      <c r="N30" s="82">
        <f t="shared" si="17"/>
        <v>45985</v>
      </c>
      <c r="O30" s="260">
        <f>+G29+90</f>
        <v>46000</v>
      </c>
      <c r="P30" s="275">
        <f t="shared" si="3"/>
        <v>45985</v>
      </c>
      <c r="Q30" s="228">
        <f t="shared" ref="Q30" si="18">+O30</f>
        <v>46000</v>
      </c>
      <c r="R30" s="276">
        <f t="shared" si="0"/>
        <v>46030</v>
      </c>
      <c r="S30" s="263">
        <f t="shared" si="5"/>
        <v>46030</v>
      </c>
      <c r="T30" s="43"/>
      <c r="U30" s="87">
        <f t="shared" si="6"/>
        <v>46100</v>
      </c>
    </row>
    <row r="31" spans="1:21">
      <c r="A31" s="90" t="s">
        <v>69</v>
      </c>
      <c r="B31" s="91">
        <f>+G31-70</f>
        <v>45870</v>
      </c>
      <c r="C31" s="91">
        <f>+B31+7</f>
        <v>45877</v>
      </c>
      <c r="D31" s="231">
        <v>45902</v>
      </c>
      <c r="E31" s="91">
        <f>+D31+10</f>
        <v>45912</v>
      </c>
      <c r="F31" s="91">
        <f>G31</f>
        <v>45940</v>
      </c>
      <c r="G31" s="173">
        <v>45940</v>
      </c>
      <c r="H31" s="173">
        <f>+G31</f>
        <v>45940</v>
      </c>
      <c r="I31" s="173">
        <f>+G31+45</f>
        <v>45985</v>
      </c>
      <c r="J31" s="91">
        <f>+G31+60</f>
        <v>46000</v>
      </c>
      <c r="K31" s="91">
        <f>+G31+70</f>
        <v>46010</v>
      </c>
      <c r="L31" s="295">
        <f>+G31+70</f>
        <v>46010</v>
      </c>
      <c r="M31" s="91">
        <f>+L31+4</f>
        <v>46014</v>
      </c>
      <c r="N31" s="231">
        <v>46017</v>
      </c>
      <c r="O31" s="259">
        <f>+G31+80</f>
        <v>46020</v>
      </c>
      <c r="P31" s="273">
        <f>+N31</f>
        <v>46017</v>
      </c>
      <c r="Q31" s="91">
        <f>+O31</f>
        <v>46020</v>
      </c>
      <c r="R31" s="274">
        <f t="shared" si="0"/>
        <v>46050</v>
      </c>
      <c r="S31" s="264">
        <v>46062</v>
      </c>
      <c r="T31" s="91"/>
      <c r="U31" s="93">
        <f>+G31+190</f>
        <v>46130</v>
      </c>
    </row>
    <row r="32" spans="1:21">
      <c r="A32" s="86"/>
      <c r="B32" s="82">
        <f t="shared" si="16"/>
        <v>45870</v>
      </c>
      <c r="C32" s="82">
        <f t="shared" si="16"/>
        <v>45877</v>
      </c>
      <c r="D32" s="82">
        <f t="shared" si="16"/>
        <v>45902</v>
      </c>
      <c r="E32" s="82">
        <f t="shared" si="16"/>
        <v>45912</v>
      </c>
      <c r="F32" s="82">
        <f t="shared" si="16"/>
        <v>45940</v>
      </c>
      <c r="G32" s="82">
        <f t="shared" si="1"/>
        <v>45940</v>
      </c>
      <c r="H32" s="228">
        <f>+G31+10</f>
        <v>45950</v>
      </c>
      <c r="I32" s="228">
        <f>+H32+55</f>
        <v>46005</v>
      </c>
      <c r="J32" s="82">
        <f t="shared" si="17"/>
        <v>46000</v>
      </c>
      <c r="K32" s="82">
        <f t="shared" si="17"/>
        <v>46010</v>
      </c>
      <c r="L32" s="296">
        <f t="shared" si="17"/>
        <v>46010</v>
      </c>
      <c r="M32" s="82">
        <f t="shared" si="17"/>
        <v>46014</v>
      </c>
      <c r="N32" s="82">
        <f t="shared" si="17"/>
        <v>46017</v>
      </c>
      <c r="O32" s="260">
        <f>+G31+90</f>
        <v>46030</v>
      </c>
      <c r="P32" s="275">
        <f t="shared" si="3"/>
        <v>46017</v>
      </c>
      <c r="Q32" s="228">
        <f t="shared" ref="Q32" si="19">+O32</f>
        <v>46030</v>
      </c>
      <c r="R32" s="276">
        <f t="shared" si="0"/>
        <v>46060</v>
      </c>
      <c r="S32" s="263">
        <f t="shared" si="5"/>
        <v>46062</v>
      </c>
      <c r="T32" s="43"/>
      <c r="U32" s="87">
        <f t="shared" si="6"/>
        <v>46130</v>
      </c>
    </row>
    <row r="33" spans="1:28">
      <c r="A33" s="90" t="s">
        <v>70</v>
      </c>
      <c r="B33" s="231">
        <v>45902</v>
      </c>
      <c r="C33" s="91">
        <f>+B33+7</f>
        <v>45909</v>
      </c>
      <c r="D33" s="91">
        <f>+G33-40</f>
        <v>45931</v>
      </c>
      <c r="E33" s="231">
        <v>45944</v>
      </c>
      <c r="F33" s="91">
        <f>G33</f>
        <v>45971</v>
      </c>
      <c r="G33" s="173">
        <v>45971</v>
      </c>
      <c r="H33" s="173">
        <f>+G33</f>
        <v>45971</v>
      </c>
      <c r="I33" s="173">
        <f>+G33+45</f>
        <v>46016</v>
      </c>
      <c r="J33" s="91">
        <f>+G33+60</f>
        <v>46031</v>
      </c>
      <c r="K33" s="231">
        <v>46042</v>
      </c>
      <c r="L33" s="295">
        <f>+G33+70</f>
        <v>46041</v>
      </c>
      <c r="M33" s="91">
        <f>+L33+4</f>
        <v>46045</v>
      </c>
      <c r="N33" s="231">
        <v>46048</v>
      </c>
      <c r="O33" s="259">
        <f>+G33+80</f>
        <v>46051</v>
      </c>
      <c r="P33" s="273">
        <f>+N33</f>
        <v>46048</v>
      </c>
      <c r="Q33" s="91">
        <f>+O33</f>
        <v>46051</v>
      </c>
      <c r="R33" s="274">
        <f t="shared" si="0"/>
        <v>46081</v>
      </c>
      <c r="S33" s="262">
        <f>+G33+120</f>
        <v>46091</v>
      </c>
      <c r="T33" s="91"/>
      <c r="U33" s="93">
        <f>+G33+190</f>
        <v>46161</v>
      </c>
    </row>
    <row r="34" spans="1:28">
      <c r="A34" s="86"/>
      <c r="B34" s="82">
        <f t="shared" si="16"/>
        <v>45902</v>
      </c>
      <c r="C34" s="82">
        <f t="shared" si="16"/>
        <v>45909</v>
      </c>
      <c r="D34" s="82">
        <f t="shared" si="16"/>
        <v>45931</v>
      </c>
      <c r="E34" s="82">
        <f t="shared" si="16"/>
        <v>45944</v>
      </c>
      <c r="F34" s="82">
        <f t="shared" si="16"/>
        <v>45971</v>
      </c>
      <c r="G34" s="82">
        <f t="shared" si="1"/>
        <v>45971</v>
      </c>
      <c r="H34" s="228">
        <f>+G33+10</f>
        <v>45981</v>
      </c>
      <c r="I34" s="228">
        <f>+H34+55</f>
        <v>46036</v>
      </c>
      <c r="J34" s="82">
        <f t="shared" si="17"/>
        <v>46031</v>
      </c>
      <c r="K34" s="82">
        <f t="shared" si="17"/>
        <v>46042</v>
      </c>
      <c r="L34" s="296">
        <f t="shared" si="17"/>
        <v>46041</v>
      </c>
      <c r="M34" s="82">
        <f t="shared" si="17"/>
        <v>46045</v>
      </c>
      <c r="N34" s="82">
        <f t="shared" si="17"/>
        <v>46048</v>
      </c>
      <c r="O34" s="260">
        <f>+G33+90</f>
        <v>46061</v>
      </c>
      <c r="P34" s="275">
        <f t="shared" si="3"/>
        <v>46048</v>
      </c>
      <c r="Q34" s="228">
        <f t="shared" ref="Q34" si="20">+O34</f>
        <v>46061</v>
      </c>
      <c r="R34" s="276">
        <f t="shared" si="0"/>
        <v>46091</v>
      </c>
      <c r="S34" s="263">
        <f t="shared" si="5"/>
        <v>46091</v>
      </c>
      <c r="T34" s="43"/>
      <c r="U34" s="87">
        <f t="shared" si="6"/>
        <v>46161</v>
      </c>
    </row>
    <row r="35" spans="1:28">
      <c r="A35" s="90" t="s">
        <v>71</v>
      </c>
      <c r="B35" s="91">
        <f>+G35-70</f>
        <v>45931</v>
      </c>
      <c r="C35" s="91">
        <f>+B35+7</f>
        <v>45938</v>
      </c>
      <c r="D35" s="91">
        <f>+G35-40</f>
        <v>45961</v>
      </c>
      <c r="E35" s="91">
        <f>+D35+10</f>
        <v>45971</v>
      </c>
      <c r="F35" s="91">
        <f>G35</f>
        <v>46001</v>
      </c>
      <c r="G35" s="173">
        <v>46001</v>
      </c>
      <c r="H35" s="173">
        <f>+G35</f>
        <v>46001</v>
      </c>
      <c r="I35" s="173">
        <f>+G35+45</f>
        <v>46046</v>
      </c>
      <c r="J35" s="231">
        <v>46063</v>
      </c>
      <c r="K35" s="91">
        <f>+G35+70</f>
        <v>46071</v>
      </c>
      <c r="L35" s="295">
        <f>+G35+70</f>
        <v>46071</v>
      </c>
      <c r="M35" s="231">
        <v>46076</v>
      </c>
      <c r="N35" s="91">
        <f>G35+75</f>
        <v>46076</v>
      </c>
      <c r="O35" s="259">
        <f>+G35+80</f>
        <v>46081</v>
      </c>
      <c r="P35" s="273">
        <f>+N35</f>
        <v>46076</v>
      </c>
      <c r="Q35" s="91">
        <f>+O35</f>
        <v>46081</v>
      </c>
      <c r="R35" s="274">
        <f t="shared" si="0"/>
        <v>46111</v>
      </c>
      <c r="S35" s="262">
        <f>+G35+120</f>
        <v>46121</v>
      </c>
      <c r="T35" s="91"/>
      <c r="U35" s="93">
        <f>+G35+190</f>
        <v>46191</v>
      </c>
    </row>
    <row r="36" spans="1:28" ht="16.2" thickBot="1">
      <c r="A36" s="88"/>
      <c r="B36" s="83">
        <f t="shared" si="16"/>
        <v>45931</v>
      </c>
      <c r="C36" s="83">
        <f t="shared" si="16"/>
        <v>45938</v>
      </c>
      <c r="D36" s="83">
        <f t="shared" si="16"/>
        <v>45961</v>
      </c>
      <c r="E36" s="83">
        <f t="shared" si="16"/>
        <v>45971</v>
      </c>
      <c r="F36" s="83">
        <f t="shared" si="16"/>
        <v>46001</v>
      </c>
      <c r="G36" s="82">
        <f t="shared" si="1"/>
        <v>46001</v>
      </c>
      <c r="H36" s="229">
        <f>+G35+10</f>
        <v>46011</v>
      </c>
      <c r="I36" s="229">
        <f>+H36+55</f>
        <v>46066</v>
      </c>
      <c r="J36" s="83">
        <f t="shared" si="17"/>
        <v>46063</v>
      </c>
      <c r="K36" s="83">
        <f t="shared" si="17"/>
        <v>46071</v>
      </c>
      <c r="L36" s="298">
        <f t="shared" si="17"/>
        <v>46071</v>
      </c>
      <c r="M36" s="83">
        <f t="shared" si="17"/>
        <v>46076</v>
      </c>
      <c r="N36" s="83">
        <f t="shared" si="17"/>
        <v>46076</v>
      </c>
      <c r="O36" s="261">
        <f>+G35+90</f>
        <v>46091</v>
      </c>
      <c r="P36" s="277">
        <f t="shared" si="3"/>
        <v>46076</v>
      </c>
      <c r="Q36" s="229">
        <f t="shared" ref="Q36" si="21">+O36</f>
        <v>46091</v>
      </c>
      <c r="R36" s="278">
        <f t="shared" si="0"/>
        <v>46121</v>
      </c>
      <c r="S36" s="265">
        <f t="shared" si="5"/>
        <v>46121</v>
      </c>
      <c r="T36" s="85"/>
      <c r="U36" s="89">
        <f t="shared" si="6"/>
        <v>46191</v>
      </c>
    </row>
    <row r="37" spans="1:28">
      <c r="A37" s="237" t="s">
        <v>72</v>
      </c>
      <c r="B37" s="54"/>
      <c r="C37" s="55"/>
      <c r="D37" s="56" t="s">
        <v>73</v>
      </c>
      <c r="E37" s="56" t="s">
        <v>73</v>
      </c>
      <c r="F37" s="55"/>
      <c r="G37" s="238" t="s">
        <v>74</v>
      </c>
      <c r="H37" s="238" t="s">
        <v>75</v>
      </c>
      <c r="I37" s="56" t="s">
        <v>75</v>
      </c>
      <c r="J37" s="239" t="s">
        <v>75</v>
      </c>
      <c r="K37" s="56" t="s">
        <v>75</v>
      </c>
      <c r="L37" s="57"/>
      <c r="M37" s="56" t="s">
        <v>77</v>
      </c>
      <c r="N37" s="56" t="s">
        <v>76</v>
      </c>
      <c r="O37" s="56" t="s">
        <v>78</v>
      </c>
      <c r="P37" s="303" t="s">
        <v>79</v>
      </c>
      <c r="Q37" s="304"/>
      <c r="R37" s="56" t="s">
        <v>80</v>
      </c>
      <c r="S37" s="56" t="s">
        <v>81</v>
      </c>
      <c r="T37" s="56" t="s">
        <v>82</v>
      </c>
      <c r="U37" s="240" t="s">
        <v>74</v>
      </c>
    </row>
    <row r="38" spans="1:28">
      <c r="A38" s="241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242"/>
    </row>
    <row r="39" spans="1:28" ht="16.2" thickBot="1">
      <c r="A39" s="243"/>
      <c r="B39" s="244" t="s">
        <v>86</v>
      </c>
      <c r="C39" s="245" t="s">
        <v>86</v>
      </c>
      <c r="D39" s="245" t="s">
        <v>87</v>
      </c>
      <c r="E39" s="246" t="s">
        <v>88</v>
      </c>
      <c r="F39" s="245" t="s">
        <v>89</v>
      </c>
      <c r="G39" s="245" t="s">
        <v>90</v>
      </c>
      <c r="H39" s="245"/>
      <c r="I39" s="245"/>
      <c r="J39" s="245" t="s">
        <v>91</v>
      </c>
      <c r="K39" s="245" t="s">
        <v>91</v>
      </c>
      <c r="L39" s="245" t="s">
        <v>89</v>
      </c>
      <c r="M39" s="245"/>
      <c r="N39" s="245" t="s">
        <v>89</v>
      </c>
      <c r="O39" s="245" t="s">
        <v>89</v>
      </c>
      <c r="P39" s="247"/>
      <c r="Q39" s="245"/>
      <c r="R39" s="247"/>
      <c r="S39" s="245"/>
      <c r="T39" s="247"/>
      <c r="U39" s="248"/>
    </row>
    <row r="40" spans="1:28">
      <c r="A40" s="299"/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301" t="s">
        <v>267</v>
      </c>
      <c r="U40" s="302">
        <v>45159</v>
      </c>
      <c r="V40" s="300"/>
      <c r="W40" s="300"/>
      <c r="X40" s="300"/>
      <c r="Y40" s="300"/>
      <c r="Z40" s="300"/>
      <c r="AA40" s="300"/>
      <c r="AB40" s="300"/>
    </row>
    <row r="41" spans="1:28">
      <c r="A41" s="232" t="s">
        <v>260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8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300"/>
      <c r="W42" s="300"/>
      <c r="X42" s="300"/>
      <c r="Y42" s="300"/>
      <c r="Z42" s="300"/>
      <c r="AA42" s="300"/>
      <c r="AB42" s="300"/>
    </row>
    <row r="43" spans="1:28">
      <c r="A43" s="72" t="s">
        <v>92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8">
      <c r="A44" s="72" t="s">
        <v>93</v>
      </c>
      <c r="B44" s="4"/>
      <c r="C44" s="4"/>
      <c r="D44" s="4"/>
      <c r="E44" s="4"/>
      <c r="F44" s="4"/>
      <c r="G44" s="4"/>
      <c r="H44" s="4"/>
      <c r="I44" s="4"/>
      <c r="J44" s="4"/>
      <c r="K44" s="176">
        <v>45757</v>
      </c>
      <c r="L44" s="176">
        <f>+K44+70</f>
        <v>45827</v>
      </c>
      <c r="M44" s="176"/>
      <c r="N44" s="4"/>
      <c r="O44" s="4"/>
      <c r="P44" s="4"/>
      <c r="Q44" s="4"/>
      <c r="R44" s="4"/>
      <c r="S44" s="4"/>
      <c r="T44" s="4"/>
      <c r="U44" s="4"/>
    </row>
    <row r="45" spans="1:28">
      <c r="A45" s="299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300"/>
      <c r="W45" s="300"/>
      <c r="X45" s="300"/>
      <c r="Y45" s="300"/>
      <c r="Z45" s="300"/>
      <c r="AA45" s="300"/>
      <c r="AB45" s="300"/>
    </row>
    <row r="46" spans="1:28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8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8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>
      <c r="A54" s="4"/>
      <c r="B54" s="74"/>
      <c r="C54" s="2"/>
      <c r="D54" s="72"/>
      <c r="E54" s="72"/>
      <c r="F54" s="72"/>
      <c r="G54" s="72"/>
      <c r="H54" s="72"/>
      <c r="I54" s="72"/>
      <c r="J54" s="72"/>
      <c r="K54" s="72"/>
      <c r="L54" s="4"/>
      <c r="M54" s="4"/>
      <c r="N54" s="4"/>
      <c r="O54" s="4"/>
      <c r="P54" s="4"/>
      <c r="Q54" s="4"/>
      <c r="R54" s="4"/>
      <c r="S54" s="4"/>
      <c r="T54" s="4"/>
      <c r="U54" s="4"/>
    </row>
  </sheetData>
  <mergeCells count="9">
    <mergeCell ref="P37:Q37"/>
    <mergeCell ref="A46:J46"/>
    <mergeCell ref="A1:U1"/>
    <mergeCell ref="A2:U2"/>
    <mergeCell ref="A3:U3"/>
    <mergeCell ref="A4:U4"/>
    <mergeCell ref="D9:D10"/>
    <mergeCell ref="E9:E10"/>
    <mergeCell ref="P9:R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0448-6982-4579-A8D7-686BC13D7F56}">
  <sheetPr>
    <pageSetUpPr fitToPage="1"/>
  </sheetPr>
  <dimension ref="A1:U83"/>
  <sheetViews>
    <sheetView topLeftCell="A6" workbookViewId="0">
      <selection activeCell="M13" sqref="M13"/>
    </sheetView>
  </sheetViews>
  <sheetFormatPr defaultRowHeight="15.6"/>
  <cols>
    <col min="1" max="1" width="6.19921875" customWidth="1"/>
    <col min="2" max="2" width="10.3984375" customWidth="1"/>
    <col min="3" max="3" width="9.19921875" customWidth="1"/>
    <col min="4" max="4" width="9.69921875" customWidth="1"/>
    <col min="5" max="5" width="10.19921875" customWidth="1"/>
    <col min="6" max="6" width="9.69921875" customWidth="1"/>
    <col min="7" max="9" width="9.09765625" bestFit="1" customWidth="1"/>
    <col min="10" max="13" width="9.69921875" bestFit="1" customWidth="1"/>
    <col min="14" max="14" width="11.59765625" customWidth="1"/>
    <col min="15" max="18" width="9.09765625" bestFit="1" customWidth="1"/>
    <col min="19" max="19" width="11.19921875" customWidth="1"/>
    <col min="21" max="21" width="9.59765625" customWidth="1"/>
    <col min="22" max="22" width="8.69921875" customWidth="1"/>
  </cols>
  <sheetData>
    <row r="1" spans="1:21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1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1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1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1" ht="16.2" thickBot="1">
      <c r="A5" s="3"/>
      <c r="B5" s="230"/>
      <c r="C5" s="4"/>
      <c r="D5" s="4"/>
      <c r="E5" s="4"/>
      <c r="F5" s="4"/>
      <c r="G5" s="4"/>
      <c r="H5" s="4"/>
      <c r="I5" s="4"/>
      <c r="J5" s="4"/>
      <c r="K5" s="3"/>
      <c r="L5" s="3"/>
      <c r="M5" s="3"/>
      <c r="N5" s="3" t="s">
        <v>264</v>
      </c>
      <c r="O5" s="4"/>
      <c r="P5" s="4"/>
      <c r="Q5" s="4"/>
      <c r="R5" s="4"/>
      <c r="S5" s="4"/>
      <c r="T5" s="4"/>
      <c r="U5" s="4"/>
    </row>
    <row r="6" spans="1:21" ht="27.6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45292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268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1" s="289" customFormat="1" ht="6.6">
      <c r="A8" s="279"/>
      <c r="B8" s="280"/>
      <c r="C8" s="281"/>
      <c r="D8" s="282"/>
      <c r="E8" s="281"/>
      <c r="F8" s="283"/>
      <c r="G8" s="284" t="s">
        <v>113</v>
      </c>
      <c r="H8" s="285"/>
      <c r="I8" s="285"/>
      <c r="J8" s="281"/>
      <c r="K8" s="286"/>
      <c r="L8" s="282"/>
      <c r="M8" s="281"/>
      <c r="N8" s="286"/>
      <c r="O8" s="286"/>
      <c r="P8" s="281"/>
      <c r="Q8" s="287"/>
      <c r="R8" s="281"/>
      <c r="S8" s="286"/>
      <c r="T8" s="281"/>
      <c r="U8" s="288"/>
    </row>
    <row r="9" spans="1:21" ht="16.2" thickBot="1">
      <c r="A9" s="12"/>
      <c r="B9" s="177"/>
      <c r="C9" s="22"/>
      <c r="D9" s="307" t="s">
        <v>265</v>
      </c>
      <c r="E9" s="311" t="s">
        <v>31</v>
      </c>
      <c r="F9" s="23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</row>
    <row r="10" spans="1:21" ht="34.200000000000003" customHeight="1">
      <c r="A10" s="12" t="s">
        <v>27</v>
      </c>
      <c r="B10" s="21" t="s">
        <v>28</v>
      </c>
      <c r="C10" s="22" t="s">
        <v>29</v>
      </c>
      <c r="D10" s="307"/>
      <c r="E10" s="311"/>
      <c r="F10" s="23" t="s">
        <v>33</v>
      </c>
      <c r="G10" s="290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92" t="s">
        <v>37</v>
      </c>
      <c r="M10" s="22" t="s">
        <v>39</v>
      </c>
      <c r="N10" s="23" t="s">
        <v>38</v>
      </c>
      <c r="O10" s="257" t="s">
        <v>40</v>
      </c>
      <c r="P10" s="266" t="s">
        <v>41</v>
      </c>
      <c r="Q10" s="267" t="s">
        <v>42</v>
      </c>
      <c r="R10" s="268" t="s">
        <v>43</v>
      </c>
      <c r="S10" s="21" t="s">
        <v>44</v>
      </c>
      <c r="T10" s="22" t="s">
        <v>45</v>
      </c>
      <c r="U10" s="25" t="s">
        <v>46</v>
      </c>
    </row>
    <row r="11" spans="1:21" ht="15.45" customHeight="1" thickBot="1">
      <c r="A11" s="27" t="s">
        <v>47</v>
      </c>
      <c r="B11" s="28" t="s">
        <v>48</v>
      </c>
      <c r="C11" s="29" t="s">
        <v>13</v>
      </c>
      <c r="D11" s="30" t="s">
        <v>266</v>
      </c>
      <c r="E11" s="29" t="s">
        <v>243</v>
      </c>
      <c r="F11" s="30" t="s">
        <v>51</v>
      </c>
      <c r="G11" s="291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293" t="s">
        <v>53</v>
      </c>
      <c r="M11" s="29" t="s">
        <v>55</v>
      </c>
      <c r="N11" s="30" t="s">
        <v>15</v>
      </c>
      <c r="O11" s="258" t="s">
        <v>56</v>
      </c>
      <c r="P11" s="269" t="s">
        <v>57</v>
      </c>
      <c r="Q11" s="30" t="s">
        <v>15</v>
      </c>
      <c r="R11" s="270" t="s">
        <v>58</v>
      </c>
      <c r="S11" s="28" t="s">
        <v>254</v>
      </c>
      <c r="T11" s="29" t="s">
        <v>60</v>
      </c>
      <c r="U11" s="32" t="s">
        <v>61</v>
      </c>
    </row>
    <row r="12" spans="1:21" s="254" customFormat="1" ht="4.2">
      <c r="A12" s="249"/>
      <c r="B12" s="250"/>
      <c r="C12" s="255"/>
      <c r="D12" s="251"/>
      <c r="E12" s="255"/>
      <c r="F12" s="255"/>
      <c r="G12" s="252"/>
      <c r="H12" s="256"/>
      <c r="I12" s="256"/>
      <c r="J12" s="255"/>
      <c r="K12" s="251"/>
      <c r="L12" s="294"/>
      <c r="M12" s="255"/>
      <c r="N12" s="251"/>
      <c r="O12" s="252"/>
      <c r="P12" s="271"/>
      <c r="Q12" s="251"/>
      <c r="R12" s="272"/>
      <c r="S12" s="250"/>
      <c r="T12" s="255"/>
      <c r="U12" s="253"/>
    </row>
    <row r="13" spans="1:21">
      <c r="A13" s="90" t="s">
        <v>62</v>
      </c>
      <c r="B13" s="91">
        <f>+G13-70</f>
        <v>45231</v>
      </c>
      <c r="C13" s="91">
        <f>+B13+7</f>
        <v>45238</v>
      </c>
      <c r="D13" s="91">
        <f>+G13-40</f>
        <v>45261</v>
      </c>
      <c r="E13" s="91">
        <f>+D13+10</f>
        <v>45271</v>
      </c>
      <c r="F13" s="91">
        <f>G13</f>
        <v>45301</v>
      </c>
      <c r="G13" s="173">
        <v>45301</v>
      </c>
      <c r="H13" s="173">
        <f>+G13</f>
        <v>45301</v>
      </c>
      <c r="I13" s="173">
        <f>+G13+45</f>
        <v>45346</v>
      </c>
      <c r="J13" s="231">
        <v>45362</v>
      </c>
      <c r="K13" s="91">
        <f>+G13+70</f>
        <v>45371</v>
      </c>
      <c r="L13" s="295">
        <f>+G13+70</f>
        <v>45371</v>
      </c>
      <c r="M13" s="231">
        <v>45376</v>
      </c>
      <c r="N13" s="91">
        <f>G13+75</f>
        <v>45376</v>
      </c>
      <c r="O13" s="259">
        <f>+G13+80</f>
        <v>45381</v>
      </c>
      <c r="P13" s="273">
        <f>+N13</f>
        <v>45376</v>
      </c>
      <c r="Q13" s="91">
        <f>+O13</f>
        <v>45381</v>
      </c>
      <c r="R13" s="274">
        <f t="shared" ref="R13:R14" si="0">+Q13+30</f>
        <v>45411</v>
      </c>
      <c r="S13" s="262">
        <f>+G13+120</f>
        <v>45421</v>
      </c>
      <c r="T13" s="91" t="s">
        <v>63</v>
      </c>
      <c r="U13" s="93">
        <f>+G13+190</f>
        <v>45491</v>
      </c>
    </row>
    <row r="14" spans="1:21">
      <c r="A14" s="86"/>
      <c r="B14" s="82">
        <f t="shared" ref="B14:F36" si="1">B13</f>
        <v>45231</v>
      </c>
      <c r="C14" s="82">
        <f t="shared" si="1"/>
        <v>45238</v>
      </c>
      <c r="D14" s="82">
        <f t="shared" si="1"/>
        <v>45261</v>
      </c>
      <c r="E14" s="82">
        <f t="shared" si="1"/>
        <v>45271</v>
      </c>
      <c r="F14" s="82">
        <f t="shared" si="1"/>
        <v>45301</v>
      </c>
      <c r="G14" s="207">
        <v>9</v>
      </c>
      <c r="H14" s="228">
        <f>+G13+10</f>
        <v>45311</v>
      </c>
      <c r="I14" s="228">
        <f>+H14+55</f>
        <v>45366</v>
      </c>
      <c r="J14" s="82">
        <f t="shared" ref="J14:N36" si="2">J13</f>
        <v>45362</v>
      </c>
      <c r="K14" s="82">
        <f t="shared" si="2"/>
        <v>45371</v>
      </c>
      <c r="L14" s="296">
        <f t="shared" si="2"/>
        <v>45371</v>
      </c>
      <c r="M14" s="82">
        <f t="shared" si="2"/>
        <v>45376</v>
      </c>
      <c r="N14" s="82">
        <f t="shared" si="2"/>
        <v>45376</v>
      </c>
      <c r="O14" s="260">
        <f>+G13+90</f>
        <v>45391</v>
      </c>
      <c r="P14" s="275">
        <f t="shared" ref="P14:P36" si="3">P13</f>
        <v>45376</v>
      </c>
      <c r="Q14" s="228">
        <f t="shared" ref="Q14" si="4">+O14</f>
        <v>45391</v>
      </c>
      <c r="R14" s="276">
        <f t="shared" si="0"/>
        <v>45421</v>
      </c>
      <c r="S14" s="263">
        <f t="shared" ref="S14:S36" si="5">S13</f>
        <v>45421</v>
      </c>
      <c r="T14" s="43" t="s">
        <v>64</v>
      </c>
      <c r="U14" s="87">
        <f t="shared" ref="U14:U36" si="6">U13</f>
        <v>45491</v>
      </c>
    </row>
    <row r="15" spans="1:21">
      <c r="A15" s="90" t="s">
        <v>65</v>
      </c>
      <c r="B15" s="231">
        <v>45264</v>
      </c>
      <c r="C15" s="91">
        <f>+B15+7</f>
        <v>45271</v>
      </c>
      <c r="D15" s="231">
        <v>45293</v>
      </c>
      <c r="E15" s="91">
        <f>+D15+10</f>
        <v>45303</v>
      </c>
      <c r="F15" s="231">
        <v>45331</v>
      </c>
      <c r="G15" s="173">
        <v>45332</v>
      </c>
      <c r="H15" s="173">
        <f>+G15</f>
        <v>45332</v>
      </c>
      <c r="I15" s="173">
        <f>+G15+45</f>
        <v>45377</v>
      </c>
      <c r="J15" s="91">
        <f>+G15+60</f>
        <v>45392</v>
      </c>
      <c r="K15" s="231">
        <v>45404</v>
      </c>
      <c r="L15" s="297">
        <v>45404</v>
      </c>
      <c r="M15" s="91">
        <f>+L15+4</f>
        <v>45408</v>
      </c>
      <c r="N15" s="91">
        <f>G15+75</f>
        <v>45407</v>
      </c>
      <c r="O15" s="259">
        <f>+G15+80</f>
        <v>45412</v>
      </c>
      <c r="P15" s="273">
        <f>+N15</f>
        <v>45407</v>
      </c>
      <c r="Q15" s="91">
        <f>+O15</f>
        <v>45412</v>
      </c>
      <c r="R15" s="274">
        <f t="shared" ref="R15:R16" si="7">+Q15+30</f>
        <v>45442</v>
      </c>
      <c r="S15" s="264">
        <v>45453</v>
      </c>
      <c r="T15" s="91" t="s">
        <v>66</v>
      </c>
      <c r="U15" s="236">
        <v>45523</v>
      </c>
    </row>
    <row r="16" spans="1:21">
      <c r="A16" s="86"/>
      <c r="B16" s="82">
        <f t="shared" si="1"/>
        <v>45264</v>
      </c>
      <c r="C16" s="82">
        <f t="shared" si="1"/>
        <v>45271</v>
      </c>
      <c r="D16" s="82">
        <f t="shared" si="1"/>
        <v>45293</v>
      </c>
      <c r="E16" s="82">
        <f t="shared" si="1"/>
        <v>45303</v>
      </c>
      <c r="F16" s="82">
        <f t="shared" si="1"/>
        <v>45331</v>
      </c>
      <c r="G16" s="207">
        <f>G14+31</f>
        <v>40</v>
      </c>
      <c r="H16" s="228">
        <f>+G15+10</f>
        <v>45342</v>
      </c>
      <c r="I16" s="228">
        <f>+H16+55</f>
        <v>45397</v>
      </c>
      <c r="J16" s="82">
        <f t="shared" si="2"/>
        <v>45392</v>
      </c>
      <c r="K16" s="82">
        <f t="shared" si="2"/>
        <v>45404</v>
      </c>
      <c r="L16" s="296">
        <f t="shared" si="2"/>
        <v>45404</v>
      </c>
      <c r="M16" s="82">
        <f t="shared" si="2"/>
        <v>45408</v>
      </c>
      <c r="N16" s="82">
        <f t="shared" si="2"/>
        <v>45407</v>
      </c>
      <c r="O16" s="260">
        <f>+G15+90</f>
        <v>45422</v>
      </c>
      <c r="P16" s="275">
        <f t="shared" si="3"/>
        <v>45407</v>
      </c>
      <c r="Q16" s="228">
        <f t="shared" ref="Q16" si="8">+O16</f>
        <v>45422</v>
      </c>
      <c r="R16" s="276">
        <f t="shared" si="7"/>
        <v>45452</v>
      </c>
      <c r="S16" s="263">
        <f t="shared" si="5"/>
        <v>45453</v>
      </c>
      <c r="T16" s="43" t="s">
        <v>67</v>
      </c>
      <c r="U16" s="87">
        <f t="shared" si="6"/>
        <v>45523</v>
      </c>
    </row>
    <row r="17" spans="1:21">
      <c r="A17" s="90" t="s">
        <v>68</v>
      </c>
      <c r="B17" s="231">
        <v>45293</v>
      </c>
      <c r="C17" s="91">
        <f>+B17+7</f>
        <v>45300</v>
      </c>
      <c r="D17" s="91">
        <f>+G17-40</f>
        <v>45321</v>
      </c>
      <c r="E17" s="91">
        <f>+D17+10</f>
        <v>45331</v>
      </c>
      <c r="F17" s="231">
        <v>45359</v>
      </c>
      <c r="G17" s="173">
        <v>45361</v>
      </c>
      <c r="H17" s="173">
        <f>+G17</f>
        <v>45361</v>
      </c>
      <c r="I17" s="173">
        <f>+G17+45</f>
        <v>45406</v>
      </c>
      <c r="J17" s="91">
        <f>+G17+60</f>
        <v>45421</v>
      </c>
      <c r="K17" s="231">
        <v>45432</v>
      </c>
      <c r="L17" s="231">
        <v>45432</v>
      </c>
      <c r="M17" s="91">
        <f>+L17+4</f>
        <v>45436</v>
      </c>
      <c r="N17" s="91">
        <f>G17+75</f>
        <v>45436</v>
      </c>
      <c r="O17" s="259">
        <f>+G17+80</f>
        <v>45441</v>
      </c>
      <c r="P17" s="273">
        <f>+N17</f>
        <v>45436</v>
      </c>
      <c r="Q17" s="91">
        <f>+O17</f>
        <v>45441</v>
      </c>
      <c r="R17" s="274">
        <f t="shared" ref="R17:R18" si="9">+Q17+30</f>
        <v>45471</v>
      </c>
      <c r="S17" s="262">
        <f>+G17+120</f>
        <v>45481</v>
      </c>
      <c r="T17" s="91"/>
      <c r="U17" s="93">
        <f>+G17+190</f>
        <v>45551</v>
      </c>
    </row>
    <row r="18" spans="1:21">
      <c r="A18" s="86"/>
      <c r="B18" s="82">
        <f t="shared" si="1"/>
        <v>45293</v>
      </c>
      <c r="C18" s="82">
        <f t="shared" si="1"/>
        <v>45300</v>
      </c>
      <c r="D18" s="82">
        <f t="shared" si="1"/>
        <v>45321</v>
      </c>
      <c r="E18" s="82">
        <f t="shared" si="1"/>
        <v>45331</v>
      </c>
      <c r="F18" s="82">
        <f t="shared" si="1"/>
        <v>45359</v>
      </c>
      <c r="G18" s="207">
        <f>IF(G9="no",G16+28,G16+29)</f>
        <v>69</v>
      </c>
      <c r="H18" s="228">
        <f>+G17+10</f>
        <v>45371</v>
      </c>
      <c r="I18" s="228">
        <f>+H18+55</f>
        <v>45426</v>
      </c>
      <c r="J18" s="82">
        <f t="shared" si="2"/>
        <v>45421</v>
      </c>
      <c r="K18" s="82">
        <f t="shared" si="2"/>
        <v>45432</v>
      </c>
      <c r="L18" s="82">
        <f t="shared" si="2"/>
        <v>45432</v>
      </c>
      <c r="M18" s="82">
        <f t="shared" si="2"/>
        <v>45436</v>
      </c>
      <c r="N18" s="82">
        <f t="shared" si="2"/>
        <v>45436</v>
      </c>
      <c r="O18" s="260">
        <f>+G17+90</f>
        <v>45451</v>
      </c>
      <c r="P18" s="275">
        <f t="shared" si="3"/>
        <v>45436</v>
      </c>
      <c r="Q18" s="228">
        <f t="shared" ref="Q18" si="10">+O18</f>
        <v>45451</v>
      </c>
      <c r="R18" s="276">
        <f t="shared" si="9"/>
        <v>45481</v>
      </c>
      <c r="S18" s="263">
        <f t="shared" si="5"/>
        <v>45481</v>
      </c>
      <c r="T18" s="43"/>
      <c r="U18" s="87">
        <f t="shared" si="6"/>
        <v>45551</v>
      </c>
    </row>
    <row r="19" spans="1:21">
      <c r="A19" s="90" t="s">
        <v>69</v>
      </c>
      <c r="B19" s="91">
        <f>+G19-70</f>
        <v>45322</v>
      </c>
      <c r="C19" s="91">
        <f>+B19+7</f>
        <v>45329</v>
      </c>
      <c r="D19" s="91">
        <f>+G19-40</f>
        <v>45352</v>
      </c>
      <c r="E19" s="91">
        <f>+D19+10</f>
        <v>45362</v>
      </c>
      <c r="F19" s="91">
        <f>G19</f>
        <v>45392</v>
      </c>
      <c r="G19" s="173">
        <v>45392</v>
      </c>
      <c r="H19" s="173">
        <f>+G19</f>
        <v>45392</v>
      </c>
      <c r="I19" s="173">
        <f>+G19+45</f>
        <v>45437</v>
      </c>
      <c r="J19" s="231">
        <v>45453</v>
      </c>
      <c r="K19" s="231">
        <v>45463</v>
      </c>
      <c r="L19" s="297">
        <v>45463</v>
      </c>
      <c r="M19" s="231">
        <v>45467</v>
      </c>
      <c r="N19" s="231">
        <v>45467</v>
      </c>
      <c r="O19" s="259">
        <f>+G19+80</f>
        <v>45472</v>
      </c>
      <c r="P19" s="273">
        <f>+N19</f>
        <v>45467</v>
      </c>
      <c r="Q19" s="91">
        <f>+O19</f>
        <v>45472</v>
      </c>
      <c r="R19" s="274">
        <f t="shared" ref="R19:R20" si="11">+Q19+30</f>
        <v>45502</v>
      </c>
      <c r="S19" s="262">
        <f>+G19+120</f>
        <v>45512</v>
      </c>
      <c r="T19" s="91"/>
      <c r="U19" s="93">
        <f>+G19+190</f>
        <v>45582</v>
      </c>
    </row>
    <row r="20" spans="1:21">
      <c r="A20" s="86"/>
      <c r="B20" s="82">
        <f t="shared" si="1"/>
        <v>45322</v>
      </c>
      <c r="C20" s="82">
        <f t="shared" si="1"/>
        <v>45329</v>
      </c>
      <c r="D20" s="82">
        <f t="shared" si="1"/>
        <v>45352</v>
      </c>
      <c r="E20" s="82">
        <f t="shared" si="1"/>
        <v>45362</v>
      </c>
      <c r="F20" s="82">
        <f t="shared" si="1"/>
        <v>45392</v>
      </c>
      <c r="G20" s="207">
        <f>G18+31</f>
        <v>100</v>
      </c>
      <c r="H20" s="228">
        <f>+G19+10</f>
        <v>45402</v>
      </c>
      <c r="I20" s="228">
        <f>+H20+55</f>
        <v>45457</v>
      </c>
      <c r="J20" s="82">
        <f t="shared" si="2"/>
        <v>45453</v>
      </c>
      <c r="K20" s="82">
        <f t="shared" si="2"/>
        <v>45463</v>
      </c>
      <c r="L20" s="296">
        <f t="shared" si="2"/>
        <v>45463</v>
      </c>
      <c r="M20" s="82">
        <f t="shared" si="2"/>
        <v>45467</v>
      </c>
      <c r="N20" s="82">
        <f t="shared" si="2"/>
        <v>45467</v>
      </c>
      <c r="O20" s="260">
        <f>+G19+90</f>
        <v>45482</v>
      </c>
      <c r="P20" s="275">
        <f t="shared" si="3"/>
        <v>45467</v>
      </c>
      <c r="Q20" s="228">
        <f t="shared" ref="Q20" si="12">+O20</f>
        <v>45482</v>
      </c>
      <c r="R20" s="276">
        <f t="shared" si="11"/>
        <v>45512</v>
      </c>
      <c r="S20" s="263">
        <f t="shared" si="5"/>
        <v>45512</v>
      </c>
      <c r="T20" s="43"/>
      <c r="U20" s="87">
        <f t="shared" si="6"/>
        <v>45582</v>
      </c>
    </row>
    <row r="21" spans="1:21">
      <c r="A21" s="90" t="s">
        <v>70</v>
      </c>
      <c r="B21" s="91">
        <f>+G21-70</f>
        <v>45352</v>
      </c>
      <c r="C21" s="91">
        <f>+B21+7</f>
        <v>45359</v>
      </c>
      <c r="D21" s="231">
        <v>45383</v>
      </c>
      <c r="E21" s="91">
        <f>+D21+10</f>
        <v>45393</v>
      </c>
      <c r="F21" s="91">
        <f>G21</f>
        <v>45422</v>
      </c>
      <c r="G21" s="173">
        <v>45422</v>
      </c>
      <c r="H21" s="173">
        <f>+G21</f>
        <v>45422</v>
      </c>
      <c r="I21" s="173">
        <f>+G21+45</f>
        <v>45467</v>
      </c>
      <c r="J21" s="91">
        <f>+G21+60</f>
        <v>45482</v>
      </c>
      <c r="K21" s="91">
        <f>+G21+70</f>
        <v>45492</v>
      </c>
      <c r="L21" s="295">
        <f>+G21+70</f>
        <v>45492</v>
      </c>
      <c r="M21" s="91">
        <f>+L21+4</f>
        <v>45496</v>
      </c>
      <c r="N21" s="91">
        <f>G21+75</f>
        <v>45497</v>
      </c>
      <c r="O21" s="259">
        <f>+G21+80</f>
        <v>45502</v>
      </c>
      <c r="P21" s="273">
        <f>+N21</f>
        <v>45497</v>
      </c>
      <c r="Q21" s="91">
        <f>+O21</f>
        <v>45502</v>
      </c>
      <c r="R21" s="274">
        <f t="shared" ref="R21:R22" si="13">+Q21+30</f>
        <v>45532</v>
      </c>
      <c r="S21" s="264">
        <v>45544</v>
      </c>
      <c r="T21" s="91"/>
      <c r="U21" s="236">
        <v>45614</v>
      </c>
    </row>
    <row r="22" spans="1:21">
      <c r="A22" s="86"/>
      <c r="B22" s="82">
        <f t="shared" si="1"/>
        <v>45352</v>
      </c>
      <c r="C22" s="82">
        <f t="shared" si="1"/>
        <v>45359</v>
      </c>
      <c r="D22" s="82">
        <f t="shared" si="1"/>
        <v>45383</v>
      </c>
      <c r="E22" s="82">
        <f t="shared" si="1"/>
        <v>45393</v>
      </c>
      <c r="F22" s="82">
        <f t="shared" si="1"/>
        <v>45422</v>
      </c>
      <c r="G22" s="207">
        <f>G20+30</f>
        <v>130</v>
      </c>
      <c r="H22" s="228">
        <f>+G21+10</f>
        <v>45432</v>
      </c>
      <c r="I22" s="228">
        <f>+H22+55</f>
        <v>45487</v>
      </c>
      <c r="J22" s="82">
        <f t="shared" si="2"/>
        <v>45482</v>
      </c>
      <c r="K22" s="82">
        <f t="shared" si="2"/>
        <v>45492</v>
      </c>
      <c r="L22" s="296">
        <f t="shared" si="2"/>
        <v>45492</v>
      </c>
      <c r="M22" s="82">
        <f t="shared" si="2"/>
        <v>45496</v>
      </c>
      <c r="N22" s="82">
        <f t="shared" si="2"/>
        <v>45497</v>
      </c>
      <c r="O22" s="260">
        <f>+G21+90</f>
        <v>45512</v>
      </c>
      <c r="P22" s="275">
        <f t="shared" si="3"/>
        <v>45497</v>
      </c>
      <c r="Q22" s="228">
        <f t="shared" ref="Q22" si="14">+O22</f>
        <v>45512</v>
      </c>
      <c r="R22" s="276">
        <f t="shared" si="13"/>
        <v>45542</v>
      </c>
      <c r="S22" s="263">
        <f t="shared" si="5"/>
        <v>45544</v>
      </c>
      <c r="T22" s="43"/>
      <c r="U22" s="87">
        <f t="shared" si="6"/>
        <v>45614</v>
      </c>
    </row>
    <row r="23" spans="1:21">
      <c r="A23" s="90" t="s">
        <v>71</v>
      </c>
      <c r="B23" s="91">
        <f>+G23-70</f>
        <v>45383</v>
      </c>
      <c r="C23" s="91">
        <f>+B23+7</f>
        <v>45390</v>
      </c>
      <c r="D23" s="91">
        <f>+G23-40</f>
        <v>45413</v>
      </c>
      <c r="E23" s="231">
        <v>45425</v>
      </c>
      <c r="F23" s="91">
        <f>G23</f>
        <v>45453</v>
      </c>
      <c r="G23" s="173">
        <v>45453</v>
      </c>
      <c r="H23" s="173">
        <f>+G23</f>
        <v>45453</v>
      </c>
      <c r="I23" s="173">
        <f>+G23+45</f>
        <v>45498</v>
      </c>
      <c r="J23" s="91">
        <f>+G23+60</f>
        <v>45513</v>
      </c>
      <c r="K23" s="91">
        <f>+G23+70</f>
        <v>45523</v>
      </c>
      <c r="L23" s="295">
        <f>+G23+70</f>
        <v>45523</v>
      </c>
      <c r="M23" s="91">
        <f>+L23+4</f>
        <v>45527</v>
      </c>
      <c r="N23" s="231">
        <v>45530</v>
      </c>
      <c r="O23" s="259">
        <f>+G23+80</f>
        <v>45533</v>
      </c>
      <c r="P23" s="273">
        <f>+N23</f>
        <v>45530</v>
      </c>
      <c r="Q23" s="91">
        <f>+O23</f>
        <v>45533</v>
      </c>
      <c r="R23" s="274">
        <f t="shared" ref="R23:R24" si="15">+Q23+30</f>
        <v>45563</v>
      </c>
      <c r="S23" s="262">
        <f>+G23+120</f>
        <v>45573</v>
      </c>
      <c r="T23" s="91"/>
      <c r="U23" s="93">
        <f>+G23+190</f>
        <v>45643</v>
      </c>
    </row>
    <row r="24" spans="1:21">
      <c r="A24" s="86"/>
      <c r="B24" s="82">
        <f t="shared" si="1"/>
        <v>45383</v>
      </c>
      <c r="C24" s="82">
        <f t="shared" si="1"/>
        <v>45390</v>
      </c>
      <c r="D24" s="82">
        <f t="shared" si="1"/>
        <v>45413</v>
      </c>
      <c r="E24" s="82">
        <f t="shared" si="1"/>
        <v>45425</v>
      </c>
      <c r="F24" s="82">
        <f t="shared" si="1"/>
        <v>45453</v>
      </c>
      <c r="G24" s="207">
        <f>G22+31</f>
        <v>161</v>
      </c>
      <c r="H24" s="228">
        <f>+G23+10</f>
        <v>45463</v>
      </c>
      <c r="I24" s="228">
        <f>+H24+55</f>
        <v>45518</v>
      </c>
      <c r="J24" s="82">
        <f t="shared" si="2"/>
        <v>45513</v>
      </c>
      <c r="K24" s="82">
        <f t="shared" si="2"/>
        <v>45523</v>
      </c>
      <c r="L24" s="296">
        <f t="shared" si="2"/>
        <v>45523</v>
      </c>
      <c r="M24" s="82">
        <f t="shared" si="2"/>
        <v>45527</v>
      </c>
      <c r="N24" s="82">
        <f t="shared" si="2"/>
        <v>45530</v>
      </c>
      <c r="O24" s="260">
        <f>+G23+90</f>
        <v>45543</v>
      </c>
      <c r="P24" s="275">
        <f t="shared" si="3"/>
        <v>45530</v>
      </c>
      <c r="Q24" s="228">
        <f t="shared" ref="Q24" si="16">+O24</f>
        <v>45543</v>
      </c>
      <c r="R24" s="276">
        <f t="shared" si="15"/>
        <v>45573</v>
      </c>
      <c r="S24" s="263">
        <f t="shared" si="5"/>
        <v>45573</v>
      </c>
      <c r="T24" s="43"/>
      <c r="U24" s="87">
        <f t="shared" si="6"/>
        <v>45643</v>
      </c>
    </row>
    <row r="25" spans="1:21">
      <c r="A25" s="90" t="s">
        <v>62</v>
      </c>
      <c r="B25" s="91">
        <f>+G25-70</f>
        <v>45413</v>
      </c>
      <c r="C25" s="91">
        <f>+B25+7</f>
        <v>45420</v>
      </c>
      <c r="D25" s="91">
        <f>+G25-40</f>
        <v>45443</v>
      </c>
      <c r="E25" s="91">
        <f>+D25+10</f>
        <v>45453</v>
      </c>
      <c r="F25" s="91">
        <f>G25</f>
        <v>45483</v>
      </c>
      <c r="G25" s="173">
        <v>45483</v>
      </c>
      <c r="H25" s="173">
        <f>+G25</f>
        <v>45483</v>
      </c>
      <c r="I25" s="173">
        <f>+G25+45</f>
        <v>45528</v>
      </c>
      <c r="J25" s="231">
        <v>45544</v>
      </c>
      <c r="K25" s="91">
        <f>+G25+70</f>
        <v>45553</v>
      </c>
      <c r="L25" s="295">
        <f>+G25+70</f>
        <v>45553</v>
      </c>
      <c r="M25" s="231">
        <v>45558</v>
      </c>
      <c r="N25" s="91">
        <f>G25+75</f>
        <v>45558</v>
      </c>
      <c r="O25" s="259">
        <f>+G25+80</f>
        <v>45563</v>
      </c>
      <c r="P25" s="273">
        <f>+N25</f>
        <v>45558</v>
      </c>
      <c r="Q25" s="91">
        <f>+O25</f>
        <v>45563</v>
      </c>
      <c r="R25" s="274">
        <f t="shared" ref="R25:R26" si="17">+Q25+30</f>
        <v>45593</v>
      </c>
      <c r="S25" s="262">
        <f>+G25+120</f>
        <v>45603</v>
      </c>
      <c r="T25" s="91"/>
      <c r="U25" s="93">
        <f>+G25+190</f>
        <v>45673</v>
      </c>
    </row>
    <row r="26" spans="1:21">
      <c r="A26" s="86"/>
      <c r="B26" s="82">
        <f t="shared" si="1"/>
        <v>45413</v>
      </c>
      <c r="C26" s="82">
        <f t="shared" si="1"/>
        <v>45420</v>
      </c>
      <c r="D26" s="82">
        <f t="shared" si="1"/>
        <v>45443</v>
      </c>
      <c r="E26" s="82">
        <f t="shared" si="1"/>
        <v>45453</v>
      </c>
      <c r="F26" s="82">
        <f t="shared" si="1"/>
        <v>45483</v>
      </c>
      <c r="G26" s="174">
        <f>G24+30</f>
        <v>191</v>
      </c>
      <c r="H26" s="228">
        <f>+G25+10</f>
        <v>45493</v>
      </c>
      <c r="I26" s="228">
        <f>+H26+55</f>
        <v>45548</v>
      </c>
      <c r="J26" s="82">
        <f t="shared" si="2"/>
        <v>45544</v>
      </c>
      <c r="K26" s="82">
        <f t="shared" si="2"/>
        <v>45553</v>
      </c>
      <c r="L26" s="296">
        <f t="shared" si="2"/>
        <v>45553</v>
      </c>
      <c r="M26" s="82">
        <f t="shared" si="2"/>
        <v>45558</v>
      </c>
      <c r="N26" s="82">
        <f t="shared" si="2"/>
        <v>45558</v>
      </c>
      <c r="O26" s="260">
        <f>+G25+90</f>
        <v>45573</v>
      </c>
      <c r="P26" s="275">
        <f t="shared" si="3"/>
        <v>45558</v>
      </c>
      <c r="Q26" s="228">
        <f t="shared" ref="Q26" si="18">+O26</f>
        <v>45573</v>
      </c>
      <c r="R26" s="276">
        <f t="shared" si="17"/>
        <v>45603</v>
      </c>
      <c r="S26" s="263">
        <f t="shared" si="5"/>
        <v>45603</v>
      </c>
      <c r="T26" s="43"/>
      <c r="U26" s="87">
        <f t="shared" si="6"/>
        <v>45673</v>
      </c>
    </row>
    <row r="27" spans="1:21">
      <c r="A27" s="90" t="s">
        <v>65</v>
      </c>
      <c r="B27" s="231">
        <v>45446</v>
      </c>
      <c r="C27" s="91">
        <f>+B27+7</f>
        <v>45453</v>
      </c>
      <c r="D27" s="91">
        <f>+G27-40</f>
        <v>45474</v>
      </c>
      <c r="E27" s="91">
        <f>+D27+10</f>
        <v>45484</v>
      </c>
      <c r="F27" s="231">
        <v>45513</v>
      </c>
      <c r="G27" s="173">
        <v>45514</v>
      </c>
      <c r="H27" s="173">
        <f>+G27</f>
        <v>45514</v>
      </c>
      <c r="I27" s="173">
        <f>+G27+45</f>
        <v>45559</v>
      </c>
      <c r="J27" s="91">
        <f>+G27+60</f>
        <v>45574</v>
      </c>
      <c r="K27" s="231">
        <v>45586</v>
      </c>
      <c r="L27" s="297">
        <v>45586</v>
      </c>
      <c r="M27" s="91">
        <f>+L27+4</f>
        <v>45590</v>
      </c>
      <c r="N27" s="91">
        <f>G27+75</f>
        <v>45589</v>
      </c>
      <c r="O27" s="259">
        <f>+G27+80</f>
        <v>45594</v>
      </c>
      <c r="P27" s="273">
        <f>+N27</f>
        <v>45589</v>
      </c>
      <c r="Q27" s="91">
        <f>+O27</f>
        <v>45594</v>
      </c>
      <c r="R27" s="274">
        <f t="shared" ref="R27:R28" si="19">+Q27+30</f>
        <v>45624</v>
      </c>
      <c r="S27" s="262">
        <v>45635</v>
      </c>
      <c r="T27" s="91"/>
      <c r="U27" s="236">
        <v>45706</v>
      </c>
    </row>
    <row r="28" spans="1:21">
      <c r="A28" s="86"/>
      <c r="B28" s="82">
        <f t="shared" si="1"/>
        <v>45446</v>
      </c>
      <c r="C28" s="82">
        <f t="shared" si="1"/>
        <v>45453</v>
      </c>
      <c r="D28" s="82">
        <f t="shared" si="1"/>
        <v>45474</v>
      </c>
      <c r="E28" s="82">
        <f t="shared" si="1"/>
        <v>45484</v>
      </c>
      <c r="F28" s="82">
        <f t="shared" si="1"/>
        <v>45513</v>
      </c>
      <c r="G28" s="174">
        <f>G26+31</f>
        <v>222</v>
      </c>
      <c r="H28" s="228">
        <f>+G27+10</f>
        <v>45524</v>
      </c>
      <c r="I28" s="228">
        <f>+H28+55</f>
        <v>45579</v>
      </c>
      <c r="J28" s="82">
        <f t="shared" si="2"/>
        <v>45574</v>
      </c>
      <c r="K28" s="82">
        <f t="shared" si="2"/>
        <v>45586</v>
      </c>
      <c r="L28" s="296">
        <f t="shared" si="2"/>
        <v>45586</v>
      </c>
      <c r="M28" s="82">
        <f t="shared" si="2"/>
        <v>45590</v>
      </c>
      <c r="N28" s="82">
        <f t="shared" si="2"/>
        <v>45589</v>
      </c>
      <c r="O28" s="260">
        <f>+G27+90</f>
        <v>45604</v>
      </c>
      <c r="P28" s="275">
        <f t="shared" si="3"/>
        <v>45589</v>
      </c>
      <c r="Q28" s="228">
        <f t="shared" ref="Q28" si="20">+O28</f>
        <v>45604</v>
      </c>
      <c r="R28" s="276">
        <f t="shared" si="19"/>
        <v>45634</v>
      </c>
      <c r="S28" s="263">
        <f t="shared" si="5"/>
        <v>45635</v>
      </c>
      <c r="T28" s="43"/>
      <c r="U28" s="87">
        <f t="shared" si="6"/>
        <v>45706</v>
      </c>
    </row>
    <row r="29" spans="1:21">
      <c r="A29" s="90" t="s">
        <v>68</v>
      </c>
      <c r="B29" s="91">
        <f>+G29-70</f>
        <v>45475</v>
      </c>
      <c r="C29" s="91">
        <f>+B29+7</f>
        <v>45482</v>
      </c>
      <c r="D29" s="91">
        <f>+G29-40</f>
        <v>45505</v>
      </c>
      <c r="E29" s="231">
        <v>45516</v>
      </c>
      <c r="F29" s="91">
        <f>G29</f>
        <v>45545</v>
      </c>
      <c r="G29" s="173">
        <v>45545</v>
      </c>
      <c r="H29" s="173">
        <f>+G29</f>
        <v>45545</v>
      </c>
      <c r="I29" s="173">
        <f>+G29+45</f>
        <v>45590</v>
      </c>
      <c r="J29" s="231">
        <v>45608</v>
      </c>
      <c r="K29" s="91">
        <f>+G29+70</f>
        <v>45615</v>
      </c>
      <c r="L29" s="91">
        <f>+G29+70</f>
        <v>45615</v>
      </c>
      <c r="M29" s="231">
        <v>45621</v>
      </c>
      <c r="N29" s="231">
        <v>45621</v>
      </c>
      <c r="O29" s="259">
        <f>+G29+80</f>
        <v>45625</v>
      </c>
      <c r="P29" s="273">
        <f>+N29</f>
        <v>45621</v>
      </c>
      <c r="Q29" s="91">
        <f>+O29</f>
        <v>45625</v>
      </c>
      <c r="R29" s="274">
        <f t="shared" ref="R29:R30" si="21">+Q29+30</f>
        <v>45655</v>
      </c>
      <c r="S29" s="262">
        <f>+G29+120</f>
        <v>45665</v>
      </c>
      <c r="T29" s="91"/>
      <c r="U29" s="93">
        <f>+G29+190</f>
        <v>45735</v>
      </c>
    </row>
    <row r="30" spans="1:21">
      <c r="A30" s="86"/>
      <c r="B30" s="82">
        <f t="shared" si="1"/>
        <v>45475</v>
      </c>
      <c r="C30" s="82">
        <f t="shared" si="1"/>
        <v>45482</v>
      </c>
      <c r="D30" s="82">
        <f t="shared" si="1"/>
        <v>45505</v>
      </c>
      <c r="E30" s="82">
        <f t="shared" si="1"/>
        <v>45516</v>
      </c>
      <c r="F30" s="82">
        <f t="shared" si="1"/>
        <v>45545</v>
      </c>
      <c r="G30" s="174">
        <f>G28+31</f>
        <v>253</v>
      </c>
      <c r="H30" s="228">
        <f>+G29+10</f>
        <v>45555</v>
      </c>
      <c r="I30" s="228">
        <f>+H30+55</f>
        <v>45610</v>
      </c>
      <c r="J30" s="82">
        <f t="shared" si="2"/>
        <v>45608</v>
      </c>
      <c r="K30" s="82">
        <f t="shared" si="2"/>
        <v>45615</v>
      </c>
      <c r="L30" s="82">
        <f t="shared" si="2"/>
        <v>45615</v>
      </c>
      <c r="M30" s="82">
        <f t="shared" si="2"/>
        <v>45621</v>
      </c>
      <c r="N30" s="82">
        <f t="shared" si="2"/>
        <v>45621</v>
      </c>
      <c r="O30" s="260">
        <f>+G29+90</f>
        <v>45635</v>
      </c>
      <c r="P30" s="275">
        <f t="shared" si="3"/>
        <v>45621</v>
      </c>
      <c r="Q30" s="228">
        <f t="shared" ref="Q30" si="22">+O30</f>
        <v>45635</v>
      </c>
      <c r="R30" s="276">
        <f t="shared" si="21"/>
        <v>45665</v>
      </c>
      <c r="S30" s="263">
        <f t="shared" si="5"/>
        <v>45665</v>
      </c>
      <c r="T30" s="43"/>
      <c r="U30" s="87">
        <f t="shared" si="6"/>
        <v>45735</v>
      </c>
    </row>
    <row r="31" spans="1:21">
      <c r="A31" s="90" t="s">
        <v>69</v>
      </c>
      <c r="B31" s="91">
        <f>+G31-70</f>
        <v>45505</v>
      </c>
      <c r="C31" s="91">
        <f>+B31+7</f>
        <v>45512</v>
      </c>
      <c r="D31" s="231">
        <v>45538</v>
      </c>
      <c r="E31" s="91">
        <f>+D31+10</f>
        <v>45548</v>
      </c>
      <c r="F31" s="91">
        <f>G31</f>
        <v>45575</v>
      </c>
      <c r="G31" s="173">
        <v>45575</v>
      </c>
      <c r="H31" s="173">
        <f>+G31</f>
        <v>45575</v>
      </c>
      <c r="I31" s="173">
        <f>+G31+45</f>
        <v>45620</v>
      </c>
      <c r="J31" s="91">
        <f>+G31+60</f>
        <v>45635</v>
      </c>
      <c r="K31" s="91">
        <f>+G31+70</f>
        <v>45645</v>
      </c>
      <c r="L31" s="295">
        <f>+G31+70</f>
        <v>45645</v>
      </c>
      <c r="M31" s="91">
        <f>+L31+4</f>
        <v>45649</v>
      </c>
      <c r="N31" s="231">
        <v>45652</v>
      </c>
      <c r="O31" s="259">
        <f>+G31+80</f>
        <v>45655</v>
      </c>
      <c r="P31" s="273">
        <f>+N31</f>
        <v>45652</v>
      </c>
      <c r="Q31" s="91">
        <f>+O31</f>
        <v>45655</v>
      </c>
      <c r="R31" s="274">
        <f t="shared" ref="R31:R32" si="23">+Q31+30</f>
        <v>45685</v>
      </c>
      <c r="S31" s="262">
        <f>+G31+120</f>
        <v>45695</v>
      </c>
      <c r="T31" s="91"/>
      <c r="U31" s="93">
        <f>+G31+190</f>
        <v>45765</v>
      </c>
    </row>
    <row r="32" spans="1:21">
      <c r="A32" s="86"/>
      <c r="B32" s="82">
        <f t="shared" si="1"/>
        <v>45505</v>
      </c>
      <c r="C32" s="82">
        <f t="shared" si="1"/>
        <v>45512</v>
      </c>
      <c r="D32" s="82">
        <f t="shared" si="1"/>
        <v>45538</v>
      </c>
      <c r="E32" s="82">
        <f t="shared" si="1"/>
        <v>45548</v>
      </c>
      <c r="F32" s="82">
        <f t="shared" si="1"/>
        <v>45575</v>
      </c>
      <c r="G32" s="174">
        <f>G30+30</f>
        <v>283</v>
      </c>
      <c r="H32" s="228">
        <f>+G31+10</f>
        <v>45585</v>
      </c>
      <c r="I32" s="228">
        <f>+H32+55</f>
        <v>45640</v>
      </c>
      <c r="J32" s="82">
        <f t="shared" si="2"/>
        <v>45635</v>
      </c>
      <c r="K32" s="82">
        <f t="shared" si="2"/>
        <v>45645</v>
      </c>
      <c r="L32" s="296">
        <f t="shared" si="2"/>
        <v>45645</v>
      </c>
      <c r="M32" s="82">
        <f t="shared" si="2"/>
        <v>45649</v>
      </c>
      <c r="N32" s="82">
        <f t="shared" si="2"/>
        <v>45652</v>
      </c>
      <c r="O32" s="260">
        <f>+G31+90</f>
        <v>45665</v>
      </c>
      <c r="P32" s="275">
        <f t="shared" si="3"/>
        <v>45652</v>
      </c>
      <c r="Q32" s="228">
        <f t="shared" ref="Q32" si="24">+O32</f>
        <v>45665</v>
      </c>
      <c r="R32" s="276">
        <f t="shared" si="23"/>
        <v>45695</v>
      </c>
      <c r="S32" s="263">
        <f t="shared" si="5"/>
        <v>45695</v>
      </c>
      <c r="T32" s="43"/>
      <c r="U32" s="87">
        <f t="shared" si="6"/>
        <v>45765</v>
      </c>
    </row>
    <row r="33" spans="1:21">
      <c r="A33" s="90" t="s">
        <v>70</v>
      </c>
      <c r="B33" s="231">
        <v>45538</v>
      </c>
      <c r="C33" s="91">
        <f>+B33+7</f>
        <v>45545</v>
      </c>
      <c r="D33" s="91">
        <f>+G33-40</f>
        <v>45566</v>
      </c>
      <c r="E33" s="91">
        <f>+D33+10</f>
        <v>45576</v>
      </c>
      <c r="F33" s="231">
        <v>45604</v>
      </c>
      <c r="G33" s="173">
        <v>45606</v>
      </c>
      <c r="H33" s="173">
        <f>+G33</f>
        <v>45606</v>
      </c>
      <c r="I33" s="173">
        <f>+G33+45</f>
        <v>45651</v>
      </c>
      <c r="J33" s="91">
        <f>+G33+60</f>
        <v>45666</v>
      </c>
      <c r="K33" s="231">
        <v>45678</v>
      </c>
      <c r="L33" s="297">
        <v>45678</v>
      </c>
      <c r="M33" s="91">
        <f>+L33+4</f>
        <v>45682</v>
      </c>
      <c r="N33" s="91">
        <f>G33+75</f>
        <v>45681</v>
      </c>
      <c r="O33" s="259">
        <f>+G33+80</f>
        <v>45686</v>
      </c>
      <c r="P33" s="273">
        <f>+N33</f>
        <v>45681</v>
      </c>
      <c r="Q33" s="91">
        <f>+O33</f>
        <v>45686</v>
      </c>
      <c r="R33" s="274">
        <f t="shared" ref="R33:R34" si="25">+Q33+30</f>
        <v>45716</v>
      </c>
      <c r="S33" s="262">
        <f>+G33+120</f>
        <v>45726</v>
      </c>
      <c r="T33" s="91"/>
      <c r="U33" s="93">
        <f>+G33+190</f>
        <v>45796</v>
      </c>
    </row>
    <row r="34" spans="1:21">
      <c r="A34" s="86"/>
      <c r="B34" s="82">
        <f t="shared" si="1"/>
        <v>45538</v>
      </c>
      <c r="C34" s="82">
        <f t="shared" si="1"/>
        <v>45545</v>
      </c>
      <c r="D34" s="82">
        <f t="shared" si="1"/>
        <v>45566</v>
      </c>
      <c r="E34" s="82">
        <f t="shared" si="1"/>
        <v>45576</v>
      </c>
      <c r="F34" s="82">
        <f t="shared" si="1"/>
        <v>45604</v>
      </c>
      <c r="G34" s="174">
        <f>G32+31</f>
        <v>314</v>
      </c>
      <c r="H34" s="228">
        <f>+G33+10</f>
        <v>45616</v>
      </c>
      <c r="I34" s="228">
        <f>+H34+55</f>
        <v>45671</v>
      </c>
      <c r="J34" s="82">
        <f t="shared" si="2"/>
        <v>45666</v>
      </c>
      <c r="K34" s="82">
        <f t="shared" si="2"/>
        <v>45678</v>
      </c>
      <c r="L34" s="296">
        <f t="shared" si="2"/>
        <v>45678</v>
      </c>
      <c r="M34" s="82">
        <f t="shared" si="2"/>
        <v>45682</v>
      </c>
      <c r="N34" s="82">
        <f t="shared" si="2"/>
        <v>45681</v>
      </c>
      <c r="O34" s="260">
        <f>+G33+90</f>
        <v>45696</v>
      </c>
      <c r="P34" s="275">
        <f t="shared" si="3"/>
        <v>45681</v>
      </c>
      <c r="Q34" s="228">
        <f t="shared" ref="Q34" si="26">+O34</f>
        <v>45696</v>
      </c>
      <c r="R34" s="276">
        <f t="shared" si="25"/>
        <v>45726</v>
      </c>
      <c r="S34" s="263">
        <f t="shared" si="5"/>
        <v>45726</v>
      </c>
      <c r="T34" s="43"/>
      <c r="U34" s="87">
        <f t="shared" si="6"/>
        <v>45796</v>
      </c>
    </row>
    <row r="35" spans="1:21">
      <c r="A35" s="90" t="s">
        <v>71</v>
      </c>
      <c r="B35" s="91">
        <f>+G35-70</f>
        <v>45566</v>
      </c>
      <c r="C35" s="91">
        <f>+B35+7</f>
        <v>45573</v>
      </c>
      <c r="D35" s="91">
        <f>+G35-40</f>
        <v>45596</v>
      </c>
      <c r="E35" s="231">
        <v>45608</v>
      </c>
      <c r="F35" s="91">
        <f>G35</f>
        <v>45636</v>
      </c>
      <c r="G35" s="173">
        <v>45636</v>
      </c>
      <c r="H35" s="173">
        <f>+G35</f>
        <v>45636</v>
      </c>
      <c r="I35" s="173">
        <f>+G35+45</f>
        <v>45681</v>
      </c>
      <c r="J35" s="231">
        <v>45698</v>
      </c>
      <c r="K35" s="91">
        <f>+G35+70</f>
        <v>45706</v>
      </c>
      <c r="L35" s="295">
        <f>+G35+70</f>
        <v>45706</v>
      </c>
      <c r="M35" s="231">
        <v>45712</v>
      </c>
      <c r="N35" s="231">
        <v>45712</v>
      </c>
      <c r="O35" s="259">
        <f>+G35+80</f>
        <v>45716</v>
      </c>
      <c r="P35" s="273">
        <f>+N35</f>
        <v>45712</v>
      </c>
      <c r="Q35" s="91">
        <f>+O35</f>
        <v>45716</v>
      </c>
      <c r="R35" s="274">
        <f t="shared" ref="R35:R36" si="27">+Q35+30</f>
        <v>45746</v>
      </c>
      <c r="S35" s="262">
        <f>+G35+120</f>
        <v>45756</v>
      </c>
      <c r="T35" s="91"/>
      <c r="U35" s="93">
        <f>+G35+190</f>
        <v>45826</v>
      </c>
    </row>
    <row r="36" spans="1:21" ht="16.2" thickBot="1">
      <c r="A36" s="88"/>
      <c r="B36" s="83">
        <f t="shared" si="1"/>
        <v>45566</v>
      </c>
      <c r="C36" s="83">
        <f t="shared" si="1"/>
        <v>45573</v>
      </c>
      <c r="D36" s="83">
        <f t="shared" si="1"/>
        <v>45596</v>
      </c>
      <c r="E36" s="83">
        <f t="shared" si="1"/>
        <v>45608</v>
      </c>
      <c r="F36" s="83">
        <f t="shared" si="1"/>
        <v>45636</v>
      </c>
      <c r="G36" s="175">
        <f>G34+30</f>
        <v>344</v>
      </c>
      <c r="H36" s="229">
        <f>+G35+10</f>
        <v>45646</v>
      </c>
      <c r="I36" s="229">
        <f>+H36+55</f>
        <v>45701</v>
      </c>
      <c r="J36" s="83">
        <f t="shared" si="2"/>
        <v>45698</v>
      </c>
      <c r="K36" s="83">
        <f t="shared" si="2"/>
        <v>45706</v>
      </c>
      <c r="L36" s="298">
        <f t="shared" si="2"/>
        <v>45706</v>
      </c>
      <c r="M36" s="83">
        <f t="shared" si="2"/>
        <v>45712</v>
      </c>
      <c r="N36" s="83">
        <f t="shared" si="2"/>
        <v>45712</v>
      </c>
      <c r="O36" s="261">
        <f>+G35+90</f>
        <v>45726</v>
      </c>
      <c r="P36" s="277">
        <f t="shared" si="3"/>
        <v>45712</v>
      </c>
      <c r="Q36" s="229">
        <f t="shared" ref="Q36" si="28">+O36</f>
        <v>45726</v>
      </c>
      <c r="R36" s="278">
        <f t="shared" si="27"/>
        <v>45756</v>
      </c>
      <c r="S36" s="265">
        <f t="shared" si="5"/>
        <v>45756</v>
      </c>
      <c r="T36" s="85"/>
      <c r="U36" s="89">
        <f t="shared" si="6"/>
        <v>45826</v>
      </c>
    </row>
    <row r="37" spans="1:21">
      <c r="A37" s="237" t="s">
        <v>72</v>
      </c>
      <c r="B37" s="54"/>
      <c r="C37" s="55"/>
      <c r="D37" s="56" t="s">
        <v>73</v>
      </c>
      <c r="E37" s="56" t="s">
        <v>73</v>
      </c>
      <c r="F37" s="55"/>
      <c r="G37" s="238" t="s">
        <v>74</v>
      </c>
      <c r="H37" s="238" t="s">
        <v>75</v>
      </c>
      <c r="I37" s="56" t="s">
        <v>75</v>
      </c>
      <c r="J37" s="239" t="s">
        <v>75</v>
      </c>
      <c r="K37" s="56" t="s">
        <v>75</v>
      </c>
      <c r="L37" s="57"/>
      <c r="M37" s="56" t="s">
        <v>77</v>
      </c>
      <c r="N37" s="56" t="s">
        <v>76</v>
      </c>
      <c r="O37" s="56" t="s">
        <v>78</v>
      </c>
      <c r="P37" s="303" t="s">
        <v>79</v>
      </c>
      <c r="Q37" s="304"/>
      <c r="R37" s="56" t="s">
        <v>80</v>
      </c>
      <c r="S37" s="56" t="s">
        <v>81</v>
      </c>
      <c r="T37" s="56" t="s">
        <v>82</v>
      </c>
      <c r="U37" s="240" t="s">
        <v>74</v>
      </c>
    </row>
    <row r="38" spans="1:21">
      <c r="A38" s="241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242"/>
    </row>
    <row r="39" spans="1:21" ht="16.2" thickBot="1">
      <c r="A39" s="243"/>
      <c r="B39" s="244" t="s">
        <v>86</v>
      </c>
      <c r="C39" s="245" t="s">
        <v>86</v>
      </c>
      <c r="D39" s="245" t="s">
        <v>87</v>
      </c>
      <c r="E39" s="246" t="s">
        <v>88</v>
      </c>
      <c r="F39" s="245" t="s">
        <v>89</v>
      </c>
      <c r="G39" s="245" t="s">
        <v>90</v>
      </c>
      <c r="H39" s="245"/>
      <c r="I39" s="245"/>
      <c r="J39" s="245" t="s">
        <v>91</v>
      </c>
      <c r="K39" s="245" t="s">
        <v>91</v>
      </c>
      <c r="L39" s="245" t="s">
        <v>89</v>
      </c>
      <c r="M39" s="245"/>
      <c r="N39" s="245" t="s">
        <v>89</v>
      </c>
      <c r="O39" s="245" t="s">
        <v>89</v>
      </c>
      <c r="P39" s="247"/>
      <c r="Q39" s="245"/>
      <c r="R39" s="247"/>
      <c r="S39" s="245"/>
      <c r="T39" s="247"/>
      <c r="U39" s="248"/>
    </row>
    <row r="40" spans="1:21" s="300" customFormat="1" ht="6.6">
      <c r="A40" s="299"/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301" t="s">
        <v>267</v>
      </c>
      <c r="U40" s="302">
        <v>45159</v>
      </c>
    </row>
    <row r="41" spans="1:21">
      <c r="A41" s="232" t="s">
        <v>260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300" customFormat="1" ht="6.6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</row>
    <row r="43" spans="1:21">
      <c r="A43" s="72" t="s">
        <v>92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>
      <c r="A44" s="72" t="s">
        <v>93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176"/>
      <c r="M44" s="176"/>
      <c r="N44" s="4"/>
      <c r="O44" s="4"/>
      <c r="P44" s="4"/>
      <c r="Q44" s="4"/>
      <c r="R44" s="4"/>
      <c r="S44" s="4"/>
      <c r="T44" s="4"/>
      <c r="U44" s="4"/>
    </row>
    <row r="45" spans="1:21" s="300" customFormat="1" ht="6.6">
      <c r="A45" s="299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1.7" customHeight="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1.7" customHeight="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1.7" customHeight="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1.7" customHeight="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1.7" customHeight="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1.7" customHeight="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1.7" customHeight="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>
      <c r="A54" s="4"/>
      <c r="B54" s="74"/>
      <c r="C54" s="2"/>
      <c r="D54" s="72"/>
      <c r="E54" s="72"/>
      <c r="F54" s="72"/>
      <c r="G54" s="72"/>
      <c r="H54" s="72"/>
      <c r="I54" s="72"/>
      <c r="J54" s="72"/>
      <c r="K54" s="72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>
      <c r="A55" s="4"/>
      <c r="B55" s="4"/>
      <c r="C55" s="2"/>
      <c r="D55" s="7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>
      <c r="A56" s="4"/>
      <c r="B56" s="4"/>
      <c r="C56" s="2"/>
      <c r="D56" s="7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>
      <c r="A57" s="4"/>
      <c r="B57" s="4"/>
      <c r="C57" s="2"/>
      <c r="D57" s="7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>
      <c r="A58" s="4"/>
      <c r="B58" s="4"/>
      <c r="C58" s="2"/>
      <c r="D58" s="7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>
      <c r="A59" s="4"/>
      <c r="B59" s="4"/>
      <c r="C59" s="2"/>
      <c r="D59" s="7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>
      <c r="A60" s="4"/>
      <c r="B60" s="4"/>
      <c r="C60" s="72"/>
      <c r="D60" s="7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>
      <c r="A61" s="4"/>
      <c r="B61" s="4"/>
      <c r="C61" s="72"/>
      <c r="D61" s="7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>
      <c r="A62" s="4"/>
      <c r="B62" s="4"/>
      <c r="C62" s="72"/>
      <c r="D62" s="7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>
      <c r="A63" s="4"/>
      <c r="B63" s="4"/>
      <c r="C63" s="72"/>
      <c r="D63" s="7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>
      <c r="A64" s="4"/>
      <c r="B64" s="4"/>
      <c r="C64" s="72"/>
      <c r="D64" s="7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>
      <c r="A65" s="4"/>
      <c r="B65" s="4"/>
      <c r="C65" s="72"/>
      <c r="D65" s="7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>
      <c r="A66" s="4"/>
      <c r="B66" s="4"/>
      <c r="C66" s="72"/>
      <c r="D66" s="7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>
      <c r="A67" s="4"/>
      <c r="B67" s="4"/>
      <c r="C67" s="72"/>
      <c r="D67" s="7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>
      <c r="A68" s="4"/>
      <c r="B68" s="4"/>
      <c r="C68" s="72"/>
      <c r="D68" s="7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>
      <c r="A69" s="4"/>
      <c r="B69" s="4"/>
      <c r="C69" s="72"/>
      <c r="D69" s="7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>
      <c r="A70" s="4"/>
      <c r="B70" s="4"/>
      <c r="C70" s="72"/>
      <c r="D70" s="7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>
      <c r="A71" s="4"/>
      <c r="B71" s="4"/>
      <c r="C71" s="72"/>
      <c r="D71" s="7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>
      <c r="A72" s="4"/>
      <c r="B72" s="4"/>
      <c r="C72" s="72"/>
      <c r="D72" s="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>
      <c r="A73" s="4"/>
      <c r="B73" s="4"/>
      <c r="C73" s="72"/>
      <c r="D73" s="7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>
      <c r="A74" s="4"/>
      <c r="B74" s="4"/>
      <c r="C74" s="72"/>
      <c r="D74" s="7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>
      <c r="A75" s="4"/>
      <c r="B75" s="4"/>
      <c r="C75" s="72"/>
      <c r="D75" s="7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>
      <c r="A76" s="4"/>
      <c r="B76" s="4"/>
      <c r="C76" s="72"/>
      <c r="D76" s="7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>
      <c r="A77" s="4"/>
      <c r="B77" s="4"/>
      <c r="C77" s="72"/>
      <c r="D77" s="7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>
      <c r="A78" s="4"/>
      <c r="B78" s="4"/>
      <c r="C78" s="72"/>
      <c r="D78" s="7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>
      <c r="A79" s="4"/>
      <c r="B79" s="4"/>
      <c r="C79" s="72"/>
      <c r="D79" s="7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>
      <c r="A80" s="4"/>
      <c r="B80" s="4"/>
      <c r="C80" s="72"/>
      <c r="D80" s="7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>
      <c r="A81" s="4"/>
      <c r="B81" s="4"/>
      <c r="C81" s="72"/>
      <c r="D81" s="7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>
      <c r="A82" s="4"/>
      <c r="B82" s="4"/>
      <c r="C82" s="72"/>
      <c r="D82" s="7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>
      <c r="A83" s="4"/>
      <c r="B83" s="4"/>
      <c r="C83" s="72"/>
      <c r="D83" s="7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</sheetData>
  <mergeCells count="9">
    <mergeCell ref="P37:Q37"/>
    <mergeCell ref="A46:J46"/>
    <mergeCell ref="A1:U1"/>
    <mergeCell ref="A2:U2"/>
    <mergeCell ref="A3:U3"/>
    <mergeCell ref="A4:U4"/>
    <mergeCell ref="D9:D10"/>
    <mergeCell ref="P9:R9"/>
    <mergeCell ref="E9:E10"/>
  </mergeCells>
  <printOptions horizontalCentered="1"/>
  <pageMargins left="0" right="0" top="0" bottom="0.25" header="0.05" footer="0.05"/>
  <pageSetup paperSize="5"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9"/>
  <sheetViews>
    <sheetView topLeftCell="D1" workbookViewId="0">
      <selection activeCell="M21" sqref="M21"/>
    </sheetView>
  </sheetViews>
  <sheetFormatPr defaultColWidth="8" defaultRowHeight="13.2"/>
  <cols>
    <col min="1" max="1" width="5" style="4" customWidth="1"/>
    <col min="2" max="2" width="9.69921875" style="4" customWidth="1"/>
    <col min="3" max="3" width="8.69921875" style="4" customWidth="1"/>
    <col min="4" max="4" width="9.09765625" style="4" bestFit="1" customWidth="1"/>
    <col min="5" max="5" width="10" style="4" customWidth="1"/>
    <col min="6" max="7" width="9.09765625" style="4" bestFit="1" customWidth="1"/>
    <col min="8" max="8" width="8.8984375" style="4" customWidth="1"/>
    <col min="9" max="9" width="9.5" style="4" customWidth="1"/>
    <col min="10" max="10" width="9.19921875" style="4" customWidth="1"/>
    <col min="11" max="11" width="9.69921875" style="4" customWidth="1"/>
    <col min="12" max="12" width="9.19921875" style="4" customWidth="1"/>
    <col min="13" max="13" width="9.69921875" style="4" customWidth="1"/>
    <col min="14" max="14" width="10.59765625" style="4" customWidth="1"/>
    <col min="15" max="15" width="9.8984375" style="4" customWidth="1"/>
    <col min="16" max="16" width="9.19921875" style="4" customWidth="1"/>
    <col min="17" max="17" width="9" style="4" customWidth="1"/>
    <col min="18" max="18" width="9.69921875" style="4" customWidth="1"/>
    <col min="19" max="19" width="11.19921875" style="4" customWidth="1"/>
    <col min="20" max="20" width="10.59765625" style="4" customWidth="1"/>
    <col min="21" max="21" width="10.19921875" style="4" customWidth="1"/>
    <col min="22" max="16384" width="8" style="2"/>
  </cols>
  <sheetData>
    <row r="1" spans="1:23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3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3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3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3" ht="13.8" thickBot="1">
      <c r="A5" s="3"/>
      <c r="B5" s="230"/>
      <c r="K5" s="3"/>
      <c r="L5" s="3"/>
      <c r="M5" s="3"/>
      <c r="N5" s="3" t="s">
        <v>264</v>
      </c>
    </row>
    <row r="6" spans="1:23" s="11" customFormat="1" ht="27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261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3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44197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262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3" s="11" customFormat="1">
      <c r="A8" s="12"/>
      <c r="B8" s="21"/>
      <c r="C8" s="96"/>
      <c r="D8" s="23"/>
      <c r="E8" s="96"/>
      <c r="F8" s="22"/>
      <c r="G8" s="171" t="s">
        <v>113</v>
      </c>
      <c r="H8" s="210"/>
      <c r="I8" s="210"/>
      <c r="J8" s="96"/>
      <c r="K8" s="97"/>
      <c r="L8" s="23"/>
      <c r="M8" s="96"/>
      <c r="N8" s="97"/>
      <c r="O8" s="97"/>
      <c r="P8" s="96"/>
      <c r="Q8" s="22"/>
      <c r="R8" s="96"/>
      <c r="S8" s="97"/>
      <c r="T8" s="96"/>
      <c r="U8" s="98"/>
    </row>
    <row r="9" spans="1:23" s="11" customFormat="1" ht="11.7" customHeight="1" thickBot="1">
      <c r="A9" s="12"/>
      <c r="B9" s="177"/>
      <c r="C9" s="22"/>
      <c r="D9" s="307" t="s">
        <v>265</v>
      </c>
      <c r="E9" s="22"/>
      <c r="F9" s="22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  <c r="V9" s="26"/>
      <c r="W9" s="26"/>
    </row>
    <row r="10" spans="1:23" s="11" customFormat="1" ht="42.45" customHeight="1">
      <c r="A10" s="12" t="s">
        <v>27</v>
      </c>
      <c r="B10" s="21" t="s">
        <v>28</v>
      </c>
      <c r="C10" s="22" t="s">
        <v>29</v>
      </c>
      <c r="D10" s="307"/>
      <c r="E10" s="22" t="s">
        <v>31</v>
      </c>
      <c r="F10" s="22" t="s">
        <v>33</v>
      </c>
      <c r="G10" s="23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3" t="s">
        <v>37</v>
      </c>
      <c r="M10" s="22" t="s">
        <v>39</v>
      </c>
      <c r="N10" s="23" t="s">
        <v>38</v>
      </c>
      <c r="O10" s="23" t="s">
        <v>40</v>
      </c>
      <c r="P10" s="22" t="s">
        <v>41</v>
      </c>
      <c r="Q10" s="23" t="s">
        <v>42</v>
      </c>
      <c r="R10" s="22" t="s">
        <v>43</v>
      </c>
      <c r="S10" s="23" t="s">
        <v>44</v>
      </c>
      <c r="T10" s="22" t="s">
        <v>45</v>
      </c>
      <c r="U10" s="25" t="s">
        <v>46</v>
      </c>
      <c r="V10" s="26"/>
      <c r="W10" s="26"/>
    </row>
    <row r="11" spans="1:23" s="11" customFormat="1" ht="15" customHeight="1" thickBot="1">
      <c r="A11" s="27" t="s">
        <v>47</v>
      </c>
      <c r="B11" s="28" t="s">
        <v>48</v>
      </c>
      <c r="C11" s="29" t="s">
        <v>13</v>
      </c>
      <c r="D11" s="30" t="s">
        <v>266</v>
      </c>
      <c r="E11" s="29" t="s">
        <v>243</v>
      </c>
      <c r="F11" s="29" t="s">
        <v>51</v>
      </c>
      <c r="G11" s="30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30" t="s">
        <v>53</v>
      </c>
      <c r="M11" s="29" t="s">
        <v>55</v>
      </c>
      <c r="N11" s="30" t="s">
        <v>15</v>
      </c>
      <c r="O11" s="30" t="s">
        <v>56</v>
      </c>
      <c r="P11" s="29" t="s">
        <v>57</v>
      </c>
      <c r="Q11" s="30" t="s">
        <v>15</v>
      </c>
      <c r="R11" s="29" t="s">
        <v>58</v>
      </c>
      <c r="S11" s="30" t="s">
        <v>254</v>
      </c>
      <c r="T11" s="29" t="s">
        <v>60</v>
      </c>
      <c r="U11" s="32" t="s">
        <v>61</v>
      </c>
      <c r="V11" s="26"/>
      <c r="W11" s="26"/>
    </row>
    <row r="12" spans="1:23" ht="1.95" customHeight="1">
      <c r="A12" s="33"/>
      <c r="B12" s="34"/>
      <c r="D12" s="35"/>
      <c r="G12" s="222"/>
      <c r="H12" s="219"/>
      <c r="I12" s="219"/>
      <c r="K12" s="35"/>
      <c r="L12" s="35"/>
      <c r="N12" s="35"/>
      <c r="O12" s="35"/>
      <c r="Q12" s="35"/>
      <c r="S12" s="35"/>
      <c r="U12" s="37"/>
    </row>
    <row r="13" spans="1:23" s="94" customFormat="1" ht="13.5" customHeight="1">
      <c r="A13" s="90" t="s">
        <v>62</v>
      </c>
      <c r="B13" s="91">
        <f>+G13-70</f>
        <v>44866</v>
      </c>
      <c r="C13" s="91">
        <f>+B13+7</f>
        <v>44873</v>
      </c>
      <c r="D13" s="91">
        <f>+G13-40</f>
        <v>44896</v>
      </c>
      <c r="E13" s="231">
        <v>44907</v>
      </c>
      <c r="F13" s="91">
        <v>44936</v>
      </c>
      <c r="G13" s="173">
        <v>44936</v>
      </c>
      <c r="H13" s="173">
        <f>+G13</f>
        <v>44936</v>
      </c>
      <c r="I13" s="173">
        <f>+G13+45</f>
        <v>44981</v>
      </c>
      <c r="J13" s="231">
        <v>44998</v>
      </c>
      <c r="K13" s="91">
        <f>+G13+70</f>
        <v>45006</v>
      </c>
      <c r="L13" s="91">
        <f>+G13+70</f>
        <v>45006</v>
      </c>
      <c r="M13" s="231">
        <v>45012</v>
      </c>
      <c r="N13" s="231">
        <v>45012</v>
      </c>
      <c r="O13" s="91">
        <f>+G13+80</f>
        <v>45016</v>
      </c>
      <c r="P13" s="91">
        <f>+N13</f>
        <v>45012</v>
      </c>
      <c r="Q13" s="91">
        <f>+O13</f>
        <v>45016</v>
      </c>
      <c r="R13" s="91">
        <f t="shared" ref="R13:R36" si="0">+Q13+30</f>
        <v>45046</v>
      </c>
      <c r="S13" s="91">
        <f>+G13+120</f>
        <v>45056</v>
      </c>
      <c r="T13" s="91" t="s">
        <v>63</v>
      </c>
      <c r="U13" s="93">
        <f>+G13+190</f>
        <v>45126</v>
      </c>
    </row>
    <row r="14" spans="1:23">
      <c r="A14" s="86"/>
      <c r="B14" s="82" t="s">
        <v>263</v>
      </c>
      <c r="C14" s="82" t="s">
        <v>263</v>
      </c>
      <c r="D14" s="82">
        <f t="shared" ref="D14:F14" si="1">D13</f>
        <v>44896</v>
      </c>
      <c r="E14" s="82">
        <f t="shared" si="1"/>
        <v>44907</v>
      </c>
      <c r="F14" s="82">
        <f t="shared" si="1"/>
        <v>44936</v>
      </c>
      <c r="G14" s="207">
        <v>9</v>
      </c>
      <c r="H14" s="228">
        <f>+G13+10</f>
        <v>44946</v>
      </c>
      <c r="I14" s="228">
        <f>+H14+55</f>
        <v>45001</v>
      </c>
      <c r="J14" s="82">
        <f>J13</f>
        <v>44998</v>
      </c>
      <c r="K14" s="82">
        <f>K13</f>
        <v>45006</v>
      </c>
      <c r="L14" s="82">
        <f>L13</f>
        <v>45006</v>
      </c>
      <c r="M14" s="82">
        <f>M13</f>
        <v>45012</v>
      </c>
      <c r="N14" s="82">
        <f>N13</f>
        <v>45012</v>
      </c>
      <c r="O14" s="43">
        <f>+G13+90</f>
        <v>45026</v>
      </c>
      <c r="P14" s="82">
        <f>P13</f>
        <v>45012</v>
      </c>
      <c r="Q14" s="43">
        <f t="shared" ref="Q14:Q36" si="2">+O14</f>
        <v>45026</v>
      </c>
      <c r="R14" s="43">
        <f t="shared" si="0"/>
        <v>45056</v>
      </c>
      <c r="S14" s="82">
        <f>S13</f>
        <v>45056</v>
      </c>
      <c r="T14" s="43" t="s">
        <v>64</v>
      </c>
      <c r="U14" s="87">
        <f>U13</f>
        <v>45126</v>
      </c>
    </row>
    <row r="15" spans="1:23" s="94" customFormat="1">
      <c r="A15" s="90" t="s">
        <v>65</v>
      </c>
      <c r="B15" s="91">
        <f>+G15-70</f>
        <v>44897</v>
      </c>
      <c r="C15" s="91">
        <f>+B15+7</f>
        <v>44904</v>
      </c>
      <c r="D15" s="231">
        <v>44928</v>
      </c>
      <c r="E15" s="91">
        <f>+D15+10</f>
        <v>44938</v>
      </c>
      <c r="F15" s="91">
        <f>+G15</f>
        <v>44967</v>
      </c>
      <c r="G15" s="173">
        <v>44967</v>
      </c>
      <c r="H15" s="173">
        <f>+G15</f>
        <v>44967</v>
      </c>
      <c r="I15" s="173">
        <f>+G15+45</f>
        <v>45012</v>
      </c>
      <c r="J15" s="91">
        <f>+G15+60</f>
        <v>45027</v>
      </c>
      <c r="K15" s="91">
        <f>+G15+70</f>
        <v>45037</v>
      </c>
      <c r="L15" s="91">
        <f>+G15+70</f>
        <v>45037</v>
      </c>
      <c r="M15" s="91">
        <f>+L15+4</f>
        <v>45041</v>
      </c>
      <c r="N15" s="91">
        <f>G15+75</f>
        <v>45042</v>
      </c>
      <c r="O15" s="91">
        <f>+G15+80</f>
        <v>45047</v>
      </c>
      <c r="P15" s="91">
        <f>+N15</f>
        <v>45042</v>
      </c>
      <c r="Q15" s="91">
        <f t="shared" si="2"/>
        <v>45047</v>
      </c>
      <c r="R15" s="91">
        <f t="shared" si="0"/>
        <v>45077</v>
      </c>
      <c r="S15" s="231">
        <v>45089</v>
      </c>
      <c r="T15" s="91" t="s">
        <v>66</v>
      </c>
      <c r="U15" s="93">
        <f>+G15+190</f>
        <v>45157</v>
      </c>
    </row>
    <row r="16" spans="1:23">
      <c r="A16" s="86"/>
      <c r="B16" s="82">
        <f t="shared" ref="B16:F16" si="3">B15</f>
        <v>44897</v>
      </c>
      <c r="C16" s="82">
        <f t="shared" si="3"/>
        <v>44904</v>
      </c>
      <c r="D16" s="82">
        <f t="shared" si="3"/>
        <v>44928</v>
      </c>
      <c r="E16" s="82">
        <f t="shared" si="3"/>
        <v>44938</v>
      </c>
      <c r="F16" s="82">
        <f t="shared" si="3"/>
        <v>44967</v>
      </c>
      <c r="G16" s="207">
        <f>G14+31</f>
        <v>40</v>
      </c>
      <c r="H16" s="228">
        <f>+G15+10</f>
        <v>44977</v>
      </c>
      <c r="I16" s="228">
        <f>+H16+55</f>
        <v>45032</v>
      </c>
      <c r="J16" s="82">
        <f>J15</f>
        <v>45027</v>
      </c>
      <c r="K16" s="82">
        <f>K15</f>
        <v>45037</v>
      </c>
      <c r="L16" s="82">
        <f>L15</f>
        <v>45037</v>
      </c>
      <c r="M16" s="82">
        <f>M15</f>
        <v>45041</v>
      </c>
      <c r="N16" s="82">
        <f>N15</f>
        <v>45042</v>
      </c>
      <c r="O16" s="43">
        <f>+G15+90</f>
        <v>45057</v>
      </c>
      <c r="P16" s="82">
        <f>P15</f>
        <v>45042</v>
      </c>
      <c r="Q16" s="43">
        <f t="shared" si="2"/>
        <v>45057</v>
      </c>
      <c r="R16" s="43">
        <f t="shared" si="0"/>
        <v>45087</v>
      </c>
      <c r="S16" s="82">
        <f>S15</f>
        <v>45089</v>
      </c>
      <c r="T16" s="43" t="s">
        <v>67</v>
      </c>
      <c r="U16" s="87">
        <f>U15</f>
        <v>45157</v>
      </c>
    </row>
    <row r="17" spans="1:21" s="94" customFormat="1">
      <c r="A17" s="90" t="s">
        <v>68</v>
      </c>
      <c r="B17" s="91">
        <f>+G17-70</f>
        <v>44925</v>
      </c>
      <c r="C17" s="91">
        <f>+B17+7</f>
        <v>44932</v>
      </c>
      <c r="D17" s="231">
        <v>44956</v>
      </c>
      <c r="E17" s="91">
        <f>+D17+10</f>
        <v>44966</v>
      </c>
      <c r="F17" s="91">
        <f>+G17</f>
        <v>44995</v>
      </c>
      <c r="G17" s="173">
        <v>44995</v>
      </c>
      <c r="H17" s="173">
        <f>+G17</f>
        <v>44995</v>
      </c>
      <c r="I17" s="173">
        <f>+G17+45</f>
        <v>45040</v>
      </c>
      <c r="J17" s="91">
        <f>+G17+60</f>
        <v>45055</v>
      </c>
      <c r="K17" s="91">
        <f>+G17+70</f>
        <v>45065</v>
      </c>
      <c r="L17" s="91">
        <f>+G17+70</f>
        <v>45065</v>
      </c>
      <c r="M17" s="91">
        <f>+L17+4</f>
        <v>45069</v>
      </c>
      <c r="N17" s="91">
        <f>G17+75</f>
        <v>45070</v>
      </c>
      <c r="O17" s="91">
        <f>+G17+80</f>
        <v>45075</v>
      </c>
      <c r="P17" s="91">
        <f>+N17</f>
        <v>45070</v>
      </c>
      <c r="Q17" s="91">
        <f t="shared" si="2"/>
        <v>45075</v>
      </c>
      <c r="R17" s="91">
        <f t="shared" si="0"/>
        <v>45105</v>
      </c>
      <c r="S17" s="231">
        <v>45117</v>
      </c>
      <c r="T17" s="91"/>
      <c r="U17" s="93">
        <f>+G17+190</f>
        <v>45185</v>
      </c>
    </row>
    <row r="18" spans="1:21">
      <c r="A18" s="86"/>
      <c r="B18" s="82">
        <f t="shared" ref="B18:F18" si="4">B17</f>
        <v>44925</v>
      </c>
      <c r="C18" s="82">
        <f t="shared" si="4"/>
        <v>44932</v>
      </c>
      <c r="D18" s="82">
        <f t="shared" si="4"/>
        <v>44956</v>
      </c>
      <c r="E18" s="82">
        <f t="shared" si="4"/>
        <v>44966</v>
      </c>
      <c r="F18" s="82">
        <f t="shared" si="4"/>
        <v>44995</v>
      </c>
      <c r="G18" s="207">
        <f>IF(G9="no",G16+28,G16+29)</f>
        <v>69</v>
      </c>
      <c r="H18" s="228">
        <f>+G17+10</f>
        <v>45005</v>
      </c>
      <c r="I18" s="228">
        <f>+H18+55</f>
        <v>45060</v>
      </c>
      <c r="J18" s="82">
        <f>J17</f>
        <v>45055</v>
      </c>
      <c r="K18" s="82">
        <f>K17</f>
        <v>45065</v>
      </c>
      <c r="L18" s="82">
        <f>L17</f>
        <v>45065</v>
      </c>
      <c r="M18" s="82">
        <f>M17</f>
        <v>45069</v>
      </c>
      <c r="N18" s="82">
        <f>N17</f>
        <v>45070</v>
      </c>
      <c r="O18" s="43">
        <f>+G17+90</f>
        <v>45085</v>
      </c>
      <c r="P18" s="82">
        <f>P17</f>
        <v>45070</v>
      </c>
      <c r="Q18" s="43">
        <f t="shared" si="2"/>
        <v>45085</v>
      </c>
      <c r="R18" s="43">
        <f t="shared" si="0"/>
        <v>45115</v>
      </c>
      <c r="S18" s="82">
        <f>S17</f>
        <v>45117</v>
      </c>
      <c r="T18" s="43"/>
      <c r="U18" s="87">
        <f>U17</f>
        <v>45185</v>
      </c>
    </row>
    <row r="19" spans="1:21" s="94" customFormat="1">
      <c r="A19" s="90" t="s">
        <v>69</v>
      </c>
      <c r="B19" s="91">
        <f>+G19-70</f>
        <v>44956</v>
      </c>
      <c r="C19" s="91">
        <f>+B19+7</f>
        <v>44963</v>
      </c>
      <c r="D19" s="91">
        <f>+G19-40</f>
        <v>44986</v>
      </c>
      <c r="E19" s="231">
        <v>44998</v>
      </c>
      <c r="F19" s="91">
        <v>45026</v>
      </c>
      <c r="G19" s="173">
        <v>45026</v>
      </c>
      <c r="H19" s="173">
        <f>+G19</f>
        <v>45026</v>
      </c>
      <c r="I19" s="173">
        <f>+G19+45</f>
        <v>45071</v>
      </c>
      <c r="J19" s="91">
        <f>+G19+60</f>
        <v>45086</v>
      </c>
      <c r="K19" s="231">
        <v>45097</v>
      </c>
      <c r="L19" s="231">
        <v>45097</v>
      </c>
      <c r="M19" s="231">
        <v>45103</v>
      </c>
      <c r="N19" s="231">
        <v>45103</v>
      </c>
      <c r="O19" s="91">
        <f>+G19+80</f>
        <v>45106</v>
      </c>
      <c r="P19" s="91">
        <f>+N19</f>
        <v>45103</v>
      </c>
      <c r="Q19" s="91">
        <f t="shared" si="2"/>
        <v>45106</v>
      </c>
      <c r="R19" s="91">
        <f t="shared" si="0"/>
        <v>45136</v>
      </c>
      <c r="S19" s="91">
        <f>+G19+120</f>
        <v>45146</v>
      </c>
      <c r="T19" s="91"/>
      <c r="U19" s="93">
        <f>+G19+190</f>
        <v>45216</v>
      </c>
    </row>
    <row r="20" spans="1:21">
      <c r="A20" s="86"/>
      <c r="B20" s="82">
        <f t="shared" ref="B20:E20" si="5">B19</f>
        <v>44956</v>
      </c>
      <c r="C20" s="82">
        <f t="shared" si="5"/>
        <v>44963</v>
      </c>
      <c r="D20" s="82">
        <f t="shared" si="5"/>
        <v>44986</v>
      </c>
      <c r="E20" s="82">
        <f t="shared" si="5"/>
        <v>44998</v>
      </c>
      <c r="F20" s="82" t="s">
        <v>173</v>
      </c>
      <c r="G20" s="207">
        <f>G18+31</f>
        <v>100</v>
      </c>
      <c r="H20" s="228">
        <f>+G19+10</f>
        <v>45036</v>
      </c>
      <c r="I20" s="228">
        <f>+H20+55</f>
        <v>45091</v>
      </c>
      <c r="J20" s="82">
        <f>J19</f>
        <v>45086</v>
      </c>
      <c r="K20" s="82">
        <f>K19</f>
        <v>45097</v>
      </c>
      <c r="L20" s="82">
        <f>L19</f>
        <v>45097</v>
      </c>
      <c r="M20" s="82">
        <f>M19</f>
        <v>45103</v>
      </c>
      <c r="N20" s="82">
        <f>N19</f>
        <v>45103</v>
      </c>
      <c r="O20" s="43">
        <f>+G19+90</f>
        <v>45116</v>
      </c>
      <c r="P20" s="82">
        <f>P19</f>
        <v>45103</v>
      </c>
      <c r="Q20" s="43">
        <f t="shared" si="2"/>
        <v>45116</v>
      </c>
      <c r="R20" s="43">
        <f t="shared" si="0"/>
        <v>45146</v>
      </c>
      <c r="S20" s="82">
        <f>S19</f>
        <v>45146</v>
      </c>
      <c r="T20" s="43"/>
      <c r="U20" s="87">
        <f>U19</f>
        <v>45216</v>
      </c>
    </row>
    <row r="21" spans="1:21" s="94" customFormat="1">
      <c r="A21" s="90" t="s">
        <v>70</v>
      </c>
      <c r="B21" s="91">
        <f>+G21-70</f>
        <v>44986</v>
      </c>
      <c r="C21" s="91">
        <f>+B21+7</f>
        <v>44993</v>
      </c>
      <c r="D21" s="91">
        <f>+G21-40</f>
        <v>45016</v>
      </c>
      <c r="E21" s="91">
        <f>+D21+10</f>
        <v>45026</v>
      </c>
      <c r="F21" s="91">
        <f>+G21</f>
        <v>45056</v>
      </c>
      <c r="G21" s="173">
        <v>45056</v>
      </c>
      <c r="H21" s="173">
        <f>+G21</f>
        <v>45056</v>
      </c>
      <c r="I21" s="173">
        <f>+G21+45</f>
        <v>45101</v>
      </c>
      <c r="J21" s="231">
        <v>45117</v>
      </c>
      <c r="K21" s="91">
        <f>+G21+70</f>
        <v>45126</v>
      </c>
      <c r="L21" s="91">
        <f>+G21+70</f>
        <v>45126</v>
      </c>
      <c r="M21" s="231">
        <v>45131</v>
      </c>
      <c r="N21" s="91">
        <f>G21+75</f>
        <v>45131</v>
      </c>
      <c r="O21" s="91">
        <f>+G21+80</f>
        <v>45136</v>
      </c>
      <c r="P21" s="91">
        <f>+N21</f>
        <v>45131</v>
      </c>
      <c r="Q21" s="91">
        <f t="shared" si="2"/>
        <v>45136</v>
      </c>
      <c r="R21" s="91">
        <f t="shared" si="0"/>
        <v>45166</v>
      </c>
      <c r="S21" s="91">
        <f>+G21+120</f>
        <v>45176</v>
      </c>
      <c r="T21" s="91"/>
      <c r="U21" s="93">
        <f>+G21+190</f>
        <v>45246</v>
      </c>
    </row>
    <row r="22" spans="1:21">
      <c r="A22" s="86"/>
      <c r="B22" s="82">
        <f t="shared" ref="B22:F22" si="6">B21</f>
        <v>44986</v>
      </c>
      <c r="C22" s="82">
        <f t="shared" si="6"/>
        <v>44993</v>
      </c>
      <c r="D22" s="82">
        <f t="shared" si="6"/>
        <v>45016</v>
      </c>
      <c r="E22" s="82">
        <f t="shared" si="6"/>
        <v>45026</v>
      </c>
      <c r="F22" s="82">
        <f t="shared" si="6"/>
        <v>45056</v>
      </c>
      <c r="G22" s="207">
        <f>G20+30</f>
        <v>130</v>
      </c>
      <c r="H22" s="228">
        <f>+G21+10</f>
        <v>45066</v>
      </c>
      <c r="I22" s="228">
        <f>+H22+55</f>
        <v>45121</v>
      </c>
      <c r="J22" s="82">
        <f>J21</f>
        <v>45117</v>
      </c>
      <c r="K22" s="82">
        <f>K21</f>
        <v>45126</v>
      </c>
      <c r="L22" s="82">
        <f>L21</f>
        <v>45126</v>
      </c>
      <c r="M22" s="82">
        <f>M21</f>
        <v>45131</v>
      </c>
      <c r="N22" s="82">
        <f>N21</f>
        <v>45131</v>
      </c>
      <c r="O22" s="43">
        <f>+G21+90</f>
        <v>45146</v>
      </c>
      <c r="P22" s="82">
        <f>P21</f>
        <v>45131</v>
      </c>
      <c r="Q22" s="43">
        <f t="shared" si="2"/>
        <v>45146</v>
      </c>
      <c r="R22" s="43">
        <f t="shared" si="0"/>
        <v>45176</v>
      </c>
      <c r="S22" s="82">
        <f>S21</f>
        <v>45176</v>
      </c>
      <c r="T22" s="43"/>
      <c r="U22" s="87">
        <f>U21</f>
        <v>45246</v>
      </c>
    </row>
    <row r="23" spans="1:21" s="94" customFormat="1">
      <c r="A23" s="90" t="s">
        <v>71</v>
      </c>
      <c r="B23" s="231">
        <v>45019</v>
      </c>
      <c r="C23" s="91">
        <f>+B23+7</f>
        <v>45026</v>
      </c>
      <c r="D23" s="231">
        <f>+G23-40</f>
        <v>45047</v>
      </c>
      <c r="E23" s="91">
        <f>+D23+10</f>
        <v>45057</v>
      </c>
      <c r="F23" s="231">
        <v>45086</v>
      </c>
      <c r="G23" s="173">
        <v>45087</v>
      </c>
      <c r="H23" s="173">
        <f>+G23</f>
        <v>45087</v>
      </c>
      <c r="I23" s="173">
        <f>+G23+45</f>
        <v>45132</v>
      </c>
      <c r="J23" s="91">
        <f>+G23+60</f>
        <v>45147</v>
      </c>
      <c r="K23" s="231">
        <v>45159</v>
      </c>
      <c r="L23" s="231">
        <v>45159</v>
      </c>
      <c r="M23" s="91">
        <f>+L23+4</f>
        <v>45163</v>
      </c>
      <c r="N23" s="91">
        <f>G23+75</f>
        <v>45162</v>
      </c>
      <c r="O23" s="91">
        <f>+G23+80</f>
        <v>45167</v>
      </c>
      <c r="P23" s="91">
        <f>+N23</f>
        <v>45162</v>
      </c>
      <c r="Q23" s="91">
        <f t="shared" si="2"/>
        <v>45167</v>
      </c>
      <c r="R23" s="91">
        <f t="shared" si="0"/>
        <v>45197</v>
      </c>
      <c r="S23" s="231">
        <v>45209</v>
      </c>
      <c r="T23" s="91"/>
      <c r="U23" s="93">
        <f>+G23+190</f>
        <v>45277</v>
      </c>
    </row>
    <row r="24" spans="1:21">
      <c r="A24" s="86"/>
      <c r="B24" s="82">
        <f t="shared" ref="B24:F24" si="7">B23</f>
        <v>45019</v>
      </c>
      <c r="C24" s="82">
        <f t="shared" si="7"/>
        <v>45026</v>
      </c>
      <c r="D24" s="82">
        <f t="shared" si="7"/>
        <v>45047</v>
      </c>
      <c r="E24" s="82">
        <f t="shared" si="7"/>
        <v>45057</v>
      </c>
      <c r="F24" s="82">
        <f t="shared" si="7"/>
        <v>45086</v>
      </c>
      <c r="G24" s="207">
        <f>G22+31</f>
        <v>161</v>
      </c>
      <c r="H24" s="228">
        <f>+G23+10</f>
        <v>45097</v>
      </c>
      <c r="I24" s="228">
        <f>+H24+55</f>
        <v>45152</v>
      </c>
      <c r="J24" s="82">
        <f>J23</f>
        <v>45147</v>
      </c>
      <c r="K24" s="82">
        <f>K23</f>
        <v>45159</v>
      </c>
      <c r="L24" s="82">
        <f>L23</f>
        <v>45159</v>
      </c>
      <c r="M24" s="82">
        <f>M23</f>
        <v>45163</v>
      </c>
      <c r="N24" s="82">
        <f>N23</f>
        <v>45162</v>
      </c>
      <c r="O24" s="43">
        <f>+G23+90</f>
        <v>45177</v>
      </c>
      <c r="P24" s="82">
        <f>P23</f>
        <v>45162</v>
      </c>
      <c r="Q24" s="43">
        <f t="shared" si="2"/>
        <v>45177</v>
      </c>
      <c r="R24" s="43">
        <f t="shared" si="0"/>
        <v>45207</v>
      </c>
      <c r="S24" s="82">
        <f>S23</f>
        <v>45209</v>
      </c>
      <c r="T24" s="43"/>
      <c r="U24" s="87">
        <f>U23</f>
        <v>45277</v>
      </c>
    </row>
    <row r="25" spans="1:21" s="94" customFormat="1">
      <c r="A25" s="90" t="s">
        <v>62</v>
      </c>
      <c r="B25" s="91">
        <f>+G25-70</f>
        <v>45047</v>
      </c>
      <c r="C25" s="91">
        <f>+B25+7</f>
        <v>45054</v>
      </c>
      <c r="D25" s="91">
        <f>+G25-40</f>
        <v>45077</v>
      </c>
      <c r="E25" s="231">
        <v>45089</v>
      </c>
      <c r="F25" s="91">
        <f>+G25</f>
        <v>45117</v>
      </c>
      <c r="G25" s="173">
        <v>45117</v>
      </c>
      <c r="H25" s="173">
        <f>+G25</f>
        <v>45117</v>
      </c>
      <c r="I25" s="173">
        <f>+G25+45</f>
        <v>45162</v>
      </c>
      <c r="J25" s="91">
        <f>+G25+60</f>
        <v>45177</v>
      </c>
      <c r="K25" s="231">
        <v>45187</v>
      </c>
      <c r="L25" s="91">
        <f>+G25+70</f>
        <v>45187</v>
      </c>
      <c r="M25" s="91">
        <f>+L25+4</f>
        <v>45191</v>
      </c>
      <c r="N25" s="231">
        <v>45194</v>
      </c>
      <c r="O25" s="91">
        <f>+G25+80</f>
        <v>45197</v>
      </c>
      <c r="P25" s="91">
        <f>+N25</f>
        <v>45194</v>
      </c>
      <c r="Q25" s="91">
        <f t="shared" si="2"/>
        <v>45197</v>
      </c>
      <c r="R25" s="91">
        <f t="shared" si="0"/>
        <v>45227</v>
      </c>
      <c r="S25" s="231">
        <v>45238</v>
      </c>
      <c r="T25" s="91"/>
      <c r="U25" s="93">
        <f>+G25+190</f>
        <v>45307</v>
      </c>
    </row>
    <row r="26" spans="1:21">
      <c r="A26" s="86"/>
      <c r="B26" s="82">
        <f t="shared" ref="B26:E26" si="8">B25</f>
        <v>45047</v>
      </c>
      <c r="C26" s="82">
        <f t="shared" si="8"/>
        <v>45054</v>
      </c>
      <c r="D26" s="82">
        <f t="shared" si="8"/>
        <v>45077</v>
      </c>
      <c r="E26" s="82">
        <f t="shared" si="8"/>
        <v>45089</v>
      </c>
      <c r="F26" s="82">
        <f>F25</f>
        <v>45117</v>
      </c>
      <c r="G26" s="174">
        <f>G24+30</f>
        <v>191</v>
      </c>
      <c r="H26" s="228">
        <f>+G25+10</f>
        <v>45127</v>
      </c>
      <c r="I26" s="228">
        <f>+H26+55</f>
        <v>45182</v>
      </c>
      <c r="J26" s="82">
        <f>J25</f>
        <v>45177</v>
      </c>
      <c r="K26" s="82">
        <f>K25</f>
        <v>45187</v>
      </c>
      <c r="L26" s="82">
        <f>L25</f>
        <v>45187</v>
      </c>
      <c r="M26" s="82">
        <f>M25</f>
        <v>45191</v>
      </c>
      <c r="N26" s="82">
        <f>N25</f>
        <v>45194</v>
      </c>
      <c r="O26" s="43">
        <f>+G25+90</f>
        <v>45207</v>
      </c>
      <c r="P26" s="82">
        <f>P25</f>
        <v>45194</v>
      </c>
      <c r="Q26" s="43">
        <f t="shared" si="2"/>
        <v>45207</v>
      </c>
      <c r="R26" s="43">
        <f t="shared" si="0"/>
        <v>45237</v>
      </c>
      <c r="S26" s="82">
        <f>S25</f>
        <v>45238</v>
      </c>
      <c r="T26" s="43"/>
      <c r="U26" s="87">
        <f>U25</f>
        <v>45307</v>
      </c>
    </row>
    <row r="27" spans="1:21" s="94" customFormat="1">
      <c r="A27" s="90" t="s">
        <v>65</v>
      </c>
      <c r="B27" s="91">
        <f>+G27-70</f>
        <v>45078</v>
      </c>
      <c r="C27" s="91">
        <f>+B27+7</f>
        <v>45085</v>
      </c>
      <c r="D27" s="231">
        <v>45110</v>
      </c>
      <c r="E27" s="91">
        <f>+D27+10</f>
        <v>45120</v>
      </c>
      <c r="F27" s="91">
        <f>+G27</f>
        <v>45148</v>
      </c>
      <c r="G27" s="173">
        <v>45148</v>
      </c>
      <c r="H27" s="173">
        <f>+G27</f>
        <v>45148</v>
      </c>
      <c r="I27" s="173">
        <f>+G27+45</f>
        <v>45193</v>
      </c>
      <c r="J27" s="231">
        <v>45209</v>
      </c>
      <c r="K27" s="91">
        <f>+G27+70</f>
        <v>45218</v>
      </c>
      <c r="L27" s="91">
        <f>+G27+70</f>
        <v>45218</v>
      </c>
      <c r="M27" s="91">
        <f>+L27+4</f>
        <v>45222</v>
      </c>
      <c r="N27" s="91">
        <f>G27+75</f>
        <v>45223</v>
      </c>
      <c r="O27" s="91">
        <f>+G27+80</f>
        <v>45228</v>
      </c>
      <c r="P27" s="91">
        <f>+N27</f>
        <v>45223</v>
      </c>
      <c r="Q27" s="91">
        <f t="shared" si="2"/>
        <v>45228</v>
      </c>
      <c r="R27" s="91">
        <f t="shared" si="0"/>
        <v>45258</v>
      </c>
      <c r="S27" s="91">
        <f>+G27+120</f>
        <v>45268</v>
      </c>
      <c r="T27" s="91"/>
      <c r="U27" s="93">
        <f>+G27+190</f>
        <v>45338</v>
      </c>
    </row>
    <row r="28" spans="1:21">
      <c r="A28" s="86"/>
      <c r="B28" s="82">
        <f t="shared" ref="B28:F28" si="9">B27</f>
        <v>45078</v>
      </c>
      <c r="C28" s="82">
        <f t="shared" si="9"/>
        <v>45085</v>
      </c>
      <c r="D28" s="82">
        <f t="shared" si="9"/>
        <v>45110</v>
      </c>
      <c r="E28" s="82">
        <f t="shared" si="9"/>
        <v>45120</v>
      </c>
      <c r="F28" s="82">
        <f t="shared" si="9"/>
        <v>45148</v>
      </c>
      <c r="G28" s="174">
        <f>G26+31</f>
        <v>222</v>
      </c>
      <c r="H28" s="228">
        <f>+G27+10</f>
        <v>45158</v>
      </c>
      <c r="I28" s="228">
        <f>+H28+55</f>
        <v>45213</v>
      </c>
      <c r="J28" s="82">
        <f>J27</f>
        <v>45209</v>
      </c>
      <c r="K28" s="82">
        <f>K27</f>
        <v>45218</v>
      </c>
      <c r="L28" s="82">
        <f>L27</f>
        <v>45218</v>
      </c>
      <c r="M28" s="82">
        <f>M27</f>
        <v>45222</v>
      </c>
      <c r="N28" s="82">
        <f>N27</f>
        <v>45223</v>
      </c>
      <c r="O28" s="43">
        <f>+G27+90</f>
        <v>45238</v>
      </c>
      <c r="P28" s="82">
        <f>P27</f>
        <v>45223</v>
      </c>
      <c r="Q28" s="43">
        <f t="shared" si="2"/>
        <v>45238</v>
      </c>
      <c r="R28" s="43">
        <f t="shared" si="0"/>
        <v>45268</v>
      </c>
      <c r="S28" s="82">
        <f>S27</f>
        <v>45268</v>
      </c>
      <c r="T28" s="43"/>
      <c r="U28" s="87">
        <f>U27</f>
        <v>45338</v>
      </c>
    </row>
    <row r="29" spans="1:21" s="94" customFormat="1">
      <c r="A29" s="90" t="s">
        <v>68</v>
      </c>
      <c r="B29" s="231">
        <v>45110</v>
      </c>
      <c r="C29" s="91">
        <f>+B29+7</f>
        <v>45117</v>
      </c>
      <c r="D29" s="91">
        <f>+G29-40</f>
        <v>45139</v>
      </c>
      <c r="E29" s="91">
        <f>+D29+10</f>
        <v>45149</v>
      </c>
      <c r="F29" s="231">
        <v>45177</v>
      </c>
      <c r="G29" s="173">
        <v>45179</v>
      </c>
      <c r="H29" s="173">
        <f>+G29</f>
        <v>45179</v>
      </c>
      <c r="I29" s="173">
        <f>+G29+45</f>
        <v>45224</v>
      </c>
      <c r="J29" s="91">
        <f>+G29+60</f>
        <v>45239</v>
      </c>
      <c r="K29" s="231">
        <v>45250</v>
      </c>
      <c r="L29" s="231">
        <v>45250</v>
      </c>
      <c r="M29" s="231">
        <v>45257</v>
      </c>
      <c r="N29" s="231">
        <v>45257</v>
      </c>
      <c r="O29" s="91">
        <f>+G29+80</f>
        <v>45259</v>
      </c>
      <c r="P29" s="91">
        <f>+N29</f>
        <v>45257</v>
      </c>
      <c r="Q29" s="91">
        <f t="shared" si="2"/>
        <v>45259</v>
      </c>
      <c r="R29" s="91">
        <f t="shared" si="0"/>
        <v>45289</v>
      </c>
      <c r="S29" s="91">
        <f>+G29+120</f>
        <v>45299</v>
      </c>
      <c r="T29" s="91"/>
      <c r="U29" s="93">
        <f>+G29+190</f>
        <v>45369</v>
      </c>
    </row>
    <row r="30" spans="1:21">
      <c r="A30" s="86"/>
      <c r="B30" s="82">
        <f t="shared" ref="B30:F30" si="10">B29</f>
        <v>45110</v>
      </c>
      <c r="C30" s="82">
        <f t="shared" si="10"/>
        <v>45117</v>
      </c>
      <c r="D30" s="82">
        <f t="shared" si="10"/>
        <v>45139</v>
      </c>
      <c r="E30" s="82">
        <f t="shared" si="10"/>
        <v>45149</v>
      </c>
      <c r="F30" s="82">
        <f t="shared" si="10"/>
        <v>45177</v>
      </c>
      <c r="G30" s="174">
        <f>G28+31</f>
        <v>253</v>
      </c>
      <c r="H30" s="228">
        <f>+G29+10</f>
        <v>45189</v>
      </c>
      <c r="I30" s="228">
        <f>+H30+55</f>
        <v>45244</v>
      </c>
      <c r="J30" s="82">
        <f>J29</f>
        <v>45239</v>
      </c>
      <c r="K30" s="82">
        <f>K29</f>
        <v>45250</v>
      </c>
      <c r="L30" s="82">
        <f>L29</f>
        <v>45250</v>
      </c>
      <c r="M30" s="82">
        <f>M29</f>
        <v>45257</v>
      </c>
      <c r="N30" s="82">
        <f>N29</f>
        <v>45257</v>
      </c>
      <c r="O30" s="43">
        <f>+G29+90</f>
        <v>45269</v>
      </c>
      <c r="P30" s="82">
        <f>P29</f>
        <v>45257</v>
      </c>
      <c r="Q30" s="233">
        <f t="shared" si="2"/>
        <v>45269</v>
      </c>
      <c r="R30" s="43">
        <f t="shared" si="0"/>
        <v>45299</v>
      </c>
      <c r="S30" s="82">
        <f>S29</f>
        <v>45299</v>
      </c>
      <c r="T30" s="43"/>
      <c r="U30" s="87">
        <f>U29</f>
        <v>45369</v>
      </c>
    </row>
    <row r="31" spans="1:21" s="94" customFormat="1">
      <c r="A31" s="90" t="s">
        <v>69</v>
      </c>
      <c r="B31" s="91">
        <f>+G31-70</f>
        <v>45139</v>
      </c>
      <c r="C31" s="91">
        <f>+B31+7</f>
        <v>45146</v>
      </c>
      <c r="D31" s="91">
        <f>+G31-40</f>
        <v>45169</v>
      </c>
      <c r="E31" s="231">
        <v>45180</v>
      </c>
      <c r="F31" s="91">
        <f>+G31</f>
        <v>45209</v>
      </c>
      <c r="G31" s="173">
        <v>45209</v>
      </c>
      <c r="H31" s="173">
        <f>+G31</f>
        <v>45209</v>
      </c>
      <c r="I31" s="173">
        <f>+G31+45</f>
        <v>45254</v>
      </c>
      <c r="J31" s="231">
        <v>45271</v>
      </c>
      <c r="K31" s="91">
        <f>+G31+70</f>
        <v>45279</v>
      </c>
      <c r="L31" s="91">
        <f>+G31+70</f>
        <v>45279</v>
      </c>
      <c r="M31" s="231">
        <v>45286</v>
      </c>
      <c r="N31" s="231">
        <v>45286</v>
      </c>
      <c r="O31" s="91">
        <f>+G31+80</f>
        <v>45289</v>
      </c>
      <c r="P31" s="91">
        <f>+N31</f>
        <v>45286</v>
      </c>
      <c r="Q31" s="91">
        <f t="shared" si="2"/>
        <v>45289</v>
      </c>
      <c r="R31" s="91">
        <f t="shared" si="0"/>
        <v>45319</v>
      </c>
      <c r="S31" s="91">
        <f>+G31+120</f>
        <v>45329</v>
      </c>
      <c r="T31" s="91"/>
      <c r="U31" s="93">
        <f>+G31+190</f>
        <v>45399</v>
      </c>
    </row>
    <row r="32" spans="1:21">
      <c r="A32" s="86"/>
      <c r="B32" s="82">
        <f t="shared" ref="B32:F32" si="11">B31</f>
        <v>45139</v>
      </c>
      <c r="C32" s="82">
        <f t="shared" si="11"/>
        <v>45146</v>
      </c>
      <c r="D32" s="82">
        <f t="shared" si="11"/>
        <v>45169</v>
      </c>
      <c r="E32" s="82">
        <f t="shared" si="11"/>
        <v>45180</v>
      </c>
      <c r="F32" s="82">
        <f t="shared" si="11"/>
        <v>45209</v>
      </c>
      <c r="G32" s="174">
        <f>G30+30</f>
        <v>283</v>
      </c>
      <c r="H32" s="228">
        <f>+G31+10</f>
        <v>45219</v>
      </c>
      <c r="I32" s="228">
        <f>+H32+55</f>
        <v>45274</v>
      </c>
      <c r="J32" s="82">
        <f>J31</f>
        <v>45271</v>
      </c>
      <c r="K32" s="82">
        <f>K31</f>
        <v>45279</v>
      </c>
      <c r="L32" s="82">
        <f>L31</f>
        <v>45279</v>
      </c>
      <c r="M32" s="82">
        <f>M31</f>
        <v>45286</v>
      </c>
      <c r="N32" s="82">
        <f>N31</f>
        <v>45286</v>
      </c>
      <c r="O32" s="43">
        <f>+G31+90</f>
        <v>45299</v>
      </c>
      <c r="P32" s="82">
        <f>P31</f>
        <v>45286</v>
      </c>
      <c r="Q32" s="43">
        <f t="shared" si="2"/>
        <v>45299</v>
      </c>
      <c r="R32" s="43">
        <f t="shared" si="0"/>
        <v>45329</v>
      </c>
      <c r="S32" s="82">
        <f>S31</f>
        <v>45329</v>
      </c>
      <c r="T32" s="43"/>
      <c r="U32" s="87">
        <f>U31</f>
        <v>45399</v>
      </c>
    </row>
    <row r="33" spans="1:21" s="94" customFormat="1">
      <c r="A33" s="90" t="s">
        <v>70</v>
      </c>
      <c r="B33" s="91">
        <f>+G33-70</f>
        <v>45170</v>
      </c>
      <c r="C33" s="91">
        <f>+B33+7</f>
        <v>45177</v>
      </c>
      <c r="D33" s="231">
        <v>45201</v>
      </c>
      <c r="E33" s="91">
        <f>+D33+10</f>
        <v>45211</v>
      </c>
      <c r="F33" s="231">
        <v>45239</v>
      </c>
      <c r="G33" s="173">
        <v>45240</v>
      </c>
      <c r="H33" s="173">
        <f>+G33</f>
        <v>45240</v>
      </c>
      <c r="I33" s="173">
        <f>+G33+45</f>
        <v>45285</v>
      </c>
      <c r="J33" s="91">
        <f>+G33+60</f>
        <v>45300</v>
      </c>
      <c r="K33" s="91">
        <f>+G33+70</f>
        <v>45310</v>
      </c>
      <c r="L33" s="91">
        <f>+G33+70</f>
        <v>45310</v>
      </c>
      <c r="M33" s="91">
        <f>+L33+4</f>
        <v>45314</v>
      </c>
      <c r="N33" s="91">
        <f>G33+75</f>
        <v>45315</v>
      </c>
      <c r="O33" s="91">
        <f>+G33+80</f>
        <v>45320</v>
      </c>
      <c r="P33" s="91">
        <f>+N33</f>
        <v>45315</v>
      </c>
      <c r="Q33" s="91">
        <f t="shared" si="2"/>
        <v>45320</v>
      </c>
      <c r="R33" s="91">
        <f t="shared" si="0"/>
        <v>45350</v>
      </c>
      <c r="S33" s="231">
        <v>45362</v>
      </c>
      <c r="T33" s="91"/>
      <c r="U33" s="93">
        <f>+G33+190</f>
        <v>45430</v>
      </c>
    </row>
    <row r="34" spans="1:21">
      <c r="A34" s="86"/>
      <c r="B34" s="82">
        <f t="shared" ref="B34:F34" si="12">B33</f>
        <v>45170</v>
      </c>
      <c r="C34" s="82">
        <f t="shared" si="12"/>
        <v>45177</v>
      </c>
      <c r="D34" s="82">
        <f t="shared" si="12"/>
        <v>45201</v>
      </c>
      <c r="E34" s="82">
        <f t="shared" si="12"/>
        <v>45211</v>
      </c>
      <c r="F34" s="82">
        <f t="shared" si="12"/>
        <v>45239</v>
      </c>
      <c r="G34" s="174">
        <f>G32+31</f>
        <v>314</v>
      </c>
      <c r="H34" s="228">
        <f>+G33+10</f>
        <v>45250</v>
      </c>
      <c r="I34" s="228">
        <f>+H34+55</f>
        <v>45305</v>
      </c>
      <c r="J34" s="82">
        <f>J33</f>
        <v>45300</v>
      </c>
      <c r="K34" s="82">
        <f>K33</f>
        <v>45310</v>
      </c>
      <c r="L34" s="82">
        <f>L33</f>
        <v>45310</v>
      </c>
      <c r="M34" s="82">
        <f>M33</f>
        <v>45314</v>
      </c>
      <c r="N34" s="82">
        <f>N33</f>
        <v>45315</v>
      </c>
      <c r="O34" s="43">
        <f>+G33+90</f>
        <v>45330</v>
      </c>
      <c r="P34" s="82">
        <f>P33</f>
        <v>45315</v>
      </c>
      <c r="Q34" s="43">
        <f t="shared" si="2"/>
        <v>45330</v>
      </c>
      <c r="R34" s="43">
        <f t="shared" si="0"/>
        <v>45360</v>
      </c>
      <c r="S34" s="82">
        <f>S33</f>
        <v>45362</v>
      </c>
      <c r="T34" s="43"/>
      <c r="U34" s="87">
        <f>U33</f>
        <v>45430</v>
      </c>
    </row>
    <row r="35" spans="1:21" s="94" customFormat="1">
      <c r="A35" s="90" t="s">
        <v>71</v>
      </c>
      <c r="B35" s="231">
        <v>45201</v>
      </c>
      <c r="C35" s="91">
        <f>+B35+7</f>
        <v>45208</v>
      </c>
      <c r="D35" s="91">
        <f>+G35-40</f>
        <v>45230</v>
      </c>
      <c r="E35" s="91">
        <f>+D35+10</f>
        <v>45240</v>
      </c>
      <c r="F35" s="231">
        <v>45268</v>
      </c>
      <c r="G35" s="173">
        <v>45270</v>
      </c>
      <c r="H35" s="173">
        <f>+G35</f>
        <v>45270</v>
      </c>
      <c r="I35" s="173">
        <f>+G35+45</f>
        <v>45315</v>
      </c>
      <c r="J35" s="91">
        <f>+G35+60</f>
        <v>45330</v>
      </c>
      <c r="K35" s="231">
        <v>45341</v>
      </c>
      <c r="L35" s="91">
        <v>45341</v>
      </c>
      <c r="M35" s="91">
        <f>+L35+4</f>
        <v>45345</v>
      </c>
      <c r="N35" s="91">
        <f>G35+75</f>
        <v>45345</v>
      </c>
      <c r="O35" s="91">
        <f>+G35+80</f>
        <v>45350</v>
      </c>
      <c r="P35" s="91">
        <f>+N35</f>
        <v>45345</v>
      </c>
      <c r="Q35" s="91">
        <f t="shared" si="2"/>
        <v>45350</v>
      </c>
      <c r="R35" s="91">
        <f t="shared" si="0"/>
        <v>45380</v>
      </c>
      <c r="S35" s="91">
        <f>+G35+120</f>
        <v>45390</v>
      </c>
      <c r="T35" s="91"/>
      <c r="U35" s="93">
        <f>+G35+190</f>
        <v>45460</v>
      </c>
    </row>
    <row r="36" spans="1:21" ht="13.8" thickBot="1">
      <c r="A36" s="88"/>
      <c r="B36" s="83">
        <f t="shared" ref="B36:F36" si="13">B35</f>
        <v>45201</v>
      </c>
      <c r="C36" s="83">
        <f t="shared" si="13"/>
        <v>45208</v>
      </c>
      <c r="D36" s="83">
        <f t="shared" si="13"/>
        <v>45230</v>
      </c>
      <c r="E36" s="83">
        <f t="shared" si="13"/>
        <v>45240</v>
      </c>
      <c r="F36" s="83">
        <f t="shared" si="13"/>
        <v>45268</v>
      </c>
      <c r="G36" s="175">
        <f>G34+30</f>
        <v>344</v>
      </c>
      <c r="H36" s="229">
        <f>+G35+10</f>
        <v>45280</v>
      </c>
      <c r="I36" s="229">
        <f>+H36+55</f>
        <v>45335</v>
      </c>
      <c r="J36" s="83">
        <f>J35</f>
        <v>45330</v>
      </c>
      <c r="K36" s="83">
        <f>K35</f>
        <v>45341</v>
      </c>
      <c r="L36" s="83">
        <f>L35</f>
        <v>45341</v>
      </c>
      <c r="M36" s="83">
        <f>M35</f>
        <v>45345</v>
      </c>
      <c r="N36" s="83">
        <f>N35</f>
        <v>45345</v>
      </c>
      <c r="O36" s="85">
        <f>G35+90</f>
        <v>45360</v>
      </c>
      <c r="P36" s="83">
        <f>P35</f>
        <v>45345</v>
      </c>
      <c r="Q36" s="85">
        <f t="shared" si="2"/>
        <v>45360</v>
      </c>
      <c r="R36" s="85">
        <f t="shared" si="0"/>
        <v>45390</v>
      </c>
      <c r="S36" s="83">
        <f>S35</f>
        <v>45390</v>
      </c>
      <c r="T36" s="85"/>
      <c r="U36" s="89">
        <f>U35</f>
        <v>45460</v>
      </c>
    </row>
    <row r="37" spans="1:21">
      <c r="A37" s="49" t="s">
        <v>72</v>
      </c>
      <c r="B37" s="50"/>
      <c r="C37" s="51"/>
      <c r="D37" s="79" t="s">
        <v>73</v>
      </c>
      <c r="E37" s="79" t="s">
        <v>73</v>
      </c>
      <c r="F37" s="51"/>
      <c r="G37" s="220" t="s">
        <v>74</v>
      </c>
      <c r="H37" s="220" t="s">
        <v>75</v>
      </c>
      <c r="I37" s="56" t="s">
        <v>75</v>
      </c>
      <c r="J37" s="221" t="s">
        <v>75</v>
      </c>
      <c r="K37" s="79" t="s">
        <v>75</v>
      </c>
      <c r="L37" s="43"/>
      <c r="M37" s="79" t="s">
        <v>77</v>
      </c>
      <c r="N37" s="79" t="s">
        <v>76</v>
      </c>
      <c r="O37" s="79" t="s">
        <v>78</v>
      </c>
      <c r="P37" s="312" t="s">
        <v>79</v>
      </c>
      <c r="Q37" s="313"/>
      <c r="R37" s="79" t="s">
        <v>80</v>
      </c>
      <c r="S37" s="79" t="s">
        <v>81</v>
      </c>
      <c r="T37" s="79" t="s">
        <v>82</v>
      </c>
      <c r="U37" s="81" t="s">
        <v>74</v>
      </c>
    </row>
    <row r="38" spans="1:21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64"/>
    </row>
    <row r="39" spans="1:21" s="65" customFormat="1" ht="10.8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68" t="s">
        <v>89</v>
      </c>
      <c r="G39" s="68" t="s">
        <v>90</v>
      </c>
      <c r="H39" s="68"/>
      <c r="I39" s="68"/>
      <c r="J39" s="68" t="s">
        <v>91</v>
      </c>
      <c r="K39" s="68" t="s">
        <v>91</v>
      </c>
      <c r="L39" s="68" t="s">
        <v>89</v>
      </c>
      <c r="M39" s="68"/>
      <c r="N39" s="68" t="s">
        <v>89</v>
      </c>
      <c r="O39" s="68" t="s">
        <v>89</v>
      </c>
      <c r="P39" s="70"/>
      <c r="Q39" s="68"/>
      <c r="R39" s="70"/>
      <c r="S39" s="68"/>
      <c r="T39" s="70"/>
      <c r="U39" s="71"/>
    </row>
    <row r="40" spans="1:21" ht="13.8" thickTop="1">
      <c r="T40" s="234" t="s">
        <v>267</v>
      </c>
      <c r="U40" s="235">
        <v>45014</v>
      </c>
    </row>
    <row r="41" spans="1:21">
      <c r="A41" s="232" t="s">
        <v>260</v>
      </c>
    </row>
    <row r="43" spans="1:21">
      <c r="A43" s="72" t="s">
        <v>92</v>
      </c>
    </row>
    <row r="44" spans="1:21">
      <c r="A44" s="72" t="s">
        <v>93</v>
      </c>
      <c r="L44" s="176"/>
      <c r="M44" s="176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</row>
    <row r="47" spans="1:2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</row>
    <row r="48" spans="1:2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</row>
    <row r="49" spans="1:1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</row>
    <row r="50" spans="1:1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</row>
    <row r="51" spans="1:1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</row>
    <row r="52" spans="1:1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</row>
    <row r="53" spans="1:1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</row>
    <row r="54" spans="1:11">
      <c r="B54" s="74"/>
      <c r="C54" s="2"/>
      <c r="D54" s="72"/>
      <c r="E54" s="72"/>
      <c r="F54" s="72"/>
      <c r="G54" s="72"/>
      <c r="H54" s="72"/>
      <c r="I54" s="72"/>
      <c r="J54" s="72"/>
      <c r="K54" s="72"/>
    </row>
    <row r="55" spans="1:11">
      <c r="C55" s="2"/>
      <c r="D55" s="72"/>
    </row>
    <row r="56" spans="1:11">
      <c r="C56" s="2"/>
      <c r="D56" s="72"/>
    </row>
    <row r="57" spans="1:11">
      <c r="C57" s="2"/>
      <c r="D57" s="72"/>
    </row>
    <row r="58" spans="1:11">
      <c r="C58" s="2"/>
      <c r="D58" s="72"/>
    </row>
    <row r="59" spans="1:11">
      <c r="C59" s="2"/>
      <c r="D59" s="72"/>
    </row>
    <row r="60" spans="1:11">
      <c r="C60" s="72"/>
      <c r="D60" s="72"/>
    </row>
    <row r="61" spans="1:11">
      <c r="C61" s="72"/>
      <c r="D61" s="72"/>
    </row>
    <row r="62" spans="1:11">
      <c r="C62" s="72"/>
      <c r="D62" s="72"/>
    </row>
    <row r="63" spans="1:11">
      <c r="C63" s="72"/>
      <c r="D63" s="72"/>
    </row>
    <row r="64" spans="1:11">
      <c r="C64" s="72"/>
      <c r="D64" s="72"/>
    </row>
    <row r="65" spans="3:23">
      <c r="C65" s="72"/>
      <c r="D65" s="72"/>
    </row>
    <row r="66" spans="3:23">
      <c r="C66" s="72"/>
      <c r="D66" s="72"/>
    </row>
    <row r="67" spans="3:23" s="4" customFormat="1">
      <c r="C67" s="72"/>
      <c r="D67" s="72"/>
      <c r="V67" s="2"/>
      <c r="W67" s="2"/>
    </row>
    <row r="68" spans="3:23" s="4" customFormat="1">
      <c r="C68" s="72"/>
      <c r="D68" s="72"/>
      <c r="V68" s="2"/>
      <c r="W68" s="2"/>
    </row>
    <row r="69" spans="3:23" s="4" customFormat="1">
      <c r="C69" s="72"/>
      <c r="D69" s="72"/>
      <c r="V69" s="2"/>
      <c r="W69" s="2"/>
    </row>
    <row r="70" spans="3:23" s="4" customFormat="1">
      <c r="C70" s="72"/>
      <c r="D70" s="72"/>
      <c r="V70" s="2"/>
      <c r="W70" s="2"/>
    </row>
    <row r="71" spans="3:23" s="4" customFormat="1">
      <c r="C71" s="72"/>
      <c r="D71" s="72"/>
      <c r="V71" s="2"/>
      <c r="W71" s="2"/>
    </row>
    <row r="72" spans="3:23" s="4" customFormat="1">
      <c r="C72" s="72"/>
      <c r="D72" s="72"/>
      <c r="V72" s="2"/>
      <c r="W72" s="2"/>
    </row>
    <row r="73" spans="3:23" s="4" customFormat="1">
      <c r="C73" s="72"/>
      <c r="D73" s="72"/>
      <c r="V73" s="2"/>
      <c r="W73" s="2"/>
    </row>
    <row r="74" spans="3:23" s="4" customFormat="1">
      <c r="C74" s="72"/>
      <c r="D74" s="72"/>
      <c r="V74" s="2"/>
      <c r="W74" s="2"/>
    </row>
    <row r="75" spans="3:23" s="4" customFormat="1">
      <c r="C75" s="72"/>
      <c r="D75" s="72"/>
      <c r="V75" s="2"/>
      <c r="W75" s="2"/>
    </row>
    <row r="76" spans="3:23" s="4" customFormat="1">
      <c r="C76" s="72"/>
      <c r="D76" s="72"/>
      <c r="V76" s="2"/>
      <c r="W76" s="2"/>
    </row>
    <row r="77" spans="3:23" s="4" customFormat="1">
      <c r="C77" s="72"/>
      <c r="D77" s="72"/>
      <c r="V77" s="2"/>
      <c r="W77" s="2"/>
    </row>
    <row r="78" spans="3:23" s="4" customFormat="1">
      <c r="C78" s="72"/>
      <c r="D78" s="72"/>
      <c r="V78" s="2"/>
      <c r="W78" s="2"/>
    </row>
    <row r="79" spans="3:23" s="4" customFormat="1">
      <c r="C79" s="72"/>
      <c r="D79" s="72"/>
      <c r="V79" s="2"/>
      <c r="W79" s="2"/>
    </row>
    <row r="80" spans="3:23" s="4" customFormat="1">
      <c r="C80" s="72"/>
      <c r="D80" s="72"/>
      <c r="V80" s="2"/>
      <c r="W80" s="2"/>
    </row>
    <row r="81" spans="3:23" s="4" customFormat="1">
      <c r="C81" s="72"/>
      <c r="D81" s="72"/>
      <c r="V81" s="2"/>
      <c r="W81" s="2"/>
    </row>
    <row r="82" spans="3:23" s="4" customFormat="1">
      <c r="C82" s="72"/>
      <c r="D82" s="72"/>
      <c r="V82" s="2"/>
      <c r="W82" s="2"/>
    </row>
    <row r="83" spans="3:23" s="4" customFormat="1">
      <c r="C83" s="72"/>
      <c r="D83" s="72"/>
      <c r="V83" s="2"/>
      <c r="W83" s="2"/>
    </row>
    <row r="84" spans="3:23" s="4" customFormat="1">
      <c r="C84" s="72"/>
      <c r="D84" s="72"/>
      <c r="V84" s="2"/>
      <c r="W84" s="2"/>
    </row>
    <row r="85" spans="3:23" s="4" customFormat="1">
      <c r="C85" s="72"/>
      <c r="D85" s="72"/>
      <c r="V85" s="2"/>
      <c r="W85" s="2"/>
    </row>
    <row r="86" spans="3:23" s="4" customFormat="1">
      <c r="C86" s="72"/>
      <c r="D86" s="72"/>
      <c r="V86" s="2"/>
      <c r="W86" s="2"/>
    </row>
    <row r="87" spans="3:23" s="4" customFormat="1">
      <c r="C87" s="72"/>
      <c r="D87" s="72"/>
      <c r="V87" s="2"/>
      <c r="W87" s="2"/>
    </row>
    <row r="88" spans="3:23" s="4" customFormat="1">
      <c r="C88" s="72"/>
      <c r="D88" s="72"/>
      <c r="V88" s="2"/>
      <c r="W88" s="2"/>
    </row>
    <row r="89" spans="3:23" s="4" customFormat="1">
      <c r="C89" s="72"/>
      <c r="D89" s="72"/>
      <c r="V89" s="2"/>
      <c r="W89" s="2"/>
    </row>
  </sheetData>
  <mergeCells count="8">
    <mergeCell ref="A46:J46"/>
    <mergeCell ref="A1:U1"/>
    <mergeCell ref="A2:U2"/>
    <mergeCell ref="A3:U3"/>
    <mergeCell ref="A4:U4"/>
    <mergeCell ref="P9:R9"/>
    <mergeCell ref="P37:Q37"/>
    <mergeCell ref="D9:D10"/>
  </mergeCells>
  <pageMargins left="0" right="0" top="0.25" bottom="0.25" header="0.3" footer="0.3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C16" sqref="C16"/>
    </sheetView>
  </sheetViews>
  <sheetFormatPr defaultColWidth="9" defaultRowHeight="15.6"/>
  <cols>
    <col min="1" max="1" width="10.19921875" style="112" customWidth="1"/>
    <col min="2" max="2" width="9.5" style="118" customWidth="1"/>
    <col min="3" max="3" width="23.19921875" style="112" customWidth="1"/>
    <col min="4" max="16384" width="9" style="112"/>
  </cols>
  <sheetData>
    <row r="1" spans="1:3">
      <c r="A1" s="116" t="s">
        <v>159</v>
      </c>
      <c r="C1" s="117"/>
    </row>
    <row r="2" spans="1:3">
      <c r="A2" s="114" t="s">
        <v>173</v>
      </c>
      <c r="B2" s="119">
        <v>38719</v>
      </c>
      <c r="C2" s="113" t="s">
        <v>174</v>
      </c>
    </row>
    <row r="3" spans="1:3">
      <c r="A3" s="114">
        <f t="shared" ref="A3:A16" si="0">B3</f>
        <v>38730</v>
      </c>
      <c r="B3" s="119">
        <v>38730</v>
      </c>
      <c r="C3" s="113" t="s">
        <v>170</v>
      </c>
    </row>
    <row r="4" spans="1:3">
      <c r="A4" s="114">
        <f t="shared" si="0"/>
        <v>38733</v>
      </c>
      <c r="B4" s="119">
        <v>38733</v>
      </c>
      <c r="C4" s="113" t="s">
        <v>160</v>
      </c>
    </row>
    <row r="5" spans="1:3">
      <c r="A5" s="114">
        <f t="shared" si="0"/>
        <v>38768</v>
      </c>
      <c r="B5" s="119">
        <v>38768</v>
      </c>
      <c r="C5" s="113" t="s">
        <v>169</v>
      </c>
    </row>
    <row r="6" spans="1:3">
      <c r="A6" s="114">
        <f t="shared" si="0"/>
        <v>38866</v>
      </c>
      <c r="B6" s="119">
        <v>38866</v>
      </c>
      <c r="C6" s="113" t="s">
        <v>161</v>
      </c>
    </row>
    <row r="7" spans="1:3">
      <c r="A7" s="114">
        <f t="shared" si="0"/>
        <v>38902</v>
      </c>
      <c r="B7" s="119">
        <v>38902</v>
      </c>
      <c r="C7" s="113" t="s">
        <v>162</v>
      </c>
    </row>
    <row r="8" spans="1:3">
      <c r="A8" s="114">
        <f t="shared" si="0"/>
        <v>38964</v>
      </c>
      <c r="B8" s="119">
        <v>38964</v>
      </c>
      <c r="C8" s="113" t="s">
        <v>163</v>
      </c>
    </row>
    <row r="9" spans="1:3">
      <c r="A9" s="114">
        <f t="shared" si="0"/>
        <v>38999</v>
      </c>
      <c r="B9" s="119">
        <v>38999</v>
      </c>
      <c r="C9" s="113" t="s">
        <v>164</v>
      </c>
    </row>
    <row r="10" spans="1:3">
      <c r="A10" s="114">
        <f t="shared" si="0"/>
        <v>39031</v>
      </c>
      <c r="B10" s="119">
        <v>39031</v>
      </c>
      <c r="C10" s="113" t="s">
        <v>165</v>
      </c>
    </row>
    <row r="11" spans="1:3" ht="24">
      <c r="A11" s="114">
        <f>B11</f>
        <v>39043</v>
      </c>
      <c r="B11" s="119">
        <v>39043</v>
      </c>
      <c r="C11" s="113" t="s">
        <v>178</v>
      </c>
    </row>
    <row r="12" spans="1:3">
      <c r="A12" s="114">
        <f t="shared" si="0"/>
        <v>39044</v>
      </c>
      <c r="B12" s="119">
        <v>39044</v>
      </c>
      <c r="C12" s="113" t="s">
        <v>166</v>
      </c>
    </row>
    <row r="13" spans="1:3">
      <c r="A13" s="114">
        <f t="shared" si="0"/>
        <v>39045</v>
      </c>
      <c r="B13" s="119">
        <f>B12+1</f>
        <v>39045</v>
      </c>
      <c r="C13" s="113" t="s">
        <v>168</v>
      </c>
    </row>
    <row r="14" spans="1:3" ht="24">
      <c r="A14" s="114">
        <f>B14</f>
        <v>39073</v>
      </c>
      <c r="B14" s="119">
        <v>39073</v>
      </c>
      <c r="C14" s="113" t="s">
        <v>179</v>
      </c>
    </row>
    <row r="15" spans="1:3">
      <c r="A15" s="114">
        <f>B15</f>
        <v>39076</v>
      </c>
      <c r="B15" s="119">
        <v>39076</v>
      </c>
      <c r="C15" s="113" t="s">
        <v>175</v>
      </c>
    </row>
    <row r="16" spans="1:3">
      <c r="A16" s="114">
        <f t="shared" si="0"/>
        <v>39077</v>
      </c>
      <c r="B16" s="119">
        <v>39077</v>
      </c>
      <c r="C16" s="113" t="s">
        <v>180</v>
      </c>
    </row>
    <row r="17" spans="1:3">
      <c r="A17" s="114"/>
      <c r="B17" s="119"/>
      <c r="C17" s="113"/>
    </row>
    <row r="18" spans="1:3">
      <c r="A18" s="115"/>
      <c r="B18" s="120"/>
    </row>
    <row r="19" spans="1:3">
      <c r="A19" s="115"/>
      <c r="B19" s="120"/>
    </row>
    <row r="20" spans="1:3">
      <c r="A20" s="115"/>
      <c r="B20" s="120"/>
    </row>
    <row r="21" spans="1:3">
      <c r="A21" s="115"/>
      <c r="B21" s="12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89"/>
  <sheetViews>
    <sheetView topLeftCell="A14" workbookViewId="0">
      <selection activeCell="I40" sqref="I40"/>
    </sheetView>
  </sheetViews>
  <sheetFormatPr defaultColWidth="8" defaultRowHeight="13.2"/>
  <cols>
    <col min="1" max="1" width="5.5" style="4" customWidth="1"/>
    <col min="2" max="3" width="8.69921875" style="4" customWidth="1"/>
    <col min="4" max="4" width="9.5" style="4" customWidth="1"/>
    <col min="5" max="5" width="10.09765625" style="4" customWidth="1"/>
    <col min="6" max="6" width="9.09765625" style="4" customWidth="1"/>
    <col min="7" max="7" width="9.69921875" style="4" customWidth="1"/>
    <col min="8" max="8" width="9.19921875" style="4" customWidth="1"/>
    <col min="9" max="9" width="9.69921875" style="4" customWidth="1"/>
    <col min="10" max="10" width="10.19921875" style="4" customWidth="1"/>
    <col min="11" max="11" width="9.19921875" style="4" customWidth="1"/>
    <col min="12" max="12" width="9.09765625" style="4" customWidth="1"/>
    <col min="13" max="13" width="10.19921875" style="4" customWidth="1"/>
    <col min="14" max="14" width="11" style="4" customWidth="1"/>
    <col min="15" max="15" width="11.19921875" style="4" customWidth="1"/>
    <col min="16" max="16" width="9.59765625" style="4" customWidth="1"/>
    <col min="17" max="17" width="9.19921875" style="4" customWidth="1"/>
    <col min="18" max="18" width="10.19921875" style="4" customWidth="1"/>
    <col min="19" max="19" width="12.09765625" style="4" customWidth="1"/>
    <col min="20" max="20" width="11.09765625" style="4" customWidth="1"/>
    <col min="21" max="21" width="11.19921875" style="4" customWidth="1"/>
    <col min="22" max="16384" width="8" style="2"/>
  </cols>
  <sheetData>
    <row r="1" spans="1:23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3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3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3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3" ht="13.8" thickBot="1">
      <c r="A5" s="3"/>
      <c r="B5" s="230"/>
      <c r="K5" s="3"/>
      <c r="L5" s="3"/>
      <c r="M5" s="3"/>
      <c r="N5" s="3"/>
    </row>
    <row r="6" spans="1:23" s="11" customFormat="1" ht="27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261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3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44197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262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3" s="11" customFormat="1">
      <c r="A8" s="12"/>
      <c r="B8" s="21"/>
      <c r="C8" s="96"/>
      <c r="D8" s="23"/>
      <c r="E8" s="96"/>
      <c r="F8" s="22"/>
      <c r="G8" s="171" t="s">
        <v>113</v>
      </c>
      <c r="H8" s="210"/>
      <c r="I8" s="210"/>
      <c r="J8" s="96"/>
      <c r="K8" s="97"/>
      <c r="L8" s="23"/>
      <c r="M8" s="96"/>
      <c r="N8" s="97"/>
      <c r="O8" s="97"/>
      <c r="P8" s="96"/>
      <c r="Q8" s="22"/>
      <c r="R8" s="96"/>
      <c r="S8" s="97"/>
      <c r="T8" s="96"/>
      <c r="U8" s="98"/>
    </row>
    <row r="9" spans="1:23" s="11" customFormat="1" ht="13.8" thickBot="1">
      <c r="A9" s="12"/>
      <c r="B9" s="177">
        <v>43720</v>
      </c>
      <c r="C9" s="22"/>
      <c r="D9" s="23"/>
      <c r="E9" s="22"/>
      <c r="F9" s="22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  <c r="V9" s="26"/>
      <c r="W9" s="26"/>
    </row>
    <row r="10" spans="1:23" s="11" customFormat="1" ht="40.5" customHeight="1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2" t="s">
        <v>33</v>
      </c>
      <c r="G10" s="23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3" t="s">
        <v>37</v>
      </c>
      <c r="M10" s="22" t="s">
        <v>39</v>
      </c>
      <c r="N10" s="23" t="s">
        <v>38</v>
      </c>
      <c r="O10" s="23" t="s">
        <v>40</v>
      </c>
      <c r="P10" s="22" t="s">
        <v>41</v>
      </c>
      <c r="Q10" s="23" t="s">
        <v>42</v>
      </c>
      <c r="R10" s="22" t="s">
        <v>43</v>
      </c>
      <c r="S10" s="23" t="s">
        <v>44</v>
      </c>
      <c r="T10" s="22" t="s">
        <v>45</v>
      </c>
      <c r="U10" s="25" t="s">
        <v>46</v>
      </c>
      <c r="V10" s="26"/>
      <c r="W10" s="26"/>
    </row>
    <row r="11" spans="1:23" s="11" customFormat="1" ht="1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243</v>
      </c>
      <c r="F11" s="29" t="s">
        <v>51</v>
      </c>
      <c r="G11" s="30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30" t="s">
        <v>53</v>
      </c>
      <c r="M11" s="29" t="s">
        <v>55</v>
      </c>
      <c r="N11" s="30" t="s">
        <v>15</v>
      </c>
      <c r="O11" s="30" t="s">
        <v>56</v>
      </c>
      <c r="P11" s="29" t="s">
        <v>57</v>
      </c>
      <c r="Q11" s="30" t="s">
        <v>15</v>
      </c>
      <c r="R11" s="29" t="s">
        <v>58</v>
      </c>
      <c r="S11" s="30" t="s">
        <v>254</v>
      </c>
      <c r="T11" s="29" t="s">
        <v>60</v>
      </c>
      <c r="U11" s="32" t="s">
        <v>61</v>
      </c>
      <c r="V11" s="26"/>
      <c r="W11" s="26"/>
    </row>
    <row r="12" spans="1:23" ht="4.5" customHeight="1">
      <c r="A12" s="33"/>
      <c r="B12" s="34"/>
      <c r="D12" s="35"/>
      <c r="G12" s="222"/>
      <c r="H12" s="219"/>
      <c r="I12" s="219"/>
      <c r="K12" s="35"/>
      <c r="L12" s="35"/>
      <c r="N12" s="35"/>
      <c r="O12" s="35"/>
      <c r="Q12" s="35"/>
      <c r="S12" s="35"/>
      <c r="U12" s="37"/>
    </row>
    <row r="13" spans="1:23" s="94" customFormat="1" ht="13.5" customHeight="1">
      <c r="A13" s="90" t="s">
        <v>62</v>
      </c>
      <c r="B13" s="91">
        <f>+G13-70</f>
        <v>44501</v>
      </c>
      <c r="C13" s="91">
        <f>+B13+7</f>
        <v>44508</v>
      </c>
      <c r="D13" s="91">
        <f>+G13-40</f>
        <v>44531</v>
      </c>
      <c r="E13" s="91">
        <f>+D13+10</f>
        <v>44541</v>
      </c>
      <c r="F13" s="91">
        <f>+G13</f>
        <v>44571</v>
      </c>
      <c r="G13" s="173">
        <v>44571</v>
      </c>
      <c r="H13" s="173">
        <f>+G13</f>
        <v>44571</v>
      </c>
      <c r="I13" s="173">
        <f>+G13+45</f>
        <v>44616</v>
      </c>
      <c r="J13" s="91">
        <f>+G13+60</f>
        <v>44631</v>
      </c>
      <c r="K13" s="91">
        <f>+G13+70</f>
        <v>44641</v>
      </c>
      <c r="L13" s="91">
        <f>K13</f>
        <v>44641</v>
      </c>
      <c r="M13" s="91">
        <f>+L13+4</f>
        <v>44645</v>
      </c>
      <c r="N13" s="91">
        <f>G13+75</f>
        <v>44646</v>
      </c>
      <c r="O13" s="91">
        <f>+G13+80</f>
        <v>44651</v>
      </c>
      <c r="P13" s="91">
        <f>+N13</f>
        <v>44646</v>
      </c>
      <c r="Q13" s="91">
        <f>+O13</f>
        <v>44651</v>
      </c>
      <c r="R13" s="91">
        <f t="shared" ref="R13:R36" si="0">+Q13+30</f>
        <v>44681</v>
      </c>
      <c r="S13" s="91">
        <f>+G13+120</f>
        <v>44691</v>
      </c>
      <c r="T13" s="91" t="s">
        <v>63</v>
      </c>
      <c r="U13" s="93">
        <f>+G13+190</f>
        <v>44761</v>
      </c>
    </row>
    <row r="14" spans="1:23">
      <c r="A14" s="86"/>
      <c r="B14" s="82">
        <f t="shared" ref="B14:F14" si="1">B13</f>
        <v>44501</v>
      </c>
      <c r="C14" s="82">
        <f t="shared" si="1"/>
        <v>44508</v>
      </c>
      <c r="D14" s="82">
        <f t="shared" si="1"/>
        <v>44531</v>
      </c>
      <c r="E14" s="82">
        <f t="shared" si="1"/>
        <v>44541</v>
      </c>
      <c r="F14" s="82">
        <f t="shared" si="1"/>
        <v>44571</v>
      </c>
      <c r="G14" s="207">
        <v>9</v>
      </c>
      <c r="H14" s="228">
        <f>+G13+10</f>
        <v>44581</v>
      </c>
      <c r="I14" s="228">
        <f>+H14+55</f>
        <v>44636</v>
      </c>
      <c r="J14" s="82">
        <f>J13</f>
        <v>44631</v>
      </c>
      <c r="K14" s="82">
        <f>K13</f>
        <v>44641</v>
      </c>
      <c r="L14" s="82">
        <f>L13</f>
        <v>44641</v>
      </c>
      <c r="M14" s="82">
        <f>M13</f>
        <v>44645</v>
      </c>
      <c r="N14" s="82">
        <f>N13</f>
        <v>44646</v>
      </c>
      <c r="O14" s="43">
        <f>+G13+90</f>
        <v>44661</v>
      </c>
      <c r="P14" s="82">
        <f>P13</f>
        <v>44646</v>
      </c>
      <c r="Q14" s="43">
        <f t="shared" ref="Q14:Q35" si="2">+O14</f>
        <v>44661</v>
      </c>
      <c r="R14" s="43">
        <f t="shared" si="0"/>
        <v>44691</v>
      </c>
      <c r="S14" s="82">
        <f>S13</f>
        <v>44691</v>
      </c>
      <c r="T14" s="43" t="s">
        <v>64</v>
      </c>
      <c r="U14" s="87">
        <f>U13</f>
        <v>44761</v>
      </c>
    </row>
    <row r="15" spans="1:23" s="94" customFormat="1">
      <c r="A15" s="90" t="s">
        <v>65</v>
      </c>
      <c r="B15" s="91">
        <f>+G15-70</f>
        <v>44532</v>
      </c>
      <c r="C15" s="91">
        <f>+B15+7</f>
        <v>44539</v>
      </c>
      <c r="D15" s="231">
        <v>44564</v>
      </c>
      <c r="E15" s="91">
        <f>+D15+10</f>
        <v>44574</v>
      </c>
      <c r="F15" s="91">
        <f>+G15</f>
        <v>44602</v>
      </c>
      <c r="G15" s="173">
        <v>44602</v>
      </c>
      <c r="H15" s="173">
        <f>+G15</f>
        <v>44602</v>
      </c>
      <c r="I15" s="173">
        <f>+G15+45</f>
        <v>44647</v>
      </c>
      <c r="J15" s="91">
        <f>+G15+60</f>
        <v>44662</v>
      </c>
      <c r="K15" s="91">
        <f>+G15+70</f>
        <v>44672</v>
      </c>
      <c r="L15" s="91">
        <f>K15</f>
        <v>44672</v>
      </c>
      <c r="M15" s="91">
        <f>+L15+4</f>
        <v>44676</v>
      </c>
      <c r="N15" s="91">
        <f>G15+75</f>
        <v>44677</v>
      </c>
      <c r="O15" s="91">
        <f>+G15+80</f>
        <v>44682</v>
      </c>
      <c r="P15" s="91">
        <f>+N15</f>
        <v>44677</v>
      </c>
      <c r="Q15" s="91">
        <f t="shared" si="2"/>
        <v>44682</v>
      </c>
      <c r="R15" s="91">
        <f t="shared" si="0"/>
        <v>44712</v>
      </c>
      <c r="S15" s="91">
        <f>+G15+120</f>
        <v>44722</v>
      </c>
      <c r="T15" s="91" t="s">
        <v>66</v>
      </c>
      <c r="U15" s="93">
        <f>+G15+190</f>
        <v>44792</v>
      </c>
    </row>
    <row r="16" spans="1:23">
      <c r="A16" s="86"/>
      <c r="B16" s="82">
        <f t="shared" ref="B16:F16" si="3">B15</f>
        <v>44532</v>
      </c>
      <c r="C16" s="82">
        <f t="shared" si="3"/>
        <v>44539</v>
      </c>
      <c r="D16" s="82">
        <f t="shared" si="3"/>
        <v>44564</v>
      </c>
      <c r="E16" s="82">
        <f t="shared" si="3"/>
        <v>44574</v>
      </c>
      <c r="F16" s="82">
        <f t="shared" si="3"/>
        <v>44602</v>
      </c>
      <c r="G16" s="207">
        <f>G14+31</f>
        <v>40</v>
      </c>
      <c r="H16" s="228">
        <f>+G15+10</f>
        <v>44612</v>
      </c>
      <c r="I16" s="228">
        <f>+H16+55</f>
        <v>44667</v>
      </c>
      <c r="J16" s="82">
        <f>J15</f>
        <v>44662</v>
      </c>
      <c r="K16" s="82">
        <f>K15</f>
        <v>44672</v>
      </c>
      <c r="L16" s="82">
        <f>L15</f>
        <v>44672</v>
      </c>
      <c r="M16" s="82">
        <f>M15</f>
        <v>44676</v>
      </c>
      <c r="N16" s="82">
        <f>N15</f>
        <v>44677</v>
      </c>
      <c r="O16" s="43">
        <f>+G15+90</f>
        <v>44692</v>
      </c>
      <c r="P16" s="82">
        <f>P15</f>
        <v>44677</v>
      </c>
      <c r="Q16" s="43">
        <f t="shared" si="2"/>
        <v>44692</v>
      </c>
      <c r="R16" s="43">
        <f t="shared" si="0"/>
        <v>44722</v>
      </c>
      <c r="S16" s="82">
        <f>S15</f>
        <v>44722</v>
      </c>
      <c r="T16" s="43" t="s">
        <v>67</v>
      </c>
      <c r="U16" s="87">
        <f>U15</f>
        <v>44792</v>
      </c>
    </row>
    <row r="17" spans="1:21" s="94" customFormat="1">
      <c r="A17" s="90" t="s">
        <v>68</v>
      </c>
      <c r="B17" s="91">
        <f>+G17-70</f>
        <v>44560</v>
      </c>
      <c r="C17" s="91">
        <f>+B17+7</f>
        <v>44567</v>
      </c>
      <c r="D17" s="231">
        <v>44592</v>
      </c>
      <c r="E17" s="91">
        <f>+D17+10</f>
        <v>44602</v>
      </c>
      <c r="F17" s="91">
        <f>+G17</f>
        <v>44630</v>
      </c>
      <c r="G17" s="173">
        <v>44630</v>
      </c>
      <c r="H17" s="173">
        <f>+G17</f>
        <v>44630</v>
      </c>
      <c r="I17" s="173">
        <f>+G17+45</f>
        <v>44675</v>
      </c>
      <c r="J17" s="91">
        <f>+G17+60</f>
        <v>44690</v>
      </c>
      <c r="K17" s="91">
        <f>+G17+70</f>
        <v>44700</v>
      </c>
      <c r="L17" s="91">
        <f>K17</f>
        <v>44700</v>
      </c>
      <c r="M17" s="91">
        <f>+L17+4</f>
        <v>44704</v>
      </c>
      <c r="N17" s="91">
        <f>G17+75</f>
        <v>44705</v>
      </c>
      <c r="O17" s="91">
        <f>+G17+80</f>
        <v>44710</v>
      </c>
      <c r="P17" s="91">
        <f>+N17</f>
        <v>44705</v>
      </c>
      <c r="Q17" s="91">
        <f t="shared" si="2"/>
        <v>44710</v>
      </c>
      <c r="R17" s="91">
        <f t="shared" si="0"/>
        <v>44740</v>
      </c>
      <c r="S17" s="91">
        <f>+G17+120</f>
        <v>44750</v>
      </c>
      <c r="T17" s="91"/>
      <c r="U17" s="93">
        <f>+G17+190</f>
        <v>44820</v>
      </c>
    </row>
    <row r="18" spans="1:21">
      <c r="A18" s="86"/>
      <c r="B18" s="82">
        <f t="shared" ref="B18:F18" si="4">B17</f>
        <v>44560</v>
      </c>
      <c r="C18" s="82">
        <f t="shared" si="4"/>
        <v>44567</v>
      </c>
      <c r="D18" s="82">
        <f t="shared" si="4"/>
        <v>44592</v>
      </c>
      <c r="E18" s="82">
        <f t="shared" si="4"/>
        <v>44602</v>
      </c>
      <c r="F18" s="82">
        <f t="shared" si="4"/>
        <v>44630</v>
      </c>
      <c r="G18" s="207">
        <f>IF(G9="no",G16+28,G16+29)</f>
        <v>69</v>
      </c>
      <c r="H18" s="228">
        <f>+G17+10</f>
        <v>44640</v>
      </c>
      <c r="I18" s="228">
        <f>+H18+55</f>
        <v>44695</v>
      </c>
      <c r="J18" s="82">
        <f>J17</f>
        <v>44690</v>
      </c>
      <c r="K18" s="82">
        <f>K17</f>
        <v>44700</v>
      </c>
      <c r="L18" s="82">
        <f>L17</f>
        <v>44700</v>
      </c>
      <c r="M18" s="82">
        <f>M17</f>
        <v>44704</v>
      </c>
      <c r="N18" s="82">
        <f>N17</f>
        <v>44705</v>
      </c>
      <c r="O18" s="43">
        <f>+G17+90</f>
        <v>44720</v>
      </c>
      <c r="P18" s="82">
        <f>P17</f>
        <v>44705</v>
      </c>
      <c r="Q18" s="43">
        <f t="shared" si="2"/>
        <v>44720</v>
      </c>
      <c r="R18" s="43">
        <f t="shared" si="0"/>
        <v>44750</v>
      </c>
      <c r="S18" s="82">
        <f>S17</f>
        <v>44750</v>
      </c>
      <c r="T18" s="43"/>
      <c r="U18" s="87">
        <f>U17</f>
        <v>44820</v>
      </c>
    </row>
    <row r="19" spans="1:21" s="94" customFormat="1">
      <c r="A19" s="90" t="s">
        <v>69</v>
      </c>
      <c r="B19" s="231">
        <v>44593</v>
      </c>
      <c r="C19" s="91">
        <f>+B19+7</f>
        <v>44600</v>
      </c>
      <c r="D19" s="91">
        <f>+G19-40</f>
        <v>44621</v>
      </c>
      <c r="E19" s="91">
        <f>+D19+10</f>
        <v>44631</v>
      </c>
      <c r="F19" s="231">
        <v>44297</v>
      </c>
      <c r="G19" s="173">
        <v>44661</v>
      </c>
      <c r="H19" s="173">
        <f>+G19</f>
        <v>44661</v>
      </c>
      <c r="I19" s="173">
        <f>+G19+45</f>
        <v>44706</v>
      </c>
      <c r="J19" s="91">
        <f>+G19+60</f>
        <v>44721</v>
      </c>
      <c r="K19" s="231">
        <v>44733</v>
      </c>
      <c r="L19" s="231">
        <f>K19</f>
        <v>44733</v>
      </c>
      <c r="M19" s="91">
        <f>+L19+4</f>
        <v>44737</v>
      </c>
      <c r="N19" s="91">
        <f>G19+75</f>
        <v>44736</v>
      </c>
      <c r="O19" s="91">
        <f>+G19+80</f>
        <v>44741</v>
      </c>
      <c r="P19" s="91">
        <f>+N19</f>
        <v>44736</v>
      </c>
      <c r="Q19" s="91">
        <f t="shared" si="2"/>
        <v>44741</v>
      </c>
      <c r="R19" s="91">
        <f t="shared" si="0"/>
        <v>44771</v>
      </c>
      <c r="S19" s="91">
        <f>+G19+120</f>
        <v>44781</v>
      </c>
      <c r="T19" s="91"/>
      <c r="U19" s="93">
        <f>+G19+190</f>
        <v>44851</v>
      </c>
    </row>
    <row r="20" spans="1:21">
      <c r="A20" s="86"/>
      <c r="B20" s="82">
        <f t="shared" ref="B20:E20" si="5">B19</f>
        <v>44593</v>
      </c>
      <c r="C20" s="82">
        <f t="shared" si="5"/>
        <v>44600</v>
      </c>
      <c r="D20" s="82">
        <f t="shared" si="5"/>
        <v>44621</v>
      </c>
      <c r="E20" s="82">
        <f t="shared" si="5"/>
        <v>44631</v>
      </c>
      <c r="F20" s="82" t="s">
        <v>173</v>
      </c>
      <c r="G20" s="207">
        <f>G18+31</f>
        <v>100</v>
      </c>
      <c r="H20" s="228">
        <f>+G19+10</f>
        <v>44671</v>
      </c>
      <c r="I20" s="228">
        <f>+H20+55</f>
        <v>44726</v>
      </c>
      <c r="J20" s="82">
        <f>J19</f>
        <v>44721</v>
      </c>
      <c r="K20" s="82">
        <f>K19</f>
        <v>44733</v>
      </c>
      <c r="L20" s="82">
        <f>L19</f>
        <v>44733</v>
      </c>
      <c r="M20" s="82">
        <f>M19</f>
        <v>44737</v>
      </c>
      <c r="N20" s="82">
        <f>N19</f>
        <v>44736</v>
      </c>
      <c r="O20" s="43">
        <f>+G19+90</f>
        <v>44751</v>
      </c>
      <c r="P20" s="82">
        <f>P19</f>
        <v>44736</v>
      </c>
      <c r="Q20" s="43">
        <f t="shared" si="2"/>
        <v>44751</v>
      </c>
      <c r="R20" s="43">
        <f t="shared" si="0"/>
        <v>44781</v>
      </c>
      <c r="S20" s="82">
        <f>S19</f>
        <v>44781</v>
      </c>
      <c r="T20" s="43"/>
      <c r="U20" s="87">
        <f>U19</f>
        <v>44851</v>
      </c>
    </row>
    <row r="21" spans="1:21" s="94" customFormat="1">
      <c r="A21" s="90" t="s">
        <v>70</v>
      </c>
      <c r="B21" s="91">
        <f>+G21-70</f>
        <v>44621</v>
      </c>
      <c r="C21" s="91">
        <f>+B21+7</f>
        <v>44628</v>
      </c>
      <c r="D21" s="91">
        <f>+G21-40</f>
        <v>44651</v>
      </c>
      <c r="E21" s="231">
        <v>44662</v>
      </c>
      <c r="F21" s="91">
        <f>+G21</f>
        <v>44691</v>
      </c>
      <c r="G21" s="173">
        <v>44691</v>
      </c>
      <c r="H21" s="173">
        <f>+G21</f>
        <v>44691</v>
      </c>
      <c r="I21" s="173">
        <f>+G21+45</f>
        <v>44736</v>
      </c>
      <c r="J21" s="91">
        <f>+G21+60</f>
        <v>44751</v>
      </c>
      <c r="K21" s="91">
        <f>+G21+70</f>
        <v>44761</v>
      </c>
      <c r="L21" s="91">
        <f>K21</f>
        <v>44761</v>
      </c>
      <c r="M21" s="91">
        <f>+L21+4</f>
        <v>44765</v>
      </c>
      <c r="N21" s="91">
        <f>G21+75</f>
        <v>44766</v>
      </c>
      <c r="O21" s="91">
        <f>+G21+80</f>
        <v>44771</v>
      </c>
      <c r="P21" s="231">
        <f>+N21</f>
        <v>44766</v>
      </c>
      <c r="Q21" s="91">
        <f t="shared" si="2"/>
        <v>44771</v>
      </c>
      <c r="R21" s="91">
        <f t="shared" si="0"/>
        <v>44801</v>
      </c>
      <c r="S21" s="91">
        <f>+G21+120</f>
        <v>44811</v>
      </c>
      <c r="T21" s="91"/>
      <c r="U21" s="93">
        <f>+G21+190</f>
        <v>44881</v>
      </c>
    </row>
    <row r="22" spans="1:21">
      <c r="A22" s="86"/>
      <c r="B22" s="82">
        <f t="shared" ref="B22:F22" si="6">B21</f>
        <v>44621</v>
      </c>
      <c r="C22" s="82">
        <f t="shared" si="6"/>
        <v>44628</v>
      </c>
      <c r="D22" s="82">
        <f t="shared" si="6"/>
        <v>44651</v>
      </c>
      <c r="E22" s="82">
        <f t="shared" si="6"/>
        <v>44662</v>
      </c>
      <c r="F22" s="82">
        <f t="shared" si="6"/>
        <v>44691</v>
      </c>
      <c r="G22" s="207">
        <f>G20+30</f>
        <v>130</v>
      </c>
      <c r="H22" s="228">
        <f>+G21+10</f>
        <v>44701</v>
      </c>
      <c r="I22" s="228">
        <f>+H22+55</f>
        <v>44756</v>
      </c>
      <c r="J22" s="82">
        <f>J21</f>
        <v>44751</v>
      </c>
      <c r="K22" s="82">
        <f>K21</f>
        <v>44761</v>
      </c>
      <c r="L22" s="82">
        <f>L21</f>
        <v>44761</v>
      </c>
      <c r="M22" s="82">
        <f>M21</f>
        <v>44765</v>
      </c>
      <c r="N22" s="82">
        <f>N21</f>
        <v>44766</v>
      </c>
      <c r="O22" s="43">
        <f>+G21+90</f>
        <v>44781</v>
      </c>
      <c r="P22" s="82">
        <f>P21</f>
        <v>44766</v>
      </c>
      <c r="Q22" s="43">
        <f t="shared" si="2"/>
        <v>44781</v>
      </c>
      <c r="R22" s="43">
        <f t="shared" si="0"/>
        <v>44811</v>
      </c>
      <c r="S22" s="82">
        <f>S21</f>
        <v>44811</v>
      </c>
      <c r="T22" s="43"/>
      <c r="U22" s="87">
        <f>U21</f>
        <v>44881</v>
      </c>
    </row>
    <row r="23" spans="1:21" s="94" customFormat="1">
      <c r="A23" s="90" t="s">
        <v>71</v>
      </c>
      <c r="B23" s="91">
        <f>+G23-70</f>
        <v>44652</v>
      </c>
      <c r="C23" s="91">
        <f>+B23+7</f>
        <v>44659</v>
      </c>
      <c r="D23" s="231">
        <v>44683</v>
      </c>
      <c r="E23" s="91">
        <f>+D23+10</f>
        <v>44693</v>
      </c>
      <c r="F23" s="91">
        <f>+G23</f>
        <v>44722</v>
      </c>
      <c r="G23" s="173">
        <v>44722</v>
      </c>
      <c r="H23" s="173">
        <f>+G23</f>
        <v>44722</v>
      </c>
      <c r="I23" s="173">
        <f>+G23+45</f>
        <v>44767</v>
      </c>
      <c r="J23" s="91">
        <f>+G23+60</f>
        <v>44782</v>
      </c>
      <c r="K23" s="91">
        <f>+G23+70</f>
        <v>44792</v>
      </c>
      <c r="L23" s="91">
        <f>K23</f>
        <v>44792</v>
      </c>
      <c r="M23" s="91">
        <f>+L23+4</f>
        <v>44796</v>
      </c>
      <c r="N23" s="91">
        <f>G23+75</f>
        <v>44797</v>
      </c>
      <c r="O23" s="91">
        <f>+G23+80</f>
        <v>44802</v>
      </c>
      <c r="P23" s="91">
        <f>+N23</f>
        <v>44797</v>
      </c>
      <c r="Q23" s="91">
        <f t="shared" si="2"/>
        <v>44802</v>
      </c>
      <c r="R23" s="91">
        <f t="shared" si="0"/>
        <v>44832</v>
      </c>
      <c r="S23" s="231">
        <v>44844</v>
      </c>
      <c r="T23" s="91"/>
      <c r="U23" s="93">
        <f>+G23+190</f>
        <v>44912</v>
      </c>
    </row>
    <row r="24" spans="1:21">
      <c r="A24" s="86"/>
      <c r="B24" s="82">
        <f t="shared" ref="B24:F24" si="7">B23</f>
        <v>44652</v>
      </c>
      <c r="C24" s="82">
        <f t="shared" si="7"/>
        <v>44659</v>
      </c>
      <c r="D24" s="82">
        <f t="shared" si="7"/>
        <v>44683</v>
      </c>
      <c r="E24" s="82">
        <f t="shared" si="7"/>
        <v>44693</v>
      </c>
      <c r="F24" s="82">
        <f t="shared" si="7"/>
        <v>44722</v>
      </c>
      <c r="G24" s="207">
        <f>G22+31</f>
        <v>161</v>
      </c>
      <c r="H24" s="228">
        <f>+G23+10</f>
        <v>44732</v>
      </c>
      <c r="I24" s="228">
        <f>+H24+55</f>
        <v>44787</v>
      </c>
      <c r="J24" s="82">
        <f>J23</f>
        <v>44782</v>
      </c>
      <c r="K24" s="82">
        <f>K23</f>
        <v>44792</v>
      </c>
      <c r="L24" s="82">
        <f>L23</f>
        <v>44792</v>
      </c>
      <c r="M24" s="82">
        <f>M23</f>
        <v>44796</v>
      </c>
      <c r="N24" s="82">
        <f>N23</f>
        <v>44797</v>
      </c>
      <c r="O24" s="43">
        <f>+G23+90</f>
        <v>44812</v>
      </c>
      <c r="P24" s="82">
        <f>P23</f>
        <v>44797</v>
      </c>
      <c r="Q24" s="43">
        <f t="shared" si="2"/>
        <v>44812</v>
      </c>
      <c r="R24" s="43">
        <f t="shared" si="0"/>
        <v>44842</v>
      </c>
      <c r="S24" s="82">
        <f>S23</f>
        <v>44844</v>
      </c>
      <c r="T24" s="43"/>
      <c r="U24" s="87">
        <f>U23</f>
        <v>44912</v>
      </c>
    </row>
    <row r="25" spans="1:21" s="94" customFormat="1">
      <c r="A25" s="90" t="s">
        <v>62</v>
      </c>
      <c r="B25" s="231">
        <v>44683</v>
      </c>
      <c r="C25" s="91">
        <f>+B25+7</f>
        <v>44690</v>
      </c>
      <c r="D25" s="91">
        <f>+G25-40</f>
        <v>44712</v>
      </c>
      <c r="E25" s="91">
        <f>+D25+10</f>
        <v>44722</v>
      </c>
      <c r="F25" s="231">
        <v>44389</v>
      </c>
      <c r="G25" s="173">
        <v>44752</v>
      </c>
      <c r="H25" s="173">
        <f>+G25</f>
        <v>44752</v>
      </c>
      <c r="I25" s="173">
        <f>+G25+45</f>
        <v>44797</v>
      </c>
      <c r="J25" s="91">
        <f>+G25+60</f>
        <v>44812</v>
      </c>
      <c r="K25" s="231">
        <v>44823</v>
      </c>
      <c r="L25" s="91">
        <f>K25</f>
        <v>44823</v>
      </c>
      <c r="M25" s="91">
        <f>+L25+4</f>
        <v>44827</v>
      </c>
      <c r="N25" s="91">
        <f>G25+75</f>
        <v>44827</v>
      </c>
      <c r="O25" s="91">
        <f>+G25+80</f>
        <v>44832</v>
      </c>
      <c r="P25" s="91">
        <f>+N25</f>
        <v>44827</v>
      </c>
      <c r="Q25" s="91">
        <f t="shared" si="2"/>
        <v>44832</v>
      </c>
      <c r="R25" s="91">
        <f t="shared" si="0"/>
        <v>44862</v>
      </c>
      <c r="S25" s="91">
        <f>+G25+120</f>
        <v>44872</v>
      </c>
      <c r="T25" s="91"/>
      <c r="U25" s="93">
        <f>+G25+190</f>
        <v>44942</v>
      </c>
    </row>
    <row r="26" spans="1:21">
      <c r="A26" s="86"/>
      <c r="B26" s="82">
        <f t="shared" ref="B26:E26" si="8">B25</f>
        <v>44683</v>
      </c>
      <c r="C26" s="82">
        <f t="shared" si="8"/>
        <v>44690</v>
      </c>
      <c r="D26" s="82">
        <f t="shared" si="8"/>
        <v>44712</v>
      </c>
      <c r="E26" s="82">
        <f t="shared" si="8"/>
        <v>44722</v>
      </c>
      <c r="F26" s="82">
        <f>F25</f>
        <v>44389</v>
      </c>
      <c r="G26" s="174">
        <f>G24+30</f>
        <v>191</v>
      </c>
      <c r="H26" s="228">
        <f>+G25+10</f>
        <v>44762</v>
      </c>
      <c r="I26" s="228">
        <f>+H26+55</f>
        <v>44817</v>
      </c>
      <c r="J26" s="82">
        <f>J25</f>
        <v>44812</v>
      </c>
      <c r="K26" s="82">
        <f>K25</f>
        <v>44823</v>
      </c>
      <c r="L26" s="82">
        <f>L25</f>
        <v>44823</v>
      </c>
      <c r="M26" s="82">
        <f>M25</f>
        <v>44827</v>
      </c>
      <c r="N26" s="82">
        <f>N25</f>
        <v>44827</v>
      </c>
      <c r="O26" s="43">
        <f>+G25+90</f>
        <v>44842</v>
      </c>
      <c r="P26" s="82">
        <f>P25</f>
        <v>44827</v>
      </c>
      <c r="Q26" s="43">
        <f t="shared" si="2"/>
        <v>44842</v>
      </c>
      <c r="R26" s="43">
        <f t="shared" si="0"/>
        <v>44872</v>
      </c>
      <c r="S26" s="82">
        <f>S25</f>
        <v>44872</v>
      </c>
      <c r="T26" s="43"/>
      <c r="U26" s="87">
        <f>U25</f>
        <v>44942</v>
      </c>
    </row>
    <row r="27" spans="1:21" s="94" customFormat="1">
      <c r="A27" s="90" t="s">
        <v>65</v>
      </c>
      <c r="B27" s="91">
        <f>+G27-70</f>
        <v>44713</v>
      </c>
      <c r="C27" s="91">
        <f>+B27+7</f>
        <v>44720</v>
      </c>
      <c r="D27" s="91">
        <f>+G27-40</f>
        <v>44743</v>
      </c>
      <c r="E27" s="91">
        <f>+D27+10</f>
        <v>44753</v>
      </c>
      <c r="F27" s="91">
        <f>+G27</f>
        <v>44783</v>
      </c>
      <c r="G27" s="173">
        <v>44783</v>
      </c>
      <c r="H27" s="173">
        <f>+G27</f>
        <v>44783</v>
      </c>
      <c r="I27" s="173">
        <f>+G27+45</f>
        <v>44828</v>
      </c>
      <c r="J27" s="91">
        <f>+G27+60</f>
        <v>44843</v>
      </c>
      <c r="K27" s="91">
        <f>+G27+70</f>
        <v>44853</v>
      </c>
      <c r="L27" s="91">
        <f>K27</f>
        <v>44853</v>
      </c>
      <c r="M27" s="91">
        <f>+L27+4</f>
        <v>44857</v>
      </c>
      <c r="N27" s="91">
        <f>G27+75</f>
        <v>44858</v>
      </c>
      <c r="O27" s="91">
        <f>+G27+80</f>
        <v>44863</v>
      </c>
      <c r="P27" s="231">
        <f>+N27</f>
        <v>44858</v>
      </c>
      <c r="Q27" s="91">
        <f t="shared" si="2"/>
        <v>44863</v>
      </c>
      <c r="R27" s="91">
        <f t="shared" si="0"/>
        <v>44893</v>
      </c>
      <c r="S27" s="91">
        <f>+G27+120</f>
        <v>44903</v>
      </c>
      <c r="T27" s="91"/>
      <c r="U27" s="93">
        <f>+G27+190</f>
        <v>44973</v>
      </c>
    </row>
    <row r="28" spans="1:21">
      <c r="A28" s="86"/>
      <c r="B28" s="82">
        <f t="shared" ref="B28:F28" si="9">B27</f>
        <v>44713</v>
      </c>
      <c r="C28" s="82">
        <f t="shared" si="9"/>
        <v>44720</v>
      </c>
      <c r="D28" s="82">
        <f t="shared" si="9"/>
        <v>44743</v>
      </c>
      <c r="E28" s="82">
        <f t="shared" si="9"/>
        <v>44753</v>
      </c>
      <c r="F28" s="82">
        <f t="shared" si="9"/>
        <v>44783</v>
      </c>
      <c r="G28" s="174">
        <f>G26+31</f>
        <v>222</v>
      </c>
      <c r="H28" s="228">
        <f>+G27+10</f>
        <v>44793</v>
      </c>
      <c r="I28" s="228">
        <f>+H28+55</f>
        <v>44848</v>
      </c>
      <c r="J28" s="82">
        <f>J27</f>
        <v>44843</v>
      </c>
      <c r="K28" s="82">
        <f>K27</f>
        <v>44853</v>
      </c>
      <c r="L28" s="82">
        <f>L27</f>
        <v>44853</v>
      </c>
      <c r="M28" s="82">
        <f>M27</f>
        <v>44857</v>
      </c>
      <c r="N28" s="82">
        <f>N27</f>
        <v>44858</v>
      </c>
      <c r="O28" s="43">
        <f>+G27+90</f>
        <v>44873</v>
      </c>
      <c r="P28" s="82">
        <f>P27</f>
        <v>44858</v>
      </c>
      <c r="Q28" s="43">
        <f t="shared" si="2"/>
        <v>44873</v>
      </c>
      <c r="R28" s="43">
        <f t="shared" si="0"/>
        <v>44903</v>
      </c>
      <c r="S28" s="82">
        <f>S27</f>
        <v>44903</v>
      </c>
      <c r="T28" s="43"/>
      <c r="U28" s="87">
        <f>U27</f>
        <v>44973</v>
      </c>
    </row>
    <row r="29" spans="1:21" s="94" customFormat="1">
      <c r="A29" s="90" t="s">
        <v>68</v>
      </c>
      <c r="B29" s="231">
        <v>44747</v>
      </c>
      <c r="C29" s="91">
        <f>+B29+7</f>
        <v>44754</v>
      </c>
      <c r="D29" s="91">
        <f>+G29-40</f>
        <v>44774</v>
      </c>
      <c r="E29" s="91">
        <f>+D29+10</f>
        <v>44784</v>
      </c>
      <c r="F29" s="173">
        <v>44449</v>
      </c>
      <c r="G29" s="173">
        <v>44814</v>
      </c>
      <c r="H29" s="173">
        <f>+G29</f>
        <v>44814</v>
      </c>
      <c r="I29" s="173">
        <f>+G29+45</f>
        <v>44859</v>
      </c>
      <c r="J29" s="91">
        <f>+G29+60</f>
        <v>44874</v>
      </c>
      <c r="K29" s="231">
        <v>44886</v>
      </c>
      <c r="L29" s="231">
        <f>K29</f>
        <v>44886</v>
      </c>
      <c r="M29" s="91">
        <f>+L29+4</f>
        <v>44890</v>
      </c>
      <c r="N29" s="91">
        <f>G29+75</f>
        <v>44889</v>
      </c>
      <c r="O29" s="91">
        <f>+G29+80</f>
        <v>44894</v>
      </c>
      <c r="P29" s="91">
        <f>+N29</f>
        <v>44889</v>
      </c>
      <c r="Q29" s="91">
        <f t="shared" si="2"/>
        <v>44894</v>
      </c>
      <c r="R29" s="91">
        <f t="shared" si="0"/>
        <v>44924</v>
      </c>
      <c r="S29" s="231">
        <v>44935</v>
      </c>
      <c r="T29" s="91"/>
      <c r="U29" s="93">
        <f>+G29+190</f>
        <v>45004</v>
      </c>
    </row>
    <row r="30" spans="1:21">
      <c r="A30" s="86"/>
      <c r="B30" s="82">
        <f t="shared" ref="B30:F30" si="10">B29</f>
        <v>44747</v>
      </c>
      <c r="C30" s="82">
        <f t="shared" si="10"/>
        <v>44754</v>
      </c>
      <c r="D30" s="82">
        <f t="shared" si="10"/>
        <v>44774</v>
      </c>
      <c r="E30" s="82">
        <f t="shared" si="10"/>
        <v>44784</v>
      </c>
      <c r="F30" s="82">
        <f t="shared" si="10"/>
        <v>44449</v>
      </c>
      <c r="G30" s="174">
        <f>G28+31</f>
        <v>253</v>
      </c>
      <c r="H30" s="228">
        <f>+G29+10</f>
        <v>44824</v>
      </c>
      <c r="I30" s="228">
        <f>+H30+55</f>
        <v>44879</v>
      </c>
      <c r="J30" s="82">
        <f>J29</f>
        <v>44874</v>
      </c>
      <c r="K30" s="82">
        <f>K29</f>
        <v>44886</v>
      </c>
      <c r="L30" s="82">
        <f>L29</f>
        <v>44886</v>
      </c>
      <c r="M30" s="82">
        <f>M29</f>
        <v>44890</v>
      </c>
      <c r="N30" s="82">
        <f>N29</f>
        <v>44889</v>
      </c>
      <c r="O30" s="43">
        <f>+G29+90</f>
        <v>44904</v>
      </c>
      <c r="P30" s="82">
        <f>P29</f>
        <v>44889</v>
      </c>
      <c r="Q30" s="43">
        <f t="shared" si="2"/>
        <v>44904</v>
      </c>
      <c r="R30" s="43">
        <f t="shared" si="0"/>
        <v>44934</v>
      </c>
      <c r="S30" s="82">
        <f>S29</f>
        <v>44935</v>
      </c>
      <c r="T30" s="43"/>
      <c r="U30" s="87">
        <f>U29</f>
        <v>45004</v>
      </c>
    </row>
    <row r="31" spans="1:21" s="94" customFormat="1">
      <c r="A31" s="90" t="s">
        <v>69</v>
      </c>
      <c r="B31" s="91">
        <f>+G31-70</f>
        <v>44774</v>
      </c>
      <c r="C31" s="91">
        <f>+B31+7</f>
        <v>44781</v>
      </c>
      <c r="D31" s="91">
        <f>+G31-40</f>
        <v>44804</v>
      </c>
      <c r="E31" s="231">
        <v>44816</v>
      </c>
      <c r="F31" s="231">
        <v>44480</v>
      </c>
      <c r="G31" s="173">
        <v>44844</v>
      </c>
      <c r="H31" s="173">
        <f>+G31</f>
        <v>44844</v>
      </c>
      <c r="I31" s="173">
        <f>+G31+45</f>
        <v>44889</v>
      </c>
      <c r="J31" s="91">
        <f>+G31+60</f>
        <v>44904</v>
      </c>
      <c r="K31" s="91">
        <f>+G31+70</f>
        <v>44914</v>
      </c>
      <c r="L31" s="91">
        <f>K31</f>
        <v>44914</v>
      </c>
      <c r="M31" s="91">
        <f>+L31+4</f>
        <v>44918</v>
      </c>
      <c r="N31" s="91">
        <f>G31+75</f>
        <v>44919</v>
      </c>
      <c r="O31" s="91">
        <f>+G31+80</f>
        <v>44924</v>
      </c>
      <c r="P31" s="91">
        <f>+N31</f>
        <v>44919</v>
      </c>
      <c r="Q31" s="91">
        <f t="shared" si="2"/>
        <v>44924</v>
      </c>
      <c r="R31" s="91">
        <f t="shared" si="0"/>
        <v>44954</v>
      </c>
      <c r="S31" s="91">
        <f>+G31+120</f>
        <v>44964</v>
      </c>
      <c r="T31" s="91"/>
      <c r="U31" s="93">
        <f>+G31+190</f>
        <v>45034</v>
      </c>
    </row>
    <row r="32" spans="1:21">
      <c r="A32" s="86"/>
      <c r="B32" s="82">
        <f t="shared" ref="B32:F32" si="11">B31</f>
        <v>44774</v>
      </c>
      <c r="C32" s="82">
        <f t="shared" si="11"/>
        <v>44781</v>
      </c>
      <c r="D32" s="82">
        <f t="shared" si="11"/>
        <v>44804</v>
      </c>
      <c r="E32" s="82">
        <f t="shared" si="11"/>
        <v>44816</v>
      </c>
      <c r="F32" s="82">
        <f t="shared" si="11"/>
        <v>44480</v>
      </c>
      <c r="G32" s="174">
        <f>G30+30</f>
        <v>283</v>
      </c>
      <c r="H32" s="228">
        <f>+G31+10</f>
        <v>44854</v>
      </c>
      <c r="I32" s="228">
        <f>+H32+55</f>
        <v>44909</v>
      </c>
      <c r="J32" s="82">
        <f>J31</f>
        <v>44904</v>
      </c>
      <c r="K32" s="82">
        <f>K31</f>
        <v>44914</v>
      </c>
      <c r="L32" s="82">
        <f>L31</f>
        <v>44914</v>
      </c>
      <c r="M32" s="82">
        <f>M31</f>
        <v>44918</v>
      </c>
      <c r="N32" s="82">
        <f>N31</f>
        <v>44919</v>
      </c>
      <c r="O32" s="43">
        <f>+G31+90</f>
        <v>44934</v>
      </c>
      <c r="P32" s="82">
        <f>P31</f>
        <v>44919</v>
      </c>
      <c r="Q32" s="43">
        <f t="shared" si="2"/>
        <v>44934</v>
      </c>
      <c r="R32" s="43">
        <f t="shared" si="0"/>
        <v>44964</v>
      </c>
      <c r="S32" s="82">
        <f>S31</f>
        <v>44964</v>
      </c>
      <c r="T32" s="43"/>
      <c r="U32" s="87">
        <f>U31</f>
        <v>45034</v>
      </c>
    </row>
    <row r="33" spans="1:21" s="94" customFormat="1">
      <c r="A33" s="90" t="s">
        <v>70</v>
      </c>
      <c r="B33" s="91">
        <f>+G33-70</f>
        <v>44805</v>
      </c>
      <c r="C33" s="91">
        <f>+B33+7</f>
        <v>44812</v>
      </c>
      <c r="D33" s="231">
        <v>44837</v>
      </c>
      <c r="E33" s="91">
        <f>+D33+10</f>
        <v>44847</v>
      </c>
      <c r="F33" s="91">
        <f>+G33</f>
        <v>44875</v>
      </c>
      <c r="G33" s="173">
        <v>44875</v>
      </c>
      <c r="H33" s="173">
        <f>+G33</f>
        <v>44875</v>
      </c>
      <c r="I33" s="173">
        <f>+G33+45</f>
        <v>44920</v>
      </c>
      <c r="J33" s="91">
        <f>+G33+60</f>
        <v>44935</v>
      </c>
      <c r="K33" s="91">
        <f>+G33+70</f>
        <v>44945</v>
      </c>
      <c r="L33" s="91">
        <f>K33</f>
        <v>44945</v>
      </c>
      <c r="M33" s="91">
        <f>+L33+4</f>
        <v>44949</v>
      </c>
      <c r="N33" s="91">
        <f>G33+75</f>
        <v>44950</v>
      </c>
      <c r="O33" s="91">
        <f>+G33+80</f>
        <v>44955</v>
      </c>
      <c r="P33" s="91">
        <f>+N33</f>
        <v>44950</v>
      </c>
      <c r="Q33" s="91">
        <f t="shared" si="2"/>
        <v>44955</v>
      </c>
      <c r="R33" s="91">
        <f t="shared" si="0"/>
        <v>44985</v>
      </c>
      <c r="S33" s="91">
        <f>+G33+120</f>
        <v>44995</v>
      </c>
      <c r="T33" s="91"/>
      <c r="U33" s="93">
        <f>+G33+190</f>
        <v>45065</v>
      </c>
    </row>
    <row r="34" spans="1:21">
      <c r="A34" s="86"/>
      <c r="B34" s="82">
        <f t="shared" ref="B34:F34" si="12">B33</f>
        <v>44805</v>
      </c>
      <c r="C34" s="82">
        <f t="shared" si="12"/>
        <v>44812</v>
      </c>
      <c r="D34" s="82">
        <f t="shared" si="12"/>
        <v>44837</v>
      </c>
      <c r="E34" s="82">
        <f t="shared" si="12"/>
        <v>44847</v>
      </c>
      <c r="F34" s="82">
        <f t="shared" si="12"/>
        <v>44875</v>
      </c>
      <c r="G34" s="174">
        <f>G32+31</f>
        <v>314</v>
      </c>
      <c r="H34" s="228">
        <f>+G33+10</f>
        <v>44885</v>
      </c>
      <c r="I34" s="228">
        <f>+H34+55</f>
        <v>44940</v>
      </c>
      <c r="J34" s="82">
        <f>J33</f>
        <v>44935</v>
      </c>
      <c r="K34" s="82">
        <f>K33</f>
        <v>44945</v>
      </c>
      <c r="L34" s="82">
        <f>L33</f>
        <v>44945</v>
      </c>
      <c r="M34" s="82">
        <f>M33</f>
        <v>44949</v>
      </c>
      <c r="N34" s="82">
        <f>N33</f>
        <v>44950</v>
      </c>
      <c r="O34" s="43">
        <f>+G33+90</f>
        <v>44965</v>
      </c>
      <c r="P34" s="82">
        <f>P33</f>
        <v>44950</v>
      </c>
      <c r="Q34" s="43">
        <f t="shared" si="2"/>
        <v>44965</v>
      </c>
      <c r="R34" s="43">
        <f t="shared" si="0"/>
        <v>44995</v>
      </c>
      <c r="S34" s="82">
        <f>S33</f>
        <v>44995</v>
      </c>
      <c r="T34" s="43"/>
      <c r="U34" s="87">
        <f>U33</f>
        <v>45065</v>
      </c>
    </row>
    <row r="35" spans="1:21" s="94" customFormat="1">
      <c r="A35" s="90" t="s">
        <v>71</v>
      </c>
      <c r="B35" s="231">
        <v>44837</v>
      </c>
      <c r="C35" s="91">
        <f>+B35+7</f>
        <v>44844</v>
      </c>
      <c r="D35" s="91">
        <f>+G35-40</f>
        <v>44865</v>
      </c>
      <c r="E35" s="91">
        <f>+D35+10</f>
        <v>44875</v>
      </c>
      <c r="F35" s="91">
        <f>+G35</f>
        <v>44905</v>
      </c>
      <c r="G35" s="173">
        <v>44905</v>
      </c>
      <c r="H35" s="173">
        <f>+G35</f>
        <v>44905</v>
      </c>
      <c r="I35" s="173">
        <f>+G35+45</f>
        <v>44950</v>
      </c>
      <c r="J35" s="91">
        <f>+G35+60</f>
        <v>44965</v>
      </c>
      <c r="K35" s="231">
        <v>44977</v>
      </c>
      <c r="L35" s="231">
        <f>K35</f>
        <v>44977</v>
      </c>
      <c r="M35" s="91">
        <f>+L35+4</f>
        <v>44981</v>
      </c>
      <c r="N35" s="91">
        <f>G35+75</f>
        <v>44980</v>
      </c>
      <c r="O35" s="91">
        <f>+G35+80</f>
        <v>44985</v>
      </c>
      <c r="P35" s="91">
        <f>+N35</f>
        <v>44980</v>
      </c>
      <c r="Q35" s="91">
        <f t="shared" si="2"/>
        <v>44985</v>
      </c>
      <c r="R35" s="91">
        <f t="shared" si="0"/>
        <v>45015</v>
      </c>
      <c r="S35" s="231">
        <v>45026</v>
      </c>
      <c r="T35" s="91"/>
      <c r="U35" s="93">
        <f>+G35+190</f>
        <v>45095</v>
      </c>
    </row>
    <row r="36" spans="1:21" ht="13.8" thickBot="1">
      <c r="A36" s="88"/>
      <c r="B36" s="83">
        <f t="shared" ref="B36:F36" si="13">B35</f>
        <v>44837</v>
      </c>
      <c r="C36" s="83">
        <f t="shared" si="13"/>
        <v>44844</v>
      </c>
      <c r="D36" s="83">
        <f t="shared" si="13"/>
        <v>44865</v>
      </c>
      <c r="E36" s="83">
        <f t="shared" si="13"/>
        <v>44875</v>
      </c>
      <c r="F36" s="83">
        <f t="shared" si="13"/>
        <v>44905</v>
      </c>
      <c r="G36" s="175">
        <f>G34+30</f>
        <v>344</v>
      </c>
      <c r="H36" s="229">
        <f>+G35+10</f>
        <v>44915</v>
      </c>
      <c r="I36" s="229">
        <f>+H36+55</f>
        <v>44970</v>
      </c>
      <c r="J36" s="83">
        <f>J35</f>
        <v>44965</v>
      </c>
      <c r="K36" s="83">
        <f>K35</f>
        <v>44977</v>
      </c>
      <c r="L36" s="83">
        <f>L35</f>
        <v>44977</v>
      </c>
      <c r="M36" s="83">
        <f>M35</f>
        <v>44981</v>
      </c>
      <c r="N36" s="83">
        <f>N35</f>
        <v>44980</v>
      </c>
      <c r="O36" s="85">
        <f>G35+90</f>
        <v>44995</v>
      </c>
      <c r="P36" s="83">
        <f>P35</f>
        <v>44980</v>
      </c>
      <c r="Q36" s="85">
        <f>O36</f>
        <v>44995</v>
      </c>
      <c r="R36" s="85">
        <f t="shared" si="0"/>
        <v>45025</v>
      </c>
      <c r="S36" s="83">
        <f>S35</f>
        <v>45026</v>
      </c>
      <c r="T36" s="85"/>
      <c r="U36" s="89">
        <f>U35</f>
        <v>45095</v>
      </c>
    </row>
    <row r="37" spans="1:21">
      <c r="A37" s="49" t="s">
        <v>72</v>
      </c>
      <c r="B37" s="50"/>
      <c r="C37" s="51"/>
      <c r="D37" s="79" t="s">
        <v>73</v>
      </c>
      <c r="E37" s="79" t="s">
        <v>73</v>
      </c>
      <c r="F37" s="51"/>
      <c r="G37" s="220" t="s">
        <v>74</v>
      </c>
      <c r="H37" s="220" t="s">
        <v>75</v>
      </c>
      <c r="I37" s="221" t="s">
        <v>75</v>
      </c>
      <c r="J37" s="221" t="s">
        <v>75</v>
      </c>
      <c r="K37" s="79" t="s">
        <v>75</v>
      </c>
      <c r="L37" s="43"/>
      <c r="M37" s="79" t="s">
        <v>77</v>
      </c>
      <c r="N37" s="79" t="s">
        <v>76</v>
      </c>
      <c r="O37" s="79" t="s">
        <v>78</v>
      </c>
      <c r="P37" s="312" t="s">
        <v>79</v>
      </c>
      <c r="Q37" s="313"/>
      <c r="R37" s="79" t="s">
        <v>80</v>
      </c>
      <c r="S37" s="79" t="s">
        <v>81</v>
      </c>
      <c r="T37" s="79" t="s">
        <v>82</v>
      </c>
      <c r="U37" s="81" t="s">
        <v>74</v>
      </c>
    </row>
    <row r="38" spans="1:21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64"/>
    </row>
    <row r="39" spans="1:21" s="65" customFormat="1" ht="10.8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68" t="s">
        <v>89</v>
      </c>
      <c r="G39" s="68" t="s">
        <v>90</v>
      </c>
      <c r="H39" s="68"/>
      <c r="I39" s="68"/>
      <c r="J39" s="68" t="s">
        <v>91</v>
      </c>
      <c r="K39" s="68" t="s">
        <v>91</v>
      </c>
      <c r="L39" s="68" t="s">
        <v>89</v>
      </c>
      <c r="M39" s="68"/>
      <c r="N39" s="68" t="s">
        <v>89</v>
      </c>
      <c r="O39" s="68" t="s">
        <v>89</v>
      </c>
      <c r="P39" s="70"/>
      <c r="Q39" s="68"/>
      <c r="R39" s="70"/>
      <c r="S39" s="68"/>
      <c r="T39" s="70"/>
      <c r="U39" s="71"/>
    </row>
    <row r="40" spans="1:21" ht="13.8" thickTop="1"/>
    <row r="41" spans="1:21">
      <c r="A41" s="232" t="s">
        <v>260</v>
      </c>
    </row>
    <row r="43" spans="1:21">
      <c r="A43" s="72" t="s">
        <v>257</v>
      </c>
    </row>
    <row r="44" spans="1:21">
      <c r="A44" s="72" t="s">
        <v>93</v>
      </c>
      <c r="L44" s="176"/>
      <c r="M44" s="176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</row>
    <row r="47" spans="1:2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</row>
    <row r="48" spans="1:2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</row>
    <row r="49" spans="1:1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</row>
    <row r="50" spans="1:1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</row>
    <row r="51" spans="1:1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</row>
    <row r="52" spans="1:1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</row>
    <row r="53" spans="1:1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</row>
    <row r="54" spans="1:11">
      <c r="B54" s="74"/>
      <c r="C54" s="2"/>
      <c r="D54" s="72"/>
      <c r="E54" s="72"/>
      <c r="F54" s="72"/>
      <c r="G54" s="72"/>
      <c r="H54" s="72"/>
      <c r="I54" s="72"/>
      <c r="J54" s="72"/>
      <c r="K54" s="72"/>
    </row>
    <row r="55" spans="1:11">
      <c r="C55" s="2"/>
      <c r="D55" s="72"/>
    </row>
    <row r="56" spans="1:11">
      <c r="C56" s="2"/>
      <c r="D56" s="72"/>
    </row>
    <row r="57" spans="1:11">
      <c r="C57" s="2"/>
      <c r="D57" s="72"/>
    </row>
    <row r="58" spans="1:11">
      <c r="C58" s="2"/>
      <c r="D58" s="72"/>
    </row>
    <row r="59" spans="1:11">
      <c r="C59" s="2"/>
      <c r="D59" s="72"/>
    </row>
    <row r="60" spans="1:11">
      <c r="C60" s="72"/>
      <c r="D60" s="72"/>
    </row>
    <row r="61" spans="1:11">
      <c r="C61" s="72"/>
      <c r="D61" s="72"/>
    </row>
    <row r="62" spans="1:11">
      <c r="C62" s="72"/>
      <c r="D62" s="72"/>
    </row>
    <row r="63" spans="1:11">
      <c r="C63" s="72"/>
      <c r="D63" s="72"/>
    </row>
    <row r="64" spans="1:11">
      <c r="C64" s="72"/>
      <c r="D64" s="72"/>
    </row>
    <row r="65" spans="3:23">
      <c r="C65" s="72"/>
      <c r="D65" s="72"/>
    </row>
    <row r="66" spans="3:23">
      <c r="C66" s="72"/>
      <c r="D66" s="72"/>
    </row>
    <row r="67" spans="3:23" s="4" customFormat="1">
      <c r="C67" s="72"/>
      <c r="D67" s="72"/>
      <c r="V67" s="2"/>
      <c r="W67" s="2"/>
    </row>
    <row r="68" spans="3:23" s="4" customFormat="1">
      <c r="C68" s="72"/>
      <c r="D68" s="72"/>
      <c r="V68" s="2"/>
      <c r="W68" s="2"/>
    </row>
    <row r="69" spans="3:23" s="4" customFormat="1">
      <c r="C69" s="72"/>
      <c r="D69" s="72"/>
      <c r="V69" s="2"/>
      <c r="W69" s="2"/>
    </row>
    <row r="70" spans="3:23" s="4" customFormat="1">
      <c r="C70" s="72"/>
      <c r="D70" s="72"/>
      <c r="V70" s="2"/>
      <c r="W70" s="2"/>
    </row>
    <row r="71" spans="3:23" s="4" customFormat="1">
      <c r="C71" s="72"/>
      <c r="D71" s="72"/>
      <c r="V71" s="2"/>
      <c r="W71" s="2"/>
    </row>
    <row r="72" spans="3:23" s="4" customFormat="1">
      <c r="C72" s="72"/>
      <c r="D72" s="72"/>
      <c r="V72" s="2"/>
      <c r="W72" s="2"/>
    </row>
    <row r="73" spans="3:23" s="4" customFormat="1">
      <c r="C73" s="72"/>
      <c r="D73" s="72"/>
      <c r="V73" s="2"/>
      <c r="W73" s="2"/>
    </row>
    <row r="74" spans="3:23" s="4" customFormat="1">
      <c r="C74" s="72"/>
      <c r="D74" s="72"/>
      <c r="V74" s="2"/>
      <c r="W74" s="2"/>
    </row>
    <row r="75" spans="3:23" s="4" customFormat="1">
      <c r="C75" s="72"/>
      <c r="D75" s="72"/>
      <c r="V75" s="2"/>
      <c r="W75" s="2"/>
    </row>
    <row r="76" spans="3:23" s="4" customFormat="1">
      <c r="C76" s="72"/>
      <c r="D76" s="72"/>
      <c r="V76" s="2"/>
      <c r="W76" s="2"/>
    </row>
    <row r="77" spans="3:23" s="4" customFormat="1">
      <c r="C77" s="72"/>
      <c r="D77" s="72"/>
      <c r="V77" s="2"/>
      <c r="W77" s="2"/>
    </row>
    <row r="78" spans="3:23" s="4" customFormat="1">
      <c r="C78" s="72"/>
      <c r="D78" s="72"/>
      <c r="V78" s="2"/>
      <c r="W78" s="2"/>
    </row>
    <row r="79" spans="3:23" s="4" customFormat="1">
      <c r="C79" s="72"/>
      <c r="D79" s="72"/>
      <c r="V79" s="2"/>
      <c r="W79" s="2"/>
    </row>
    <row r="80" spans="3:23" s="4" customFormat="1">
      <c r="C80" s="72"/>
      <c r="D80" s="72"/>
      <c r="V80" s="2"/>
      <c r="W80" s="2"/>
    </row>
    <row r="81" spans="3:23" s="4" customFormat="1">
      <c r="C81" s="72"/>
      <c r="D81" s="72"/>
      <c r="V81" s="2"/>
      <c r="W81" s="2"/>
    </row>
    <row r="82" spans="3:23" s="4" customFormat="1">
      <c r="C82" s="72"/>
      <c r="D82" s="72"/>
      <c r="V82" s="2"/>
      <c r="W82" s="2"/>
    </row>
    <row r="83" spans="3:23" s="4" customFormat="1">
      <c r="C83" s="72"/>
      <c r="D83" s="72"/>
      <c r="V83" s="2"/>
      <c r="W83" s="2"/>
    </row>
    <row r="84" spans="3:23" s="4" customFormat="1">
      <c r="C84" s="72"/>
      <c r="D84" s="72"/>
      <c r="V84" s="2"/>
      <c r="W84" s="2"/>
    </row>
    <row r="85" spans="3:23" s="4" customFormat="1">
      <c r="C85" s="72"/>
      <c r="D85" s="72"/>
      <c r="V85" s="2"/>
      <c r="W85" s="2"/>
    </row>
    <row r="86" spans="3:23" s="4" customFormat="1">
      <c r="C86" s="72"/>
      <c r="D86" s="72"/>
      <c r="V86" s="2"/>
      <c r="W86" s="2"/>
    </row>
    <row r="87" spans="3:23" s="4" customFormat="1">
      <c r="C87" s="72"/>
      <c r="D87" s="72"/>
      <c r="V87" s="2"/>
      <c r="W87" s="2"/>
    </row>
    <row r="88" spans="3:23" s="4" customFormat="1">
      <c r="C88" s="72"/>
      <c r="D88" s="72"/>
      <c r="V88" s="2"/>
      <c r="W88" s="2"/>
    </row>
    <row r="89" spans="3:23" s="4" customFormat="1">
      <c r="C89" s="72"/>
      <c r="D89" s="72"/>
      <c r="V89" s="2"/>
      <c r="W89" s="2"/>
    </row>
  </sheetData>
  <mergeCells count="7">
    <mergeCell ref="A46:J46"/>
    <mergeCell ref="A1:U1"/>
    <mergeCell ref="A2:U2"/>
    <mergeCell ref="A3:U3"/>
    <mergeCell ref="A4:U4"/>
    <mergeCell ref="P9:R9"/>
    <mergeCell ref="P37:Q3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9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22" sqref="D22"/>
    </sheetView>
  </sheetViews>
  <sheetFormatPr defaultColWidth="8" defaultRowHeight="13.2"/>
  <cols>
    <col min="1" max="1" width="5.5" style="4" customWidth="1"/>
    <col min="2" max="3" width="8.69921875" style="4" customWidth="1"/>
    <col min="4" max="4" width="9.5" style="4" customWidth="1"/>
    <col min="5" max="5" width="10.09765625" style="4" customWidth="1"/>
    <col min="6" max="6" width="9.09765625" style="4" customWidth="1"/>
    <col min="7" max="7" width="9.69921875" style="4" customWidth="1"/>
    <col min="8" max="8" width="9.19921875" style="4" customWidth="1"/>
    <col min="9" max="9" width="9.69921875" style="4" customWidth="1"/>
    <col min="10" max="10" width="10.19921875" style="4" customWidth="1"/>
    <col min="11" max="11" width="9.19921875" style="4" customWidth="1"/>
    <col min="12" max="12" width="9.09765625" style="4" customWidth="1"/>
    <col min="13" max="13" width="10.19921875" style="4" customWidth="1"/>
    <col min="14" max="14" width="11" style="4" customWidth="1"/>
    <col min="15" max="15" width="11.19921875" style="4" customWidth="1"/>
    <col min="16" max="16" width="9.59765625" style="4" customWidth="1"/>
    <col min="17" max="17" width="9.19921875" style="4" customWidth="1"/>
    <col min="18" max="18" width="10.19921875" style="4" customWidth="1"/>
    <col min="19" max="19" width="12.09765625" style="4" customWidth="1"/>
    <col min="20" max="20" width="11.09765625" style="4" customWidth="1"/>
    <col min="21" max="21" width="11.19921875" style="4" customWidth="1"/>
    <col min="22" max="16384" width="8" style="2"/>
  </cols>
  <sheetData>
    <row r="1" spans="1:23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3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3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3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3" ht="13.8" thickBot="1">
      <c r="A5" s="3"/>
      <c r="B5" s="230"/>
      <c r="K5" s="3"/>
      <c r="L5" s="3"/>
      <c r="M5" s="3"/>
      <c r="N5" s="3"/>
    </row>
    <row r="6" spans="1:23" s="11" customFormat="1" ht="27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261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3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44197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262</v>
      </c>
      <c r="N7" s="19" t="s">
        <v>21</v>
      </c>
      <c r="O7" s="19" t="s">
        <v>23</v>
      </c>
      <c r="P7" s="14" t="s">
        <v>21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3" s="11" customFormat="1">
      <c r="A8" s="12"/>
      <c r="B8" s="21"/>
      <c r="C8" s="96"/>
      <c r="D8" s="23"/>
      <c r="E8" s="96"/>
      <c r="F8" s="22"/>
      <c r="G8" s="171" t="s">
        <v>113</v>
      </c>
      <c r="H8" s="210"/>
      <c r="I8" s="210"/>
      <c r="J8" s="96"/>
      <c r="K8" s="97"/>
      <c r="L8" s="23"/>
      <c r="M8" s="96"/>
      <c r="N8" s="97"/>
      <c r="O8" s="97"/>
      <c r="P8" s="96"/>
      <c r="Q8" s="22"/>
      <c r="R8" s="96"/>
      <c r="S8" s="97"/>
      <c r="T8" s="96"/>
      <c r="U8" s="98"/>
    </row>
    <row r="9" spans="1:23" s="11" customFormat="1" ht="13.8" thickBot="1">
      <c r="A9" s="12"/>
      <c r="B9" s="177">
        <v>43720</v>
      </c>
      <c r="C9" s="22"/>
      <c r="D9" s="23"/>
      <c r="E9" s="22"/>
      <c r="F9" s="22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  <c r="V9" s="26"/>
      <c r="W9" s="26"/>
    </row>
    <row r="10" spans="1:23" s="11" customFormat="1" ht="40.5" customHeight="1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2" t="s">
        <v>33</v>
      </c>
      <c r="G10" s="23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3" t="s">
        <v>37</v>
      </c>
      <c r="M10" s="22" t="s">
        <v>39</v>
      </c>
      <c r="N10" s="23" t="s">
        <v>38</v>
      </c>
      <c r="O10" s="23" t="s">
        <v>40</v>
      </c>
      <c r="P10" s="22" t="s">
        <v>41</v>
      </c>
      <c r="Q10" s="23" t="s">
        <v>42</v>
      </c>
      <c r="R10" s="22" t="s">
        <v>43</v>
      </c>
      <c r="S10" s="23" t="s">
        <v>44</v>
      </c>
      <c r="T10" s="22" t="s">
        <v>45</v>
      </c>
      <c r="U10" s="25" t="s">
        <v>46</v>
      </c>
      <c r="V10" s="26"/>
      <c r="W10" s="26"/>
    </row>
    <row r="11" spans="1:23" s="11" customFormat="1" ht="1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243</v>
      </c>
      <c r="F11" s="29" t="s">
        <v>51</v>
      </c>
      <c r="G11" s="30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30" t="s">
        <v>53</v>
      </c>
      <c r="M11" s="29" t="s">
        <v>55</v>
      </c>
      <c r="N11" s="30" t="s">
        <v>15</v>
      </c>
      <c r="O11" s="30" t="s">
        <v>56</v>
      </c>
      <c r="P11" s="29" t="s">
        <v>57</v>
      </c>
      <c r="Q11" s="30" t="s">
        <v>15</v>
      </c>
      <c r="R11" s="29" t="s">
        <v>58</v>
      </c>
      <c r="S11" s="30" t="s">
        <v>254</v>
      </c>
      <c r="T11" s="29" t="s">
        <v>60</v>
      </c>
      <c r="U11" s="32" t="s">
        <v>61</v>
      </c>
      <c r="V11" s="26"/>
      <c r="W11" s="26"/>
    </row>
    <row r="12" spans="1:23" ht="4.5" customHeight="1">
      <c r="A12" s="33"/>
      <c r="B12" s="34"/>
      <c r="D12" s="35"/>
      <c r="G12" s="222"/>
      <c r="H12" s="219"/>
      <c r="I12" s="219"/>
      <c r="K12" s="35"/>
      <c r="L12" s="35"/>
      <c r="N12" s="35"/>
      <c r="O12" s="35"/>
      <c r="Q12" s="35"/>
      <c r="S12" s="35"/>
      <c r="U12" s="37"/>
    </row>
    <row r="13" spans="1:23" s="94" customFormat="1" ht="13.5" customHeight="1">
      <c r="A13" s="90" t="s">
        <v>62</v>
      </c>
      <c r="B13" s="231">
        <v>44137</v>
      </c>
      <c r="C13" s="91">
        <f>+B13+7</f>
        <v>44144</v>
      </c>
      <c r="D13" s="91">
        <f>+G13-40</f>
        <v>44166</v>
      </c>
      <c r="E13" s="91">
        <f>+D13+10</f>
        <v>44176</v>
      </c>
      <c r="F13" s="91">
        <f>+G13</f>
        <v>44206</v>
      </c>
      <c r="G13" s="173">
        <f>G$7+G14</f>
        <v>44206</v>
      </c>
      <c r="H13" s="173">
        <f>+G13</f>
        <v>44206</v>
      </c>
      <c r="I13" s="173">
        <f>+G13+45</f>
        <v>44251</v>
      </c>
      <c r="J13" s="91">
        <f>+G13+60</f>
        <v>44266</v>
      </c>
      <c r="K13" s="91">
        <v>44277</v>
      </c>
      <c r="L13" s="91">
        <f>K13</f>
        <v>44277</v>
      </c>
      <c r="M13" s="91">
        <f>+L13+4</f>
        <v>44281</v>
      </c>
      <c r="N13" s="91">
        <f>G13+75</f>
        <v>44281</v>
      </c>
      <c r="O13" s="91">
        <f>+G13+80</f>
        <v>44286</v>
      </c>
      <c r="P13" s="91">
        <f>+N13</f>
        <v>44281</v>
      </c>
      <c r="Q13" s="91">
        <f>+O13</f>
        <v>44286</v>
      </c>
      <c r="R13" s="91">
        <f t="shared" ref="R13:R36" si="0">+Q13+30</f>
        <v>44316</v>
      </c>
      <c r="S13" s="91">
        <f>+G13+120</f>
        <v>44326</v>
      </c>
      <c r="T13" s="91" t="s">
        <v>63</v>
      </c>
      <c r="U13" s="93">
        <f>+G13+190</f>
        <v>44396</v>
      </c>
    </row>
    <row r="14" spans="1:23">
      <c r="A14" s="86"/>
      <c r="B14" s="82">
        <f t="shared" ref="B14:F14" si="1">B13</f>
        <v>44137</v>
      </c>
      <c r="C14" s="82">
        <f t="shared" si="1"/>
        <v>44144</v>
      </c>
      <c r="D14" s="82">
        <f t="shared" si="1"/>
        <v>44166</v>
      </c>
      <c r="E14" s="82">
        <f t="shared" si="1"/>
        <v>44176</v>
      </c>
      <c r="F14" s="82">
        <f t="shared" si="1"/>
        <v>44206</v>
      </c>
      <c r="G14" s="207">
        <v>9</v>
      </c>
      <c r="H14" s="228">
        <f>+G13+10</f>
        <v>44216</v>
      </c>
      <c r="I14" s="228">
        <f>+H14+55</f>
        <v>44271</v>
      </c>
      <c r="J14" s="82">
        <f>J13</f>
        <v>44266</v>
      </c>
      <c r="K14" s="82">
        <f>K13</f>
        <v>44277</v>
      </c>
      <c r="L14" s="82">
        <f>L13</f>
        <v>44277</v>
      </c>
      <c r="M14" s="82">
        <f>M13</f>
        <v>44281</v>
      </c>
      <c r="N14" s="82">
        <f>N13</f>
        <v>44281</v>
      </c>
      <c r="O14" s="43">
        <f>+G13+90</f>
        <v>44296</v>
      </c>
      <c r="P14" s="82">
        <f>P13</f>
        <v>44281</v>
      </c>
      <c r="Q14" s="43">
        <f t="shared" ref="Q14:Q35" si="2">+O14</f>
        <v>44296</v>
      </c>
      <c r="R14" s="43">
        <f t="shared" si="0"/>
        <v>44326</v>
      </c>
      <c r="S14" s="82">
        <f>S13</f>
        <v>44326</v>
      </c>
      <c r="T14" s="43" t="s">
        <v>64</v>
      </c>
      <c r="U14" s="87">
        <f>U13</f>
        <v>44396</v>
      </c>
    </row>
    <row r="15" spans="1:23" s="94" customFormat="1">
      <c r="A15" s="90" t="s">
        <v>65</v>
      </c>
      <c r="B15" s="91">
        <f>+G15-70</f>
        <v>44167</v>
      </c>
      <c r="C15" s="91">
        <f>+B15+7</f>
        <v>44174</v>
      </c>
      <c r="D15" s="231">
        <v>44200</v>
      </c>
      <c r="E15" s="91">
        <f>+D15+10</f>
        <v>44210</v>
      </c>
      <c r="F15" s="91">
        <f>+G15</f>
        <v>44237</v>
      </c>
      <c r="G15" s="173">
        <f>G$7+G16</f>
        <v>44237</v>
      </c>
      <c r="H15" s="173">
        <f>+G15</f>
        <v>44237</v>
      </c>
      <c r="I15" s="173">
        <f>+G15+45</f>
        <v>44282</v>
      </c>
      <c r="J15" s="231">
        <v>44298</v>
      </c>
      <c r="K15" s="91">
        <f>+G15+70</f>
        <v>44307</v>
      </c>
      <c r="L15" s="91">
        <f>K15</f>
        <v>44307</v>
      </c>
      <c r="M15" s="231">
        <v>44312</v>
      </c>
      <c r="N15" s="91">
        <f>G15+75</f>
        <v>44312</v>
      </c>
      <c r="O15" s="91">
        <f>+G15+80</f>
        <v>44317</v>
      </c>
      <c r="P15" s="91">
        <f>+N15</f>
        <v>44312</v>
      </c>
      <c r="Q15" s="91">
        <f t="shared" si="2"/>
        <v>44317</v>
      </c>
      <c r="R15" s="91">
        <f t="shared" si="0"/>
        <v>44347</v>
      </c>
      <c r="S15" s="91">
        <f>+G15+120</f>
        <v>44357</v>
      </c>
      <c r="T15" s="91" t="s">
        <v>66</v>
      </c>
      <c r="U15" s="93">
        <f>+G15+190</f>
        <v>44427</v>
      </c>
    </row>
    <row r="16" spans="1:23">
      <c r="A16" s="86"/>
      <c r="B16" s="82">
        <f t="shared" ref="B16:F16" si="3">B15</f>
        <v>44167</v>
      </c>
      <c r="C16" s="82">
        <f t="shared" si="3"/>
        <v>44174</v>
      </c>
      <c r="D16" s="82">
        <f t="shared" si="3"/>
        <v>44200</v>
      </c>
      <c r="E16" s="82">
        <f t="shared" si="3"/>
        <v>44210</v>
      </c>
      <c r="F16" s="82">
        <f t="shared" si="3"/>
        <v>44237</v>
      </c>
      <c r="G16" s="207">
        <f>G14+31</f>
        <v>40</v>
      </c>
      <c r="H16" s="228">
        <f>+G15+10</f>
        <v>44247</v>
      </c>
      <c r="I16" s="228">
        <f>+H16+55</f>
        <v>44302</v>
      </c>
      <c r="J16" s="82">
        <f>J15</f>
        <v>44298</v>
      </c>
      <c r="K16" s="82">
        <f>K15</f>
        <v>44307</v>
      </c>
      <c r="L16" s="82">
        <f>L15</f>
        <v>44307</v>
      </c>
      <c r="M16" s="82">
        <f>M15</f>
        <v>44312</v>
      </c>
      <c r="N16" s="82">
        <f>N15</f>
        <v>44312</v>
      </c>
      <c r="O16" s="43">
        <f>+G15+90</f>
        <v>44327</v>
      </c>
      <c r="P16" s="82">
        <f>P15</f>
        <v>44312</v>
      </c>
      <c r="Q16" s="43">
        <f t="shared" si="2"/>
        <v>44327</v>
      </c>
      <c r="R16" s="43">
        <f t="shared" si="0"/>
        <v>44357</v>
      </c>
      <c r="S16" s="82">
        <f>S15</f>
        <v>44357</v>
      </c>
      <c r="T16" s="43" t="s">
        <v>67</v>
      </c>
      <c r="U16" s="87">
        <f>U15</f>
        <v>44427</v>
      </c>
    </row>
    <row r="17" spans="1:21" s="94" customFormat="1">
      <c r="A17" s="90" t="s">
        <v>68</v>
      </c>
      <c r="B17" s="91">
        <f>+G17-70</f>
        <v>44195</v>
      </c>
      <c r="C17" s="91">
        <f>+B17+7</f>
        <v>44202</v>
      </c>
      <c r="D17" s="91">
        <f>+G17-40</f>
        <v>44225</v>
      </c>
      <c r="E17" s="91">
        <f>+D17+10</f>
        <v>44235</v>
      </c>
      <c r="F17" s="91">
        <f>+G17</f>
        <v>44265</v>
      </c>
      <c r="G17" s="173">
        <v>44265</v>
      </c>
      <c r="H17" s="173">
        <f>+G17</f>
        <v>44265</v>
      </c>
      <c r="I17" s="173">
        <f>+G17+45</f>
        <v>44310</v>
      </c>
      <c r="J17" s="91">
        <v>44326</v>
      </c>
      <c r="K17" s="91">
        <f>+G17+70</f>
        <v>44335</v>
      </c>
      <c r="L17" s="91">
        <f>K17</f>
        <v>44335</v>
      </c>
      <c r="M17" s="231">
        <v>44340</v>
      </c>
      <c r="N17" s="91">
        <f>G17+75</f>
        <v>44340</v>
      </c>
      <c r="O17" s="91">
        <f>+G17+80</f>
        <v>44345</v>
      </c>
      <c r="P17" s="91">
        <f>+N17</f>
        <v>44340</v>
      </c>
      <c r="Q17" s="91">
        <f t="shared" si="2"/>
        <v>44345</v>
      </c>
      <c r="R17" s="91">
        <f t="shared" si="0"/>
        <v>44375</v>
      </c>
      <c r="S17" s="91">
        <f>+G17+120</f>
        <v>44385</v>
      </c>
      <c r="T17" s="91"/>
      <c r="U17" s="93">
        <f>+G17+190</f>
        <v>44455</v>
      </c>
    </row>
    <row r="18" spans="1:21">
      <c r="A18" s="86"/>
      <c r="B18" s="82">
        <f t="shared" ref="B18:F18" si="4">B17</f>
        <v>44195</v>
      </c>
      <c r="C18" s="82">
        <f t="shared" si="4"/>
        <v>44202</v>
      </c>
      <c r="D18" s="82">
        <f t="shared" si="4"/>
        <v>44225</v>
      </c>
      <c r="E18" s="82">
        <f t="shared" si="4"/>
        <v>44235</v>
      </c>
      <c r="F18" s="82">
        <f t="shared" si="4"/>
        <v>44265</v>
      </c>
      <c r="G18" s="207">
        <f>IF(G9="no",G16+28,G16+29)</f>
        <v>69</v>
      </c>
      <c r="H18" s="228">
        <f>+G17+10</f>
        <v>44275</v>
      </c>
      <c r="I18" s="228">
        <f>+H18+55</f>
        <v>44330</v>
      </c>
      <c r="J18" s="82">
        <f>J17</f>
        <v>44326</v>
      </c>
      <c r="K18" s="82">
        <f>K17</f>
        <v>44335</v>
      </c>
      <c r="L18" s="82">
        <f>L17</f>
        <v>44335</v>
      </c>
      <c r="M18" s="82">
        <f>M17</f>
        <v>44340</v>
      </c>
      <c r="N18" s="82">
        <f>N17</f>
        <v>44340</v>
      </c>
      <c r="O18" s="43">
        <f>+G17+90</f>
        <v>44355</v>
      </c>
      <c r="P18" s="82">
        <f>P17</f>
        <v>44340</v>
      </c>
      <c r="Q18" s="43">
        <f t="shared" si="2"/>
        <v>44355</v>
      </c>
      <c r="R18" s="43">
        <f t="shared" si="0"/>
        <v>44385</v>
      </c>
      <c r="S18" s="82">
        <f>S17</f>
        <v>44385</v>
      </c>
      <c r="T18" s="43"/>
      <c r="U18" s="87">
        <f>U17</f>
        <v>44455</v>
      </c>
    </row>
    <row r="19" spans="1:21" s="94" customFormat="1">
      <c r="A19" s="90" t="s">
        <v>69</v>
      </c>
      <c r="B19" s="231">
        <f>+G19-70</f>
        <v>44226</v>
      </c>
      <c r="C19" s="91">
        <f>+B19+7</f>
        <v>44233</v>
      </c>
      <c r="D19" s="91">
        <f>+G19-40</f>
        <v>44256</v>
      </c>
      <c r="E19" s="91">
        <f>+D19+10</f>
        <v>44266</v>
      </c>
      <c r="F19" s="91">
        <f>+G19</f>
        <v>44296</v>
      </c>
      <c r="G19" s="173">
        <v>44296</v>
      </c>
      <c r="H19" s="173">
        <f>+G19</f>
        <v>44296</v>
      </c>
      <c r="I19" s="173">
        <f>+G19+45</f>
        <v>44341</v>
      </c>
      <c r="J19" s="91">
        <f>+G19+60</f>
        <v>44356</v>
      </c>
      <c r="K19" s="231">
        <v>44368</v>
      </c>
      <c r="L19" s="231">
        <f>K19</f>
        <v>44368</v>
      </c>
      <c r="M19" s="91">
        <f>+L19+4</f>
        <v>44372</v>
      </c>
      <c r="N19" s="91">
        <f>G19+75</f>
        <v>44371</v>
      </c>
      <c r="O19" s="91">
        <f>+G19+80</f>
        <v>44376</v>
      </c>
      <c r="P19" s="91">
        <f>+N19</f>
        <v>44371</v>
      </c>
      <c r="Q19" s="91">
        <f t="shared" si="2"/>
        <v>44376</v>
      </c>
      <c r="R19" s="91">
        <f t="shared" si="0"/>
        <v>44406</v>
      </c>
      <c r="S19" s="231">
        <v>44417</v>
      </c>
      <c r="T19" s="91"/>
      <c r="U19" s="93">
        <f>+G19+190</f>
        <v>44486</v>
      </c>
    </row>
    <row r="20" spans="1:21">
      <c r="A20" s="86"/>
      <c r="B20" s="82">
        <f t="shared" ref="B20:F20" si="5">B19</f>
        <v>44226</v>
      </c>
      <c r="C20" s="82">
        <f t="shared" si="5"/>
        <v>44233</v>
      </c>
      <c r="D20" s="82">
        <f t="shared" si="5"/>
        <v>44256</v>
      </c>
      <c r="E20" s="82">
        <f t="shared" si="5"/>
        <v>44266</v>
      </c>
      <c r="F20" s="82">
        <f t="shared" si="5"/>
        <v>44296</v>
      </c>
      <c r="G20" s="207">
        <f>G18+31</f>
        <v>100</v>
      </c>
      <c r="H20" s="228">
        <f>+G19+10</f>
        <v>44306</v>
      </c>
      <c r="I20" s="228">
        <f>+H20+55</f>
        <v>44361</v>
      </c>
      <c r="J20" s="82">
        <f>J19</f>
        <v>44356</v>
      </c>
      <c r="K20" s="82">
        <f>K19</f>
        <v>44368</v>
      </c>
      <c r="L20" s="82">
        <f>L19</f>
        <v>44368</v>
      </c>
      <c r="M20" s="82">
        <f>M19</f>
        <v>44372</v>
      </c>
      <c r="N20" s="82">
        <f>N19</f>
        <v>44371</v>
      </c>
      <c r="O20" s="43">
        <f>+G19+90</f>
        <v>44386</v>
      </c>
      <c r="P20" s="82">
        <f>P19</f>
        <v>44371</v>
      </c>
      <c r="Q20" s="43">
        <f t="shared" si="2"/>
        <v>44386</v>
      </c>
      <c r="R20" s="43">
        <f t="shared" si="0"/>
        <v>44416</v>
      </c>
      <c r="S20" s="82">
        <f>S19</f>
        <v>44417</v>
      </c>
      <c r="T20" s="43"/>
      <c r="U20" s="87">
        <f>U19</f>
        <v>44486</v>
      </c>
    </row>
    <row r="21" spans="1:21" s="94" customFormat="1">
      <c r="A21" s="90" t="s">
        <v>70</v>
      </c>
      <c r="B21" s="91">
        <f>+G21-70</f>
        <v>44256</v>
      </c>
      <c r="C21" s="91">
        <f>+B21+7</f>
        <v>44263</v>
      </c>
      <c r="D21" s="91">
        <f>+G21-40</f>
        <v>44286</v>
      </c>
      <c r="E21" s="231">
        <v>44298</v>
      </c>
      <c r="F21" s="91">
        <f>+G21</f>
        <v>44326</v>
      </c>
      <c r="G21" s="173">
        <v>44326</v>
      </c>
      <c r="H21" s="173">
        <f>+G21</f>
        <v>44326</v>
      </c>
      <c r="I21" s="173">
        <f>+G21+45</f>
        <v>44371</v>
      </c>
      <c r="J21" s="91">
        <f>+G21+60</f>
        <v>44386</v>
      </c>
      <c r="K21" s="91">
        <f>+G21+70</f>
        <v>44396</v>
      </c>
      <c r="L21" s="91">
        <f>K21</f>
        <v>44396</v>
      </c>
      <c r="M21" s="91">
        <f>+L21+4</f>
        <v>44400</v>
      </c>
      <c r="N21" s="231">
        <v>44403</v>
      </c>
      <c r="O21" s="91">
        <f>+G21+80</f>
        <v>44406</v>
      </c>
      <c r="P21" s="231">
        <f>+N21</f>
        <v>44403</v>
      </c>
      <c r="Q21" s="91">
        <f t="shared" si="2"/>
        <v>44406</v>
      </c>
      <c r="R21" s="91">
        <f t="shared" si="0"/>
        <v>44436</v>
      </c>
      <c r="S21" s="91">
        <v>44447</v>
      </c>
      <c r="T21" s="91"/>
      <c r="U21" s="93">
        <f>+G21+190</f>
        <v>44516</v>
      </c>
    </row>
    <row r="22" spans="1:21">
      <c r="A22" s="86"/>
      <c r="B22" s="82">
        <f t="shared" ref="B22:F22" si="6">B21</f>
        <v>44256</v>
      </c>
      <c r="C22" s="82">
        <f t="shared" si="6"/>
        <v>44263</v>
      </c>
      <c r="D22" s="82">
        <f t="shared" si="6"/>
        <v>44286</v>
      </c>
      <c r="E22" s="82">
        <f t="shared" si="6"/>
        <v>44298</v>
      </c>
      <c r="F22" s="82">
        <f t="shared" si="6"/>
        <v>44326</v>
      </c>
      <c r="G22" s="207">
        <f>G20+30</f>
        <v>130</v>
      </c>
      <c r="H22" s="228">
        <f>+G21+10</f>
        <v>44336</v>
      </c>
      <c r="I22" s="228">
        <f>+H22+55</f>
        <v>44391</v>
      </c>
      <c r="J22" s="82">
        <f>J21</f>
        <v>44386</v>
      </c>
      <c r="K22" s="82">
        <f>K21</f>
        <v>44396</v>
      </c>
      <c r="L22" s="82">
        <f>L21</f>
        <v>44396</v>
      </c>
      <c r="M22" s="82">
        <f>M21</f>
        <v>44400</v>
      </c>
      <c r="N22" s="82">
        <f>N21</f>
        <v>44403</v>
      </c>
      <c r="O22" s="43">
        <f>+G21+90</f>
        <v>44416</v>
      </c>
      <c r="P22" s="82">
        <f>P21</f>
        <v>44403</v>
      </c>
      <c r="Q22" s="43">
        <f t="shared" si="2"/>
        <v>44416</v>
      </c>
      <c r="R22" s="43">
        <f t="shared" si="0"/>
        <v>44446</v>
      </c>
      <c r="S22" s="82">
        <f>S21</f>
        <v>44447</v>
      </c>
      <c r="T22" s="43"/>
      <c r="U22" s="87">
        <f>U21</f>
        <v>44516</v>
      </c>
    </row>
    <row r="23" spans="1:21" s="94" customFormat="1">
      <c r="A23" s="90" t="s">
        <v>71</v>
      </c>
      <c r="B23" s="91">
        <f>+G23-70</f>
        <v>44287</v>
      </c>
      <c r="C23" s="91">
        <f>+B23+7</f>
        <v>44294</v>
      </c>
      <c r="D23" s="231">
        <v>44319</v>
      </c>
      <c r="E23" s="91">
        <f>+D23+10</f>
        <v>44329</v>
      </c>
      <c r="F23" s="91">
        <f>+G23</f>
        <v>44357</v>
      </c>
      <c r="G23" s="173">
        <v>44357</v>
      </c>
      <c r="H23" s="173">
        <f>+G23</f>
        <v>44357</v>
      </c>
      <c r="I23" s="173">
        <f>+G23+45</f>
        <v>44402</v>
      </c>
      <c r="J23" s="91">
        <f>+G23+60</f>
        <v>44417</v>
      </c>
      <c r="K23" s="91">
        <f>+G23+70</f>
        <v>44427</v>
      </c>
      <c r="L23" s="91">
        <f>K23</f>
        <v>44427</v>
      </c>
      <c r="M23" s="91">
        <f>+L23+4</f>
        <v>44431</v>
      </c>
      <c r="N23" s="91">
        <f>G23+75</f>
        <v>44432</v>
      </c>
      <c r="O23" s="91">
        <f>+G23+80</f>
        <v>44437</v>
      </c>
      <c r="P23" s="91">
        <f>+N23</f>
        <v>44432</v>
      </c>
      <c r="Q23" s="91">
        <f t="shared" si="2"/>
        <v>44437</v>
      </c>
      <c r="R23" s="91">
        <f t="shared" si="0"/>
        <v>44467</v>
      </c>
      <c r="S23" s="231">
        <v>44481</v>
      </c>
      <c r="T23" s="91"/>
      <c r="U23" s="93">
        <f>+G23+190</f>
        <v>44547</v>
      </c>
    </row>
    <row r="24" spans="1:21">
      <c r="A24" s="86"/>
      <c r="B24" s="82">
        <f t="shared" ref="B24:F24" si="7">B23</f>
        <v>44287</v>
      </c>
      <c r="C24" s="82">
        <f t="shared" si="7"/>
        <v>44294</v>
      </c>
      <c r="D24" s="82">
        <f t="shared" si="7"/>
        <v>44319</v>
      </c>
      <c r="E24" s="82">
        <f t="shared" si="7"/>
        <v>44329</v>
      </c>
      <c r="F24" s="82">
        <f t="shared" si="7"/>
        <v>44357</v>
      </c>
      <c r="G24" s="207">
        <f>G22+31</f>
        <v>161</v>
      </c>
      <c r="H24" s="228">
        <f>+G23+10</f>
        <v>44367</v>
      </c>
      <c r="I24" s="228">
        <f>+H24+55</f>
        <v>44422</v>
      </c>
      <c r="J24" s="82">
        <f>J23</f>
        <v>44417</v>
      </c>
      <c r="K24" s="82">
        <f>K23</f>
        <v>44427</v>
      </c>
      <c r="L24" s="82">
        <f>L23</f>
        <v>44427</v>
      </c>
      <c r="M24" s="82">
        <f>M23</f>
        <v>44431</v>
      </c>
      <c r="N24" s="82">
        <f>N23</f>
        <v>44432</v>
      </c>
      <c r="O24" s="43">
        <f>+G23+90</f>
        <v>44447</v>
      </c>
      <c r="P24" s="82">
        <f>P23</f>
        <v>44432</v>
      </c>
      <c r="Q24" s="43">
        <f t="shared" si="2"/>
        <v>44447</v>
      </c>
      <c r="R24" s="43">
        <f t="shared" si="0"/>
        <v>44477</v>
      </c>
      <c r="S24" s="82">
        <f>S23</f>
        <v>44481</v>
      </c>
      <c r="T24" s="43"/>
      <c r="U24" s="87">
        <f>U23</f>
        <v>44547</v>
      </c>
    </row>
    <row r="25" spans="1:21" s="94" customFormat="1">
      <c r="A25" s="90" t="s">
        <v>62</v>
      </c>
      <c r="B25" s="231">
        <f>+G25-70</f>
        <v>44317</v>
      </c>
      <c r="C25" s="91">
        <f>+B25+7</f>
        <v>44324</v>
      </c>
      <c r="D25" s="91">
        <v>44348</v>
      </c>
      <c r="E25" s="91">
        <f>+D25+10</f>
        <v>44358</v>
      </c>
      <c r="F25" s="91">
        <f>+G25</f>
        <v>44387</v>
      </c>
      <c r="G25" s="173">
        <v>44387</v>
      </c>
      <c r="H25" s="173">
        <f>+G25</f>
        <v>44387</v>
      </c>
      <c r="I25" s="173">
        <f>+G25+45</f>
        <v>44432</v>
      </c>
      <c r="J25" s="91">
        <f>+G25+60</f>
        <v>44447</v>
      </c>
      <c r="K25" s="231">
        <v>44459</v>
      </c>
      <c r="L25" s="231">
        <f>K25</f>
        <v>44459</v>
      </c>
      <c r="M25" s="91">
        <f>+L25+4</f>
        <v>44463</v>
      </c>
      <c r="N25" s="91">
        <f>G25+75</f>
        <v>44462</v>
      </c>
      <c r="O25" s="91">
        <f>+G25+80</f>
        <v>44467</v>
      </c>
      <c r="P25" s="91">
        <f>+N25</f>
        <v>44462</v>
      </c>
      <c r="Q25" s="91">
        <f t="shared" si="2"/>
        <v>44467</v>
      </c>
      <c r="R25" s="91">
        <f t="shared" si="0"/>
        <v>44497</v>
      </c>
      <c r="S25" s="91">
        <v>44509</v>
      </c>
      <c r="T25" s="91"/>
      <c r="U25" s="93">
        <f>+G25+190</f>
        <v>44577</v>
      </c>
    </row>
    <row r="26" spans="1:21">
      <c r="A26" s="86"/>
      <c r="B26" s="82">
        <f t="shared" ref="B26:E26" si="8">B25</f>
        <v>44317</v>
      </c>
      <c r="C26" s="82">
        <f t="shared" si="8"/>
        <v>44324</v>
      </c>
      <c r="D26" s="82">
        <f t="shared" si="8"/>
        <v>44348</v>
      </c>
      <c r="E26" s="82">
        <f t="shared" si="8"/>
        <v>44358</v>
      </c>
      <c r="F26" s="82">
        <f>F25</f>
        <v>44387</v>
      </c>
      <c r="G26" s="174">
        <f>G24+30</f>
        <v>191</v>
      </c>
      <c r="H26" s="228">
        <f>+G25+10</f>
        <v>44397</v>
      </c>
      <c r="I26" s="228">
        <f>+H26+55</f>
        <v>44452</v>
      </c>
      <c r="J26" s="82">
        <f>J25</f>
        <v>44447</v>
      </c>
      <c r="K26" s="82">
        <f>K25</f>
        <v>44459</v>
      </c>
      <c r="L26" s="82">
        <f>L25</f>
        <v>44459</v>
      </c>
      <c r="M26" s="82">
        <f>M25</f>
        <v>44463</v>
      </c>
      <c r="N26" s="82">
        <f>N25</f>
        <v>44462</v>
      </c>
      <c r="O26" s="43">
        <f>+G25+90</f>
        <v>44477</v>
      </c>
      <c r="P26" s="82">
        <f>P25</f>
        <v>44462</v>
      </c>
      <c r="Q26" s="43">
        <f t="shared" si="2"/>
        <v>44477</v>
      </c>
      <c r="R26" s="43">
        <f t="shared" si="0"/>
        <v>44507</v>
      </c>
      <c r="S26" s="82">
        <f>S25</f>
        <v>44509</v>
      </c>
      <c r="T26" s="43"/>
      <c r="U26" s="87">
        <f>U25</f>
        <v>44577</v>
      </c>
    </row>
    <row r="27" spans="1:21" s="94" customFormat="1">
      <c r="A27" s="90" t="s">
        <v>65</v>
      </c>
      <c r="B27" s="231">
        <f>+G27-70</f>
        <v>44348</v>
      </c>
      <c r="C27" s="91">
        <f>+B27+7</f>
        <v>44355</v>
      </c>
      <c r="D27" s="91">
        <f>+G27-40</f>
        <v>44378</v>
      </c>
      <c r="E27" s="91">
        <v>44390</v>
      </c>
      <c r="F27" s="91">
        <f>+G27</f>
        <v>44418</v>
      </c>
      <c r="G27" s="173">
        <v>44418</v>
      </c>
      <c r="H27" s="173">
        <f>+G27</f>
        <v>44418</v>
      </c>
      <c r="I27" s="173">
        <f>+G27+45</f>
        <v>44463</v>
      </c>
      <c r="J27" s="231">
        <v>44480</v>
      </c>
      <c r="K27" s="91">
        <f>+G27+70</f>
        <v>44488</v>
      </c>
      <c r="L27" s="91">
        <f>K27</f>
        <v>44488</v>
      </c>
      <c r="M27" s="231">
        <v>44494</v>
      </c>
      <c r="N27" s="231">
        <v>44494</v>
      </c>
      <c r="O27" s="91">
        <f>+G27+80</f>
        <v>44498</v>
      </c>
      <c r="P27" s="231">
        <f>+N27</f>
        <v>44494</v>
      </c>
      <c r="Q27" s="91">
        <f t="shared" si="2"/>
        <v>44498</v>
      </c>
      <c r="R27" s="91">
        <f t="shared" si="0"/>
        <v>44528</v>
      </c>
      <c r="S27" s="91">
        <f>+G27+120</f>
        <v>44538</v>
      </c>
      <c r="T27" s="91"/>
      <c r="U27" s="93">
        <f>+G27+190</f>
        <v>44608</v>
      </c>
    </row>
    <row r="28" spans="1:21">
      <c r="A28" s="86"/>
      <c r="B28" s="82">
        <f t="shared" ref="B28:F28" si="9">B27</f>
        <v>44348</v>
      </c>
      <c r="C28" s="82">
        <f t="shared" si="9"/>
        <v>44355</v>
      </c>
      <c r="D28" s="82">
        <f t="shared" si="9"/>
        <v>44378</v>
      </c>
      <c r="E28" s="82">
        <f t="shared" si="9"/>
        <v>44390</v>
      </c>
      <c r="F28" s="82">
        <f t="shared" si="9"/>
        <v>44418</v>
      </c>
      <c r="G28" s="174">
        <f>G26+31</f>
        <v>222</v>
      </c>
      <c r="H28" s="228">
        <f>+G27+10</f>
        <v>44428</v>
      </c>
      <c r="I28" s="228">
        <f>+H28+55</f>
        <v>44483</v>
      </c>
      <c r="J28" s="82">
        <f>J27</f>
        <v>44480</v>
      </c>
      <c r="K28" s="82">
        <f>K27</f>
        <v>44488</v>
      </c>
      <c r="L28" s="82">
        <f>L27</f>
        <v>44488</v>
      </c>
      <c r="M28" s="82">
        <f>M27</f>
        <v>44494</v>
      </c>
      <c r="N28" s="82">
        <f>N27</f>
        <v>44494</v>
      </c>
      <c r="O28" s="43">
        <f>+G27+90</f>
        <v>44508</v>
      </c>
      <c r="P28" s="82">
        <f>P27</f>
        <v>44494</v>
      </c>
      <c r="Q28" s="43">
        <f t="shared" si="2"/>
        <v>44508</v>
      </c>
      <c r="R28" s="43">
        <f t="shared" si="0"/>
        <v>44538</v>
      </c>
      <c r="S28" s="82">
        <f>S27</f>
        <v>44538</v>
      </c>
      <c r="T28" s="43"/>
      <c r="U28" s="87">
        <f>U27</f>
        <v>44608</v>
      </c>
    </row>
    <row r="29" spans="1:21" s="94" customFormat="1">
      <c r="A29" s="90" t="s">
        <v>68</v>
      </c>
      <c r="B29" s="231">
        <f>+G29-70</f>
        <v>44379</v>
      </c>
      <c r="C29" s="91">
        <f>+B29+7</f>
        <v>44386</v>
      </c>
      <c r="D29" s="231">
        <v>44410</v>
      </c>
      <c r="E29" s="91">
        <f>+D29+10</f>
        <v>44420</v>
      </c>
      <c r="F29" s="91">
        <f>+G29</f>
        <v>44449</v>
      </c>
      <c r="G29" s="173">
        <v>44449</v>
      </c>
      <c r="H29" s="173">
        <f>+G29</f>
        <v>44449</v>
      </c>
      <c r="I29" s="173">
        <f>+G29+45</f>
        <v>44494</v>
      </c>
      <c r="J29" s="91">
        <f>+G29+60</f>
        <v>44509</v>
      </c>
      <c r="K29" s="91">
        <f>+G29+70</f>
        <v>44519</v>
      </c>
      <c r="L29" s="91">
        <f>K29</f>
        <v>44519</v>
      </c>
      <c r="M29" s="91">
        <f>+L29+4</f>
        <v>44523</v>
      </c>
      <c r="N29" s="91">
        <f>G29+75</f>
        <v>44524</v>
      </c>
      <c r="O29" s="91">
        <f>+G29+80</f>
        <v>44529</v>
      </c>
      <c r="P29" s="91">
        <f>+N29</f>
        <v>44524</v>
      </c>
      <c r="Q29" s="91">
        <f t="shared" si="2"/>
        <v>44529</v>
      </c>
      <c r="R29" s="91">
        <f t="shared" si="0"/>
        <v>44559</v>
      </c>
      <c r="S29" s="231">
        <v>44571</v>
      </c>
      <c r="T29" s="91"/>
      <c r="U29" s="93">
        <f>+G29+190</f>
        <v>44639</v>
      </c>
    </row>
    <row r="30" spans="1:21">
      <c r="A30" s="86"/>
      <c r="B30" s="82">
        <f t="shared" ref="B30:F30" si="10">B29</f>
        <v>44379</v>
      </c>
      <c r="C30" s="82">
        <f t="shared" si="10"/>
        <v>44386</v>
      </c>
      <c r="D30" s="82">
        <f t="shared" si="10"/>
        <v>44410</v>
      </c>
      <c r="E30" s="82">
        <f t="shared" si="10"/>
        <v>44420</v>
      </c>
      <c r="F30" s="82">
        <f t="shared" si="10"/>
        <v>44449</v>
      </c>
      <c r="G30" s="174">
        <f>G28+31</f>
        <v>253</v>
      </c>
      <c r="H30" s="228">
        <f>+G29+10</f>
        <v>44459</v>
      </c>
      <c r="I30" s="228">
        <f>+H30+55</f>
        <v>44514</v>
      </c>
      <c r="J30" s="82">
        <f>J29</f>
        <v>44509</v>
      </c>
      <c r="K30" s="82">
        <f>K29</f>
        <v>44519</v>
      </c>
      <c r="L30" s="82">
        <f>L29</f>
        <v>44519</v>
      </c>
      <c r="M30" s="82">
        <f>M29</f>
        <v>44523</v>
      </c>
      <c r="N30" s="82">
        <f>N29</f>
        <v>44524</v>
      </c>
      <c r="O30" s="43">
        <f>+G29+90</f>
        <v>44539</v>
      </c>
      <c r="P30" s="82">
        <f>P29</f>
        <v>44524</v>
      </c>
      <c r="Q30" s="43">
        <f t="shared" si="2"/>
        <v>44539</v>
      </c>
      <c r="R30" s="43">
        <f t="shared" si="0"/>
        <v>44569</v>
      </c>
      <c r="S30" s="82">
        <f>S29</f>
        <v>44571</v>
      </c>
      <c r="T30" s="43"/>
      <c r="U30" s="87">
        <f>U29</f>
        <v>44639</v>
      </c>
    </row>
    <row r="31" spans="1:21" s="94" customFormat="1">
      <c r="A31" s="90" t="s">
        <v>69</v>
      </c>
      <c r="B31" s="231">
        <f>+G31-70</f>
        <v>44409</v>
      </c>
      <c r="C31" s="91">
        <f>+B31+7</f>
        <v>44416</v>
      </c>
      <c r="D31" s="91">
        <f>+G31-40</f>
        <v>44439</v>
      </c>
      <c r="E31" s="91">
        <f>+D31+10</f>
        <v>44449</v>
      </c>
      <c r="F31" s="91">
        <f>+G31</f>
        <v>44479</v>
      </c>
      <c r="G31" s="173">
        <v>44479</v>
      </c>
      <c r="H31" s="173">
        <f>+G31</f>
        <v>44479</v>
      </c>
      <c r="I31" s="173">
        <f>+G31+45</f>
        <v>44524</v>
      </c>
      <c r="J31" s="91">
        <f>+G31+60</f>
        <v>44539</v>
      </c>
      <c r="K31" s="91">
        <v>44550</v>
      </c>
      <c r="L31" s="91">
        <f>K31</f>
        <v>44550</v>
      </c>
      <c r="M31" s="231">
        <v>44557</v>
      </c>
      <c r="N31" s="91">
        <f>G31+75</f>
        <v>44554</v>
      </c>
      <c r="O31" s="91">
        <f>+G31+80</f>
        <v>44559</v>
      </c>
      <c r="P31" s="91">
        <f>+N31</f>
        <v>44554</v>
      </c>
      <c r="Q31" s="91">
        <f t="shared" si="2"/>
        <v>44559</v>
      </c>
      <c r="R31" s="91">
        <f t="shared" si="0"/>
        <v>44589</v>
      </c>
      <c r="S31" s="91">
        <v>44600</v>
      </c>
      <c r="T31" s="91"/>
      <c r="U31" s="93">
        <f>+G31+190</f>
        <v>44669</v>
      </c>
    </row>
    <row r="32" spans="1:21">
      <c r="A32" s="86"/>
      <c r="B32" s="82">
        <f t="shared" ref="B32:F32" si="11">B31</f>
        <v>44409</v>
      </c>
      <c r="C32" s="82">
        <f t="shared" si="11"/>
        <v>44416</v>
      </c>
      <c r="D32" s="82">
        <f t="shared" si="11"/>
        <v>44439</v>
      </c>
      <c r="E32" s="82">
        <f t="shared" si="11"/>
        <v>44449</v>
      </c>
      <c r="F32" s="82">
        <f t="shared" si="11"/>
        <v>44479</v>
      </c>
      <c r="G32" s="174">
        <f>G30+30</f>
        <v>283</v>
      </c>
      <c r="H32" s="228">
        <f>+G31+10</f>
        <v>44489</v>
      </c>
      <c r="I32" s="228">
        <f>+H32+55</f>
        <v>44544</v>
      </c>
      <c r="J32" s="82">
        <f>J31</f>
        <v>44539</v>
      </c>
      <c r="K32" s="82">
        <f>K31</f>
        <v>44550</v>
      </c>
      <c r="L32" s="82">
        <f>L31</f>
        <v>44550</v>
      </c>
      <c r="M32" s="82">
        <f>M31</f>
        <v>44557</v>
      </c>
      <c r="N32" s="82">
        <f>N31</f>
        <v>44554</v>
      </c>
      <c r="O32" s="43">
        <f>+G31+90</f>
        <v>44569</v>
      </c>
      <c r="P32" s="82">
        <f>P31</f>
        <v>44554</v>
      </c>
      <c r="Q32" s="43">
        <f t="shared" si="2"/>
        <v>44569</v>
      </c>
      <c r="R32" s="43">
        <f t="shared" si="0"/>
        <v>44599</v>
      </c>
      <c r="S32" s="82">
        <f>S31</f>
        <v>44600</v>
      </c>
      <c r="T32" s="43"/>
      <c r="U32" s="87">
        <f>U31</f>
        <v>44669</v>
      </c>
    </row>
    <row r="33" spans="1:21" s="94" customFormat="1">
      <c r="A33" s="90" t="s">
        <v>70</v>
      </c>
      <c r="B33" s="91">
        <f>+G33-70</f>
        <v>44440</v>
      </c>
      <c r="C33" s="91">
        <f>+B33+7</f>
        <v>44447</v>
      </c>
      <c r="D33" s="91">
        <f>G33-40</f>
        <v>44470</v>
      </c>
      <c r="E33" s="91">
        <f>+D33+10</f>
        <v>44480</v>
      </c>
      <c r="F33" s="91">
        <f>+G33</f>
        <v>44510</v>
      </c>
      <c r="G33" s="173">
        <v>44510</v>
      </c>
      <c r="H33" s="173">
        <f>+G33</f>
        <v>44510</v>
      </c>
      <c r="I33" s="173">
        <f>+G33+45</f>
        <v>44555</v>
      </c>
      <c r="J33" s="91">
        <v>44207</v>
      </c>
      <c r="K33" s="91">
        <f>+G33+70</f>
        <v>44580</v>
      </c>
      <c r="L33" s="91">
        <f>K33</f>
        <v>44580</v>
      </c>
      <c r="M33" s="231">
        <v>44585</v>
      </c>
      <c r="N33" s="91">
        <f>G33+75</f>
        <v>44585</v>
      </c>
      <c r="O33" s="91">
        <f>+G33+80</f>
        <v>44590</v>
      </c>
      <c r="P33" s="91">
        <f>+N33</f>
        <v>44585</v>
      </c>
      <c r="Q33" s="91">
        <f t="shared" si="2"/>
        <v>44590</v>
      </c>
      <c r="R33" s="91">
        <f t="shared" si="0"/>
        <v>44620</v>
      </c>
      <c r="S33" s="91">
        <f>+G33+120</f>
        <v>44630</v>
      </c>
      <c r="T33" s="91"/>
      <c r="U33" s="93">
        <f>+G33+190</f>
        <v>44700</v>
      </c>
    </row>
    <row r="34" spans="1:21">
      <c r="A34" s="86"/>
      <c r="B34" s="82">
        <f t="shared" ref="B34:F34" si="12">B33</f>
        <v>44440</v>
      </c>
      <c r="C34" s="82">
        <f t="shared" si="12"/>
        <v>44447</v>
      </c>
      <c r="D34" s="82">
        <f t="shared" si="12"/>
        <v>44470</v>
      </c>
      <c r="E34" s="82">
        <f t="shared" si="12"/>
        <v>44480</v>
      </c>
      <c r="F34" s="82">
        <f t="shared" si="12"/>
        <v>44510</v>
      </c>
      <c r="G34" s="174">
        <f>G32+31</f>
        <v>314</v>
      </c>
      <c r="H34" s="228">
        <f>+G33+10</f>
        <v>44520</v>
      </c>
      <c r="I34" s="228">
        <f>+H34+55</f>
        <v>44575</v>
      </c>
      <c r="J34" s="82">
        <f>J33</f>
        <v>44207</v>
      </c>
      <c r="K34" s="82">
        <f>K33</f>
        <v>44580</v>
      </c>
      <c r="L34" s="82">
        <f>L33</f>
        <v>44580</v>
      </c>
      <c r="M34" s="82">
        <f>M33</f>
        <v>44585</v>
      </c>
      <c r="N34" s="82">
        <f>N33</f>
        <v>44585</v>
      </c>
      <c r="O34" s="43">
        <f>+G33+90</f>
        <v>44600</v>
      </c>
      <c r="P34" s="82">
        <f>P33</f>
        <v>44585</v>
      </c>
      <c r="Q34" s="43">
        <f t="shared" si="2"/>
        <v>44600</v>
      </c>
      <c r="R34" s="43">
        <f t="shared" si="0"/>
        <v>44630</v>
      </c>
      <c r="S34" s="82">
        <f>S33</f>
        <v>44630</v>
      </c>
      <c r="T34" s="43"/>
      <c r="U34" s="87">
        <f>U33</f>
        <v>44700</v>
      </c>
    </row>
    <row r="35" spans="1:21" s="94" customFormat="1">
      <c r="A35" s="90" t="s">
        <v>71</v>
      </c>
      <c r="B35" s="231">
        <f>+G35-70</f>
        <v>44470</v>
      </c>
      <c r="C35" s="91">
        <f>+B35+7</f>
        <v>44477</v>
      </c>
      <c r="D35" s="231">
        <v>44501</v>
      </c>
      <c r="E35" s="91">
        <f>+D35+10</f>
        <v>44511</v>
      </c>
      <c r="F35" s="91">
        <f>+G35</f>
        <v>44540</v>
      </c>
      <c r="G35" s="173">
        <v>44540</v>
      </c>
      <c r="H35" s="173">
        <f>+G35</f>
        <v>44540</v>
      </c>
      <c r="I35" s="173">
        <f>+G35+45</f>
        <v>44585</v>
      </c>
      <c r="J35" s="91">
        <f>+G35+60</f>
        <v>44600</v>
      </c>
      <c r="K35" s="231">
        <v>44613</v>
      </c>
      <c r="L35" s="231">
        <f>K35</f>
        <v>44613</v>
      </c>
      <c r="M35" s="91">
        <f>+L35+4</f>
        <v>44617</v>
      </c>
      <c r="N35" s="91">
        <f>G35+75</f>
        <v>44615</v>
      </c>
      <c r="O35" s="91">
        <f>+G35+80</f>
        <v>44620</v>
      </c>
      <c r="P35" s="91">
        <f>+N35</f>
        <v>44615</v>
      </c>
      <c r="Q35" s="91">
        <f t="shared" si="2"/>
        <v>44620</v>
      </c>
      <c r="R35" s="91">
        <f t="shared" si="0"/>
        <v>44650</v>
      </c>
      <c r="S35" s="231">
        <v>44662</v>
      </c>
      <c r="T35" s="91"/>
      <c r="U35" s="93">
        <f>+G35+190</f>
        <v>44730</v>
      </c>
    </row>
    <row r="36" spans="1:21" ht="13.8" thickBot="1">
      <c r="A36" s="88"/>
      <c r="B36" s="83">
        <f t="shared" ref="B36:F36" si="13">B35</f>
        <v>44470</v>
      </c>
      <c r="C36" s="83">
        <f t="shared" si="13"/>
        <v>44477</v>
      </c>
      <c r="D36" s="83">
        <f t="shared" si="13"/>
        <v>44501</v>
      </c>
      <c r="E36" s="83">
        <f t="shared" si="13"/>
        <v>44511</v>
      </c>
      <c r="F36" s="83">
        <f t="shared" si="13"/>
        <v>44540</v>
      </c>
      <c r="G36" s="175">
        <f>G34+30</f>
        <v>344</v>
      </c>
      <c r="H36" s="229">
        <f>+G35+10</f>
        <v>44550</v>
      </c>
      <c r="I36" s="229">
        <f>+H36+55</f>
        <v>44605</v>
      </c>
      <c r="J36" s="83">
        <f>J35</f>
        <v>44600</v>
      </c>
      <c r="K36" s="83">
        <f>K35</f>
        <v>44613</v>
      </c>
      <c r="L36" s="83">
        <f>L35</f>
        <v>44613</v>
      </c>
      <c r="M36" s="83">
        <f>M35</f>
        <v>44617</v>
      </c>
      <c r="N36" s="83">
        <f>N35</f>
        <v>44615</v>
      </c>
      <c r="O36" s="85">
        <f>G35+90</f>
        <v>44630</v>
      </c>
      <c r="P36" s="83">
        <f>P35</f>
        <v>44615</v>
      </c>
      <c r="Q36" s="85">
        <f>O36</f>
        <v>44630</v>
      </c>
      <c r="R36" s="85">
        <f t="shared" si="0"/>
        <v>44660</v>
      </c>
      <c r="S36" s="83">
        <f>S35</f>
        <v>44662</v>
      </c>
      <c r="T36" s="85"/>
      <c r="U36" s="89">
        <f>U35</f>
        <v>44730</v>
      </c>
    </row>
    <row r="37" spans="1:21">
      <c r="A37" s="49" t="s">
        <v>72</v>
      </c>
      <c r="B37" s="50"/>
      <c r="C37" s="51"/>
      <c r="D37" s="79" t="s">
        <v>73</v>
      </c>
      <c r="E37" s="79" t="s">
        <v>73</v>
      </c>
      <c r="F37" s="51"/>
      <c r="G37" s="220" t="s">
        <v>74</v>
      </c>
      <c r="H37" s="220" t="s">
        <v>75</v>
      </c>
      <c r="I37" s="221" t="s">
        <v>75</v>
      </c>
      <c r="J37" s="221" t="s">
        <v>75</v>
      </c>
      <c r="K37" s="79" t="s">
        <v>75</v>
      </c>
      <c r="L37" s="43"/>
      <c r="M37" s="79" t="s">
        <v>77</v>
      </c>
      <c r="N37" s="79" t="s">
        <v>76</v>
      </c>
      <c r="O37" s="79" t="s">
        <v>78</v>
      </c>
      <c r="P37" s="312" t="s">
        <v>79</v>
      </c>
      <c r="Q37" s="313"/>
      <c r="R37" s="79" t="s">
        <v>80</v>
      </c>
      <c r="S37" s="79" t="s">
        <v>81</v>
      </c>
      <c r="T37" s="79" t="s">
        <v>82</v>
      </c>
      <c r="U37" s="81" t="s">
        <v>74</v>
      </c>
    </row>
    <row r="38" spans="1:21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64"/>
    </row>
    <row r="39" spans="1:21" s="65" customFormat="1" ht="10.8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68" t="s">
        <v>89</v>
      </c>
      <c r="G39" s="68" t="s">
        <v>90</v>
      </c>
      <c r="H39" s="68"/>
      <c r="I39" s="68"/>
      <c r="J39" s="68" t="s">
        <v>91</v>
      </c>
      <c r="K39" s="68" t="s">
        <v>91</v>
      </c>
      <c r="L39" s="68" t="s">
        <v>89</v>
      </c>
      <c r="M39" s="68"/>
      <c r="N39" s="68" t="s">
        <v>89</v>
      </c>
      <c r="O39" s="68" t="s">
        <v>89</v>
      </c>
      <c r="P39" s="70"/>
      <c r="Q39" s="68"/>
      <c r="R39" s="70"/>
      <c r="S39" s="68"/>
      <c r="T39" s="70"/>
      <c r="U39" s="71"/>
    </row>
    <row r="40" spans="1:21" ht="13.8" thickTop="1"/>
    <row r="41" spans="1:21">
      <c r="A41" s="232" t="s">
        <v>260</v>
      </c>
    </row>
    <row r="43" spans="1:21">
      <c r="A43" s="72" t="s">
        <v>257</v>
      </c>
    </row>
    <row r="44" spans="1:21">
      <c r="A44" s="72" t="s">
        <v>93</v>
      </c>
      <c r="L44" s="176"/>
      <c r="M44" s="176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</row>
    <row r="47" spans="1:2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</row>
    <row r="48" spans="1:2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</row>
    <row r="49" spans="1:1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</row>
    <row r="50" spans="1:1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</row>
    <row r="51" spans="1:1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</row>
    <row r="52" spans="1:1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</row>
    <row r="53" spans="1:1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</row>
    <row r="54" spans="1:11">
      <c r="B54" s="74"/>
      <c r="C54" s="2"/>
      <c r="D54" s="72"/>
      <c r="E54" s="72"/>
      <c r="F54" s="72"/>
      <c r="G54" s="72"/>
      <c r="H54" s="72"/>
      <c r="I54" s="72"/>
      <c r="J54" s="72"/>
      <c r="K54" s="72"/>
    </row>
    <row r="55" spans="1:11">
      <c r="C55" s="2"/>
      <c r="D55" s="72"/>
    </row>
    <row r="56" spans="1:11">
      <c r="C56" s="2"/>
      <c r="D56" s="72"/>
    </row>
    <row r="57" spans="1:11">
      <c r="C57" s="2"/>
      <c r="D57" s="72"/>
    </row>
    <row r="58" spans="1:11">
      <c r="C58" s="2"/>
      <c r="D58" s="72"/>
    </row>
    <row r="59" spans="1:11">
      <c r="C59" s="2"/>
      <c r="D59" s="72"/>
    </row>
    <row r="60" spans="1:11">
      <c r="C60" s="72"/>
      <c r="D60" s="72"/>
    </row>
    <row r="61" spans="1:11">
      <c r="C61" s="72"/>
      <c r="D61" s="72"/>
    </row>
    <row r="62" spans="1:11">
      <c r="C62" s="72"/>
      <c r="D62" s="72"/>
    </row>
    <row r="63" spans="1:11">
      <c r="C63" s="72"/>
      <c r="D63" s="72"/>
    </row>
    <row r="64" spans="1:11">
      <c r="C64" s="72"/>
      <c r="D64" s="72"/>
    </row>
    <row r="65" spans="3:23">
      <c r="C65" s="72"/>
      <c r="D65" s="72"/>
    </row>
    <row r="66" spans="3:23">
      <c r="C66" s="72"/>
      <c r="D66" s="72"/>
    </row>
    <row r="67" spans="3:23" s="4" customFormat="1">
      <c r="C67" s="72"/>
      <c r="D67" s="72"/>
      <c r="V67" s="2"/>
      <c r="W67" s="2"/>
    </row>
    <row r="68" spans="3:23" s="4" customFormat="1">
      <c r="C68" s="72"/>
      <c r="D68" s="72"/>
      <c r="V68" s="2"/>
      <c r="W68" s="2"/>
    </row>
    <row r="69" spans="3:23" s="4" customFormat="1">
      <c r="C69" s="72"/>
      <c r="D69" s="72"/>
      <c r="V69" s="2"/>
      <c r="W69" s="2"/>
    </row>
    <row r="70" spans="3:23" s="4" customFormat="1">
      <c r="C70" s="72"/>
      <c r="D70" s="72"/>
      <c r="V70" s="2"/>
      <c r="W70" s="2"/>
    </row>
    <row r="71" spans="3:23" s="4" customFormat="1">
      <c r="C71" s="72"/>
      <c r="D71" s="72"/>
      <c r="V71" s="2"/>
      <c r="W71" s="2"/>
    </row>
    <row r="72" spans="3:23" s="4" customFormat="1">
      <c r="C72" s="72"/>
      <c r="D72" s="72"/>
      <c r="V72" s="2"/>
      <c r="W72" s="2"/>
    </row>
    <row r="73" spans="3:23" s="4" customFormat="1">
      <c r="C73" s="72"/>
      <c r="D73" s="72"/>
      <c r="V73" s="2"/>
      <c r="W73" s="2"/>
    </row>
    <row r="74" spans="3:23" s="4" customFormat="1">
      <c r="C74" s="72"/>
      <c r="D74" s="72"/>
      <c r="V74" s="2"/>
      <c r="W74" s="2"/>
    </row>
    <row r="75" spans="3:23" s="4" customFormat="1">
      <c r="C75" s="72"/>
      <c r="D75" s="72"/>
      <c r="V75" s="2"/>
      <c r="W75" s="2"/>
    </row>
    <row r="76" spans="3:23" s="4" customFormat="1">
      <c r="C76" s="72"/>
      <c r="D76" s="72"/>
      <c r="V76" s="2"/>
      <c r="W76" s="2"/>
    </row>
    <row r="77" spans="3:23" s="4" customFormat="1">
      <c r="C77" s="72"/>
      <c r="D77" s="72"/>
      <c r="V77" s="2"/>
      <c r="W77" s="2"/>
    </row>
    <row r="78" spans="3:23" s="4" customFormat="1">
      <c r="C78" s="72"/>
      <c r="D78" s="72"/>
      <c r="V78" s="2"/>
      <c r="W78" s="2"/>
    </row>
    <row r="79" spans="3:23" s="4" customFormat="1">
      <c r="C79" s="72"/>
      <c r="D79" s="72"/>
      <c r="V79" s="2"/>
      <c r="W79" s="2"/>
    </row>
    <row r="80" spans="3:23" s="4" customFormat="1">
      <c r="C80" s="72"/>
      <c r="D80" s="72"/>
      <c r="V80" s="2"/>
      <c r="W80" s="2"/>
    </row>
    <row r="81" spans="3:23" s="4" customFormat="1">
      <c r="C81" s="72"/>
      <c r="D81" s="72"/>
      <c r="V81" s="2"/>
      <c r="W81" s="2"/>
    </row>
    <row r="82" spans="3:23" s="4" customFormat="1">
      <c r="C82" s="72"/>
      <c r="D82" s="72"/>
      <c r="V82" s="2"/>
      <c r="W82" s="2"/>
    </row>
    <row r="83" spans="3:23" s="4" customFormat="1">
      <c r="C83" s="72"/>
      <c r="D83" s="72"/>
      <c r="V83" s="2"/>
      <c r="W83" s="2"/>
    </row>
    <row r="84" spans="3:23" s="4" customFormat="1">
      <c r="C84" s="72"/>
      <c r="D84" s="72"/>
      <c r="V84" s="2"/>
      <c r="W84" s="2"/>
    </row>
    <row r="85" spans="3:23" s="4" customFormat="1">
      <c r="C85" s="72"/>
      <c r="D85" s="72"/>
      <c r="V85" s="2"/>
      <c r="W85" s="2"/>
    </row>
    <row r="86" spans="3:23" s="4" customFormat="1">
      <c r="C86" s="72"/>
      <c r="D86" s="72"/>
      <c r="V86" s="2"/>
      <c r="W86" s="2"/>
    </row>
    <row r="87" spans="3:23" s="4" customFormat="1">
      <c r="C87" s="72"/>
      <c r="D87" s="72"/>
      <c r="V87" s="2"/>
      <c r="W87" s="2"/>
    </row>
    <row r="88" spans="3:23" s="4" customFormat="1">
      <c r="C88" s="72"/>
      <c r="D88" s="72"/>
      <c r="V88" s="2"/>
      <c r="W88" s="2"/>
    </row>
    <row r="89" spans="3:23" s="4" customFormat="1">
      <c r="C89" s="72"/>
      <c r="D89" s="72"/>
      <c r="V89" s="2"/>
      <c r="W89" s="2"/>
    </row>
  </sheetData>
  <mergeCells count="7">
    <mergeCell ref="A46:J46"/>
    <mergeCell ref="A1:U1"/>
    <mergeCell ref="A2:U2"/>
    <mergeCell ref="A3:U3"/>
    <mergeCell ref="A4:U4"/>
    <mergeCell ref="P9:R9"/>
    <mergeCell ref="P37:Q37"/>
  </mergeCells>
  <pageMargins left="0.7" right="0.7" top="0.75" bottom="0.75" header="0.3" footer="0.3"/>
  <pageSetup paperSize="5" scale="7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9"/>
  <sheetViews>
    <sheetView topLeftCell="A4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N31" sqref="N31"/>
    </sheetView>
  </sheetViews>
  <sheetFormatPr defaultColWidth="8" defaultRowHeight="13.2"/>
  <cols>
    <col min="1" max="1" width="5.5" style="4" customWidth="1"/>
    <col min="2" max="3" width="8.69921875" style="4" customWidth="1"/>
    <col min="4" max="4" width="9.5" style="4" customWidth="1"/>
    <col min="5" max="5" width="10.09765625" style="4" customWidth="1"/>
    <col min="6" max="6" width="8.69921875" style="4" customWidth="1"/>
    <col min="7" max="7" width="9.69921875" style="4" customWidth="1"/>
    <col min="8" max="8" width="9.19921875" style="4" customWidth="1"/>
    <col min="9" max="9" width="9.69921875" style="4" customWidth="1"/>
    <col min="10" max="10" width="10.19921875" style="4" customWidth="1"/>
    <col min="11" max="11" width="9.19921875" style="4" customWidth="1"/>
    <col min="12" max="12" width="9.09765625" style="4" customWidth="1"/>
    <col min="13" max="13" width="10.19921875" style="4" customWidth="1"/>
    <col min="14" max="14" width="11" style="4" customWidth="1"/>
    <col min="15" max="15" width="11.19921875" style="4" customWidth="1"/>
    <col min="16" max="16" width="9.59765625" style="4" customWidth="1"/>
    <col min="17" max="17" width="9.19921875" style="4" customWidth="1"/>
    <col min="18" max="18" width="10.19921875" style="4" customWidth="1"/>
    <col min="19" max="19" width="12.09765625" style="4" customWidth="1"/>
    <col min="20" max="20" width="11.09765625" style="4" customWidth="1"/>
    <col min="21" max="21" width="11.19921875" style="4" customWidth="1"/>
    <col min="22" max="16384" width="8" style="2"/>
  </cols>
  <sheetData>
    <row r="1" spans="1:23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3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spans="1:23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</row>
    <row r="4" spans="1:23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3" ht="13.8" thickBot="1">
      <c r="A5" s="3"/>
      <c r="B5" s="230" t="s">
        <v>259</v>
      </c>
      <c r="K5" s="3"/>
      <c r="L5" s="3"/>
      <c r="M5" s="3"/>
      <c r="N5" s="3"/>
    </row>
    <row r="6" spans="1:23" s="11" customFormat="1" ht="27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7"/>
      <c r="G6" s="169" t="s">
        <v>112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261</v>
      </c>
      <c r="N6" s="6" t="s">
        <v>12</v>
      </c>
      <c r="O6" s="6" t="s">
        <v>12</v>
      </c>
      <c r="P6" s="6" t="s">
        <v>12</v>
      </c>
      <c r="Q6" s="8"/>
      <c r="R6" s="7" t="s">
        <v>15</v>
      </c>
      <c r="S6" s="8" t="s">
        <v>16</v>
      </c>
      <c r="T6" s="8" t="s">
        <v>16</v>
      </c>
      <c r="U6" s="10" t="str">
        <f>P6</f>
        <v>Cycle start</v>
      </c>
    </row>
    <row r="7" spans="1:23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7"/>
      <c r="G7" s="170">
        <v>43831</v>
      </c>
      <c r="H7" s="19" t="s">
        <v>247</v>
      </c>
      <c r="I7" s="19" t="s">
        <v>248</v>
      </c>
      <c r="J7" s="14" t="s">
        <v>19</v>
      </c>
      <c r="K7" s="19" t="s">
        <v>20</v>
      </c>
      <c r="L7" s="15" t="str">
        <f>K7</f>
        <v>+ 70</v>
      </c>
      <c r="M7" s="14" t="s">
        <v>262</v>
      </c>
      <c r="N7" s="19" t="s">
        <v>21</v>
      </c>
      <c r="O7" s="19" t="s">
        <v>23</v>
      </c>
      <c r="P7" s="14" t="s">
        <v>258</v>
      </c>
      <c r="Q7" s="15"/>
      <c r="R7" s="14" t="s">
        <v>24</v>
      </c>
      <c r="S7" s="19" t="s">
        <v>25</v>
      </c>
      <c r="T7" s="14" t="s">
        <v>20</v>
      </c>
      <c r="U7" s="20" t="s">
        <v>26</v>
      </c>
    </row>
    <row r="8" spans="1:23" s="11" customFormat="1">
      <c r="A8" s="12"/>
      <c r="B8" s="21"/>
      <c r="C8" s="96"/>
      <c r="D8" s="23"/>
      <c r="E8" s="96"/>
      <c r="F8" s="22"/>
      <c r="G8" s="171" t="s">
        <v>113</v>
      </c>
      <c r="H8" s="210"/>
      <c r="I8" s="210"/>
      <c r="J8" s="96"/>
      <c r="K8" s="97"/>
      <c r="L8" s="23"/>
      <c r="M8" s="96"/>
      <c r="N8" s="97"/>
      <c r="O8" s="97"/>
      <c r="P8" s="96"/>
      <c r="Q8" s="22"/>
      <c r="R8" s="96"/>
      <c r="S8" s="97"/>
      <c r="T8" s="96"/>
      <c r="U8" s="98"/>
    </row>
    <row r="9" spans="1:23" s="11" customFormat="1" ht="13.8" thickBot="1">
      <c r="A9" s="12"/>
      <c r="B9" s="177">
        <v>43720</v>
      </c>
      <c r="C9" s="22"/>
      <c r="D9" s="23"/>
      <c r="E9" s="22"/>
      <c r="F9" s="22"/>
      <c r="G9" s="172" t="s">
        <v>114</v>
      </c>
      <c r="H9" s="211"/>
      <c r="I9" s="211"/>
      <c r="J9" s="22"/>
      <c r="K9" s="23"/>
      <c r="L9" s="23"/>
      <c r="M9" s="22"/>
      <c r="N9" s="23"/>
      <c r="O9" s="23"/>
      <c r="P9" s="308" t="s">
        <v>16</v>
      </c>
      <c r="Q9" s="309"/>
      <c r="R9" s="310"/>
      <c r="S9" s="23"/>
      <c r="T9" s="22"/>
      <c r="U9" s="25"/>
      <c r="V9" s="26"/>
      <c r="W9" s="26"/>
    </row>
    <row r="10" spans="1:23" s="11" customFormat="1" ht="52.8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2" t="s">
        <v>33</v>
      </c>
      <c r="G10" s="23" t="s">
        <v>34</v>
      </c>
      <c r="H10" s="23" t="s">
        <v>244</v>
      </c>
      <c r="I10" s="23" t="s">
        <v>244</v>
      </c>
      <c r="J10" s="22" t="s">
        <v>35</v>
      </c>
      <c r="K10" s="23" t="s">
        <v>36</v>
      </c>
      <c r="L10" s="23" t="s">
        <v>37</v>
      </c>
      <c r="M10" s="22" t="s">
        <v>39</v>
      </c>
      <c r="N10" s="23" t="s">
        <v>38</v>
      </c>
      <c r="O10" s="23" t="s">
        <v>40</v>
      </c>
      <c r="P10" s="22" t="s">
        <v>41</v>
      </c>
      <c r="Q10" s="23" t="s">
        <v>42</v>
      </c>
      <c r="R10" s="22" t="s">
        <v>43</v>
      </c>
      <c r="S10" s="23" t="s">
        <v>44</v>
      </c>
      <c r="T10" s="22" t="s">
        <v>45</v>
      </c>
      <c r="U10" s="25" t="s">
        <v>46</v>
      </c>
      <c r="V10" s="26"/>
      <c r="W10" s="26"/>
    </row>
    <row r="11" spans="1:23" s="11" customFormat="1" ht="15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243</v>
      </c>
      <c r="F11" s="29" t="s">
        <v>51</v>
      </c>
      <c r="G11" s="30" t="s">
        <v>52</v>
      </c>
      <c r="H11" s="30" t="s">
        <v>245</v>
      </c>
      <c r="I11" s="30" t="s">
        <v>246</v>
      </c>
      <c r="J11" s="29" t="s">
        <v>53</v>
      </c>
      <c r="K11" s="30" t="s">
        <v>54</v>
      </c>
      <c r="L11" s="30" t="s">
        <v>53</v>
      </c>
      <c r="M11" s="29" t="s">
        <v>55</v>
      </c>
      <c r="N11" s="30" t="s">
        <v>15</v>
      </c>
      <c r="O11" s="30" t="s">
        <v>56</v>
      </c>
      <c r="P11" s="29" t="s">
        <v>57</v>
      </c>
      <c r="Q11" s="30" t="s">
        <v>15</v>
      </c>
      <c r="R11" s="29" t="s">
        <v>58</v>
      </c>
      <c r="S11" s="30" t="s">
        <v>254</v>
      </c>
      <c r="T11" s="29" t="s">
        <v>60</v>
      </c>
      <c r="U11" s="32" t="s">
        <v>61</v>
      </c>
      <c r="V11" s="26"/>
      <c r="W11" s="26"/>
    </row>
    <row r="12" spans="1:23" ht="4.5" customHeight="1">
      <c r="A12" s="33"/>
      <c r="B12" s="34"/>
      <c r="D12" s="35"/>
      <c r="G12" s="222"/>
      <c r="H12" s="219"/>
      <c r="I12" s="219"/>
      <c r="K12" s="35"/>
      <c r="L12" s="35"/>
      <c r="N12" s="35"/>
      <c r="O12" s="35"/>
      <c r="Q12" s="35"/>
      <c r="S12" s="35"/>
      <c r="U12" s="37"/>
    </row>
    <row r="13" spans="1:23" s="94" customFormat="1" ht="13.5" customHeight="1">
      <c r="A13" s="90" t="s">
        <v>62</v>
      </c>
      <c r="B13" s="203">
        <f>+G13-70</f>
        <v>43770</v>
      </c>
      <c r="C13" s="203">
        <f>+B13+7</f>
        <v>43777</v>
      </c>
      <c r="D13" s="203">
        <f>+G13-40</f>
        <v>43800</v>
      </c>
      <c r="E13" s="203">
        <f>+D13+10</f>
        <v>43810</v>
      </c>
      <c r="F13" s="203">
        <f>+G13</f>
        <v>43840</v>
      </c>
      <c r="G13" s="223">
        <f>G$7+G14</f>
        <v>43840</v>
      </c>
      <c r="H13" s="224"/>
      <c r="I13" s="224"/>
      <c r="J13" s="203">
        <f>+G13+60</f>
        <v>43900</v>
      </c>
      <c r="K13" s="203">
        <f>+G13+70</f>
        <v>43910</v>
      </c>
      <c r="L13" s="203">
        <f>K13</f>
        <v>43910</v>
      </c>
      <c r="M13" s="203">
        <f>+G13+80</f>
        <v>43920</v>
      </c>
      <c r="N13" s="203">
        <f>G13+75</f>
        <v>43915</v>
      </c>
      <c r="O13" s="203">
        <f>+G13+80</f>
        <v>43920</v>
      </c>
      <c r="P13" s="203">
        <f>+M13</f>
        <v>43920</v>
      </c>
      <c r="Q13" s="203">
        <f>+O13</f>
        <v>43920</v>
      </c>
      <c r="R13" s="203">
        <f t="shared" ref="R13:R36" si="0">+Q13+30</f>
        <v>43950</v>
      </c>
      <c r="S13" s="203">
        <f>+G13+120</f>
        <v>43960</v>
      </c>
      <c r="T13" s="203" t="s">
        <v>63</v>
      </c>
      <c r="U13" s="225">
        <f>+G13+190</f>
        <v>44030</v>
      </c>
    </row>
    <row r="14" spans="1:23">
      <c r="A14" s="86"/>
      <c r="B14" s="204">
        <f t="shared" ref="B14:F14" si="1">B13</f>
        <v>43770</v>
      </c>
      <c r="C14" s="204">
        <f t="shared" si="1"/>
        <v>43777</v>
      </c>
      <c r="D14" s="204">
        <f t="shared" si="1"/>
        <v>43800</v>
      </c>
      <c r="E14" s="204">
        <f t="shared" si="1"/>
        <v>43810</v>
      </c>
      <c r="F14" s="204">
        <f t="shared" si="1"/>
        <v>43840</v>
      </c>
      <c r="G14" s="226">
        <v>9</v>
      </c>
      <c r="H14" s="226"/>
      <c r="I14" s="226"/>
      <c r="J14" s="204">
        <f>J13</f>
        <v>43900</v>
      </c>
      <c r="K14" s="204">
        <f>K13</f>
        <v>43910</v>
      </c>
      <c r="L14" s="204">
        <f>L13</f>
        <v>43910</v>
      </c>
      <c r="M14" s="204">
        <f>M13</f>
        <v>43920</v>
      </c>
      <c r="N14" s="204">
        <f>N13</f>
        <v>43915</v>
      </c>
      <c r="O14" s="206">
        <f>+G13+90</f>
        <v>43930</v>
      </c>
      <c r="P14" s="204">
        <f>P13</f>
        <v>43920</v>
      </c>
      <c r="Q14" s="206">
        <f t="shared" ref="Q14:Q35" si="2">+O14</f>
        <v>43930</v>
      </c>
      <c r="R14" s="206">
        <f t="shared" si="0"/>
        <v>43960</v>
      </c>
      <c r="S14" s="204">
        <f>S13</f>
        <v>43960</v>
      </c>
      <c r="T14" s="206" t="s">
        <v>64</v>
      </c>
      <c r="U14" s="227">
        <f>U13</f>
        <v>44030</v>
      </c>
    </row>
    <row r="15" spans="1:23" s="94" customFormat="1">
      <c r="A15" s="90" t="s">
        <v>65</v>
      </c>
      <c r="B15" s="203">
        <f>+G15-70</f>
        <v>43801</v>
      </c>
      <c r="C15" s="203">
        <f>+B15+7</f>
        <v>43808</v>
      </c>
      <c r="D15" s="203">
        <f>+G15-40</f>
        <v>43831</v>
      </c>
      <c r="E15" s="203">
        <f>+D15+10</f>
        <v>43841</v>
      </c>
      <c r="F15" s="203">
        <f>+G15</f>
        <v>43871</v>
      </c>
      <c r="G15" s="223">
        <f>G$7+G16</f>
        <v>43871</v>
      </c>
      <c r="H15" s="223"/>
      <c r="I15" s="223"/>
      <c r="J15" s="203">
        <f>+G15+60</f>
        <v>43931</v>
      </c>
      <c r="K15" s="203">
        <f>+G15+70</f>
        <v>43941</v>
      </c>
      <c r="L15" s="203">
        <f>K15</f>
        <v>43941</v>
      </c>
      <c r="M15" s="203">
        <f>+G15+80</f>
        <v>43951</v>
      </c>
      <c r="N15" s="203">
        <f>G15+75</f>
        <v>43946</v>
      </c>
      <c r="O15" s="203">
        <f>+G15+80</f>
        <v>43951</v>
      </c>
      <c r="P15" s="203">
        <f>+M15</f>
        <v>43951</v>
      </c>
      <c r="Q15" s="203">
        <f t="shared" si="2"/>
        <v>43951</v>
      </c>
      <c r="R15" s="203">
        <f t="shared" si="0"/>
        <v>43981</v>
      </c>
      <c r="S15" s="203">
        <f>+G15+120</f>
        <v>43991</v>
      </c>
      <c r="T15" s="91" t="s">
        <v>66</v>
      </c>
      <c r="U15" s="93">
        <f>+G15+190</f>
        <v>44061</v>
      </c>
    </row>
    <row r="16" spans="1:23">
      <c r="A16" s="86"/>
      <c r="B16" s="204">
        <f t="shared" ref="B16:F16" si="3">B15</f>
        <v>43801</v>
      </c>
      <c r="C16" s="204">
        <f t="shared" si="3"/>
        <v>43808</v>
      </c>
      <c r="D16" s="204">
        <f t="shared" si="3"/>
        <v>43831</v>
      </c>
      <c r="E16" s="204">
        <f t="shared" si="3"/>
        <v>43841</v>
      </c>
      <c r="F16" s="204">
        <f t="shared" si="3"/>
        <v>43871</v>
      </c>
      <c r="G16" s="226">
        <f>G14+31</f>
        <v>40</v>
      </c>
      <c r="H16" s="226"/>
      <c r="I16" s="226"/>
      <c r="J16" s="204">
        <f>J15</f>
        <v>43931</v>
      </c>
      <c r="K16" s="204">
        <f>K15</f>
        <v>43941</v>
      </c>
      <c r="L16" s="204">
        <f>L15</f>
        <v>43941</v>
      </c>
      <c r="M16" s="204">
        <f>M15</f>
        <v>43951</v>
      </c>
      <c r="N16" s="204">
        <f>N15</f>
        <v>43946</v>
      </c>
      <c r="O16" s="206">
        <f>+G15+90</f>
        <v>43961</v>
      </c>
      <c r="P16" s="204">
        <f>P15</f>
        <v>43951</v>
      </c>
      <c r="Q16" s="206">
        <f t="shared" si="2"/>
        <v>43961</v>
      </c>
      <c r="R16" s="206">
        <f t="shared" si="0"/>
        <v>43991</v>
      </c>
      <c r="S16" s="204">
        <f>S15</f>
        <v>43991</v>
      </c>
      <c r="T16" s="43" t="s">
        <v>67</v>
      </c>
      <c r="U16" s="87">
        <f>U15</f>
        <v>44061</v>
      </c>
    </row>
    <row r="17" spans="1:21" s="94" customFormat="1">
      <c r="A17" s="90" t="s">
        <v>68</v>
      </c>
      <c r="B17" s="203">
        <f>+G17-70</f>
        <v>43830</v>
      </c>
      <c r="C17" s="203">
        <f>+B17+7</f>
        <v>43837</v>
      </c>
      <c r="D17" s="203">
        <f>+G17-40</f>
        <v>43860</v>
      </c>
      <c r="E17" s="203">
        <f>+D17+10</f>
        <v>43870</v>
      </c>
      <c r="F17" s="203">
        <f>+G17</f>
        <v>43900</v>
      </c>
      <c r="G17" s="223">
        <f>G$7+G18</f>
        <v>43900</v>
      </c>
      <c r="H17" s="223"/>
      <c r="I17" s="223"/>
      <c r="J17" s="203">
        <f>+G17+60</f>
        <v>43960</v>
      </c>
      <c r="K17" s="203">
        <f>+G17+70</f>
        <v>43970</v>
      </c>
      <c r="L17" s="203">
        <f>K17</f>
        <v>43970</v>
      </c>
      <c r="M17" s="203">
        <f>+G17+80</f>
        <v>43980</v>
      </c>
      <c r="N17" s="203">
        <f>G17+75</f>
        <v>43975</v>
      </c>
      <c r="O17" s="203">
        <f>+G17+80</f>
        <v>43980</v>
      </c>
      <c r="P17" s="203">
        <f>+M17</f>
        <v>43980</v>
      </c>
      <c r="Q17" s="203">
        <f t="shared" si="2"/>
        <v>43980</v>
      </c>
      <c r="R17" s="203">
        <f t="shared" si="0"/>
        <v>44010</v>
      </c>
      <c r="S17" s="203">
        <f>+G17+120</f>
        <v>44020</v>
      </c>
      <c r="T17" s="91"/>
      <c r="U17" s="93">
        <f>+G17+190</f>
        <v>44090</v>
      </c>
    </row>
    <row r="18" spans="1:21">
      <c r="A18" s="86"/>
      <c r="B18" s="204">
        <f t="shared" ref="B18:F18" si="4">B17</f>
        <v>43830</v>
      </c>
      <c r="C18" s="204">
        <f t="shared" si="4"/>
        <v>43837</v>
      </c>
      <c r="D18" s="204">
        <f t="shared" si="4"/>
        <v>43860</v>
      </c>
      <c r="E18" s="204">
        <f t="shared" si="4"/>
        <v>43870</v>
      </c>
      <c r="F18" s="204">
        <f t="shared" si="4"/>
        <v>43900</v>
      </c>
      <c r="G18" s="226">
        <f>IF(G9="no",G16+28,G16+29)</f>
        <v>69</v>
      </c>
      <c r="H18" s="226"/>
      <c r="I18" s="226"/>
      <c r="J18" s="204">
        <f>J17</f>
        <v>43960</v>
      </c>
      <c r="K18" s="204">
        <f>K17</f>
        <v>43970</v>
      </c>
      <c r="L18" s="204">
        <f>L17</f>
        <v>43970</v>
      </c>
      <c r="M18" s="204">
        <f>M17</f>
        <v>43980</v>
      </c>
      <c r="N18" s="204">
        <f>N17</f>
        <v>43975</v>
      </c>
      <c r="O18" s="206">
        <f>+G17+90</f>
        <v>43990</v>
      </c>
      <c r="P18" s="204">
        <f>P17</f>
        <v>43980</v>
      </c>
      <c r="Q18" s="206">
        <f t="shared" si="2"/>
        <v>43990</v>
      </c>
      <c r="R18" s="206">
        <f t="shared" si="0"/>
        <v>44020</v>
      </c>
      <c r="S18" s="204">
        <f>S17</f>
        <v>44020</v>
      </c>
      <c r="T18" s="43"/>
      <c r="U18" s="87">
        <f>U17</f>
        <v>44090</v>
      </c>
    </row>
    <row r="19" spans="1:21" s="94" customFormat="1">
      <c r="A19" s="90" t="s">
        <v>69</v>
      </c>
      <c r="B19" s="203">
        <f>+G19-70</f>
        <v>43861</v>
      </c>
      <c r="C19" s="203">
        <f>+B19+7</f>
        <v>43868</v>
      </c>
      <c r="D19" s="203">
        <f>+G19-40</f>
        <v>43891</v>
      </c>
      <c r="E19" s="203">
        <f>+D19+10</f>
        <v>43901</v>
      </c>
      <c r="F19" s="203">
        <f>+G19</f>
        <v>43931</v>
      </c>
      <c r="G19" s="223">
        <f>G$7+G20</f>
        <v>43931</v>
      </c>
      <c r="H19" s="223"/>
      <c r="I19" s="223"/>
      <c r="J19" s="203">
        <f>+G19+60</f>
        <v>43991</v>
      </c>
      <c r="K19" s="203">
        <f>+G19+70</f>
        <v>44001</v>
      </c>
      <c r="L19" s="203">
        <f>K19</f>
        <v>44001</v>
      </c>
      <c r="M19" s="203">
        <f>+G19+80</f>
        <v>44011</v>
      </c>
      <c r="N19" s="203">
        <f>G19+75</f>
        <v>44006</v>
      </c>
      <c r="O19" s="203">
        <f>+G19+80</f>
        <v>44011</v>
      </c>
      <c r="P19" s="203">
        <f>+M19</f>
        <v>44011</v>
      </c>
      <c r="Q19" s="203">
        <f t="shared" si="2"/>
        <v>44011</v>
      </c>
      <c r="R19" s="203">
        <f t="shared" si="0"/>
        <v>44041</v>
      </c>
      <c r="S19" s="203">
        <f>+G19+120</f>
        <v>44051</v>
      </c>
      <c r="T19" s="91"/>
      <c r="U19" s="93">
        <f>+G19+190</f>
        <v>44121</v>
      </c>
    </row>
    <row r="20" spans="1:21">
      <c r="A20" s="86"/>
      <c r="B20" s="204">
        <f t="shared" ref="B20:F20" si="5">B19</f>
        <v>43861</v>
      </c>
      <c r="C20" s="204">
        <f t="shared" si="5"/>
        <v>43868</v>
      </c>
      <c r="D20" s="204">
        <f t="shared" si="5"/>
        <v>43891</v>
      </c>
      <c r="E20" s="204">
        <f t="shared" si="5"/>
        <v>43901</v>
      </c>
      <c r="F20" s="204">
        <f t="shared" si="5"/>
        <v>43931</v>
      </c>
      <c r="G20" s="226">
        <f>G18+31</f>
        <v>100</v>
      </c>
      <c r="H20" s="226"/>
      <c r="I20" s="226"/>
      <c r="J20" s="204">
        <f>J19</f>
        <v>43991</v>
      </c>
      <c r="K20" s="204">
        <f>K19</f>
        <v>44001</v>
      </c>
      <c r="L20" s="204">
        <f>L19</f>
        <v>44001</v>
      </c>
      <c r="M20" s="204">
        <f>M19</f>
        <v>44011</v>
      </c>
      <c r="N20" s="204">
        <f>N19</f>
        <v>44006</v>
      </c>
      <c r="O20" s="206">
        <f>+G19+90</f>
        <v>44021</v>
      </c>
      <c r="P20" s="204">
        <f>P19</f>
        <v>44011</v>
      </c>
      <c r="Q20" s="206">
        <f t="shared" si="2"/>
        <v>44021</v>
      </c>
      <c r="R20" s="206">
        <f t="shared" si="0"/>
        <v>44051</v>
      </c>
      <c r="S20" s="204">
        <f>S19</f>
        <v>44051</v>
      </c>
      <c r="T20" s="43"/>
      <c r="U20" s="87">
        <f>U19</f>
        <v>44121</v>
      </c>
    </row>
    <row r="21" spans="1:21" s="94" customFormat="1">
      <c r="A21" s="90" t="s">
        <v>70</v>
      </c>
      <c r="B21" s="203">
        <f>+G21-70</f>
        <v>43891</v>
      </c>
      <c r="C21" s="203">
        <f>+B21+7</f>
        <v>43898</v>
      </c>
      <c r="D21" s="203">
        <f>+G21-40</f>
        <v>43921</v>
      </c>
      <c r="E21" s="203">
        <f>+D21+10</f>
        <v>43931</v>
      </c>
      <c r="F21" s="203">
        <f>+G21</f>
        <v>43961</v>
      </c>
      <c r="G21" s="223">
        <f>G$7+G22</f>
        <v>43961</v>
      </c>
      <c r="H21" s="223"/>
      <c r="I21" s="223"/>
      <c r="J21" s="203">
        <f>+G21+60</f>
        <v>44021</v>
      </c>
      <c r="K21" s="203">
        <f>+G21+70</f>
        <v>44031</v>
      </c>
      <c r="L21" s="203">
        <f>K21</f>
        <v>44031</v>
      </c>
      <c r="M21" s="203">
        <f>+G21+80</f>
        <v>44041</v>
      </c>
      <c r="N21" s="203">
        <f>G21+75</f>
        <v>44036</v>
      </c>
      <c r="O21" s="203">
        <f>+G21+80</f>
        <v>44041</v>
      </c>
      <c r="P21" s="203">
        <f>+M21</f>
        <v>44041</v>
      </c>
      <c r="Q21" s="203">
        <f t="shared" si="2"/>
        <v>44041</v>
      </c>
      <c r="R21" s="91">
        <f t="shared" si="0"/>
        <v>44071</v>
      </c>
      <c r="S21" s="231">
        <v>44082</v>
      </c>
      <c r="T21" s="91"/>
      <c r="U21" s="93">
        <f>+G21+190</f>
        <v>44151</v>
      </c>
    </row>
    <row r="22" spans="1:21">
      <c r="A22" s="86"/>
      <c r="B22" s="204">
        <f t="shared" ref="B22:F22" si="6">B21</f>
        <v>43891</v>
      </c>
      <c r="C22" s="204">
        <f t="shared" si="6"/>
        <v>43898</v>
      </c>
      <c r="D22" s="204">
        <f t="shared" si="6"/>
        <v>43921</v>
      </c>
      <c r="E22" s="204">
        <f t="shared" si="6"/>
        <v>43931</v>
      </c>
      <c r="F22" s="204">
        <f t="shared" si="6"/>
        <v>43961</v>
      </c>
      <c r="G22" s="226">
        <f>G20+30</f>
        <v>130</v>
      </c>
      <c r="H22" s="226"/>
      <c r="I22" s="226"/>
      <c r="J22" s="204">
        <f>J21</f>
        <v>44021</v>
      </c>
      <c r="K22" s="204">
        <f>K21</f>
        <v>44031</v>
      </c>
      <c r="L22" s="204">
        <f>L21</f>
        <v>44031</v>
      </c>
      <c r="M22" s="204">
        <f>M21</f>
        <v>44041</v>
      </c>
      <c r="N22" s="204">
        <f>N21</f>
        <v>44036</v>
      </c>
      <c r="O22" s="206">
        <f>+G21+90</f>
        <v>44051</v>
      </c>
      <c r="P22" s="204">
        <f>P21</f>
        <v>44041</v>
      </c>
      <c r="Q22" s="206">
        <f t="shared" si="2"/>
        <v>44051</v>
      </c>
      <c r="R22" s="43">
        <f t="shared" si="0"/>
        <v>44081</v>
      </c>
      <c r="S22" s="82">
        <f>S21</f>
        <v>44082</v>
      </c>
      <c r="T22" s="43"/>
      <c r="U22" s="87">
        <f>U21</f>
        <v>44151</v>
      </c>
    </row>
    <row r="23" spans="1:21" s="94" customFormat="1">
      <c r="A23" s="90" t="s">
        <v>71</v>
      </c>
      <c r="B23" s="203">
        <f>+G23-70</f>
        <v>43922</v>
      </c>
      <c r="C23" s="203">
        <f>+B23+7</f>
        <v>43929</v>
      </c>
      <c r="D23" s="203">
        <f>+G23-40</f>
        <v>43952</v>
      </c>
      <c r="E23" s="203">
        <f>+D23+10</f>
        <v>43962</v>
      </c>
      <c r="F23" s="203">
        <f>+G23</f>
        <v>43992</v>
      </c>
      <c r="G23" s="223">
        <f>G$7+G24</f>
        <v>43992</v>
      </c>
      <c r="H23" s="223"/>
      <c r="I23" s="223"/>
      <c r="J23" s="203">
        <f>+G23+60</f>
        <v>44052</v>
      </c>
      <c r="K23" s="91">
        <f>+G23+70</f>
        <v>44062</v>
      </c>
      <c r="L23" s="91">
        <f>K23</f>
        <v>44062</v>
      </c>
      <c r="M23" s="231">
        <v>44067</v>
      </c>
      <c r="N23" s="91">
        <f>G23+75</f>
        <v>44067</v>
      </c>
      <c r="O23" s="91">
        <f>+G23+80</f>
        <v>44072</v>
      </c>
      <c r="P23" s="91">
        <f>+M23</f>
        <v>44067</v>
      </c>
      <c r="Q23" s="91">
        <f t="shared" si="2"/>
        <v>44072</v>
      </c>
      <c r="R23" s="91">
        <f t="shared" si="0"/>
        <v>44102</v>
      </c>
      <c r="S23" s="91">
        <f>+G23+120</f>
        <v>44112</v>
      </c>
      <c r="T23" s="91"/>
      <c r="U23" s="93">
        <f>+G23+190</f>
        <v>44182</v>
      </c>
    </row>
    <row r="24" spans="1:21">
      <c r="A24" s="86"/>
      <c r="B24" s="204">
        <f t="shared" ref="B24:F24" si="7">B23</f>
        <v>43922</v>
      </c>
      <c r="C24" s="204">
        <f t="shared" si="7"/>
        <v>43929</v>
      </c>
      <c r="D24" s="204">
        <f t="shared" si="7"/>
        <v>43952</v>
      </c>
      <c r="E24" s="204">
        <f t="shared" si="7"/>
        <v>43962</v>
      </c>
      <c r="F24" s="204">
        <f t="shared" si="7"/>
        <v>43992</v>
      </c>
      <c r="G24" s="226">
        <f>G22+31</f>
        <v>161</v>
      </c>
      <c r="H24" s="226"/>
      <c r="I24" s="226"/>
      <c r="J24" s="204">
        <f>J23</f>
        <v>44052</v>
      </c>
      <c r="K24" s="82">
        <f>K23</f>
        <v>44062</v>
      </c>
      <c r="L24" s="82">
        <f>L23</f>
        <v>44062</v>
      </c>
      <c r="M24" s="82">
        <f>M23</f>
        <v>44067</v>
      </c>
      <c r="N24" s="82">
        <f>N23</f>
        <v>44067</v>
      </c>
      <c r="O24" s="43">
        <f>+G23+90</f>
        <v>44082</v>
      </c>
      <c r="P24" s="82">
        <f>P23</f>
        <v>44067</v>
      </c>
      <c r="Q24" s="43">
        <f t="shared" si="2"/>
        <v>44082</v>
      </c>
      <c r="R24" s="43">
        <f t="shared" si="0"/>
        <v>44112</v>
      </c>
      <c r="S24" s="82">
        <f>S23</f>
        <v>44112</v>
      </c>
      <c r="T24" s="43"/>
      <c r="U24" s="87">
        <f>U23</f>
        <v>44182</v>
      </c>
    </row>
    <row r="25" spans="1:21" s="94" customFormat="1">
      <c r="A25" s="90" t="s">
        <v>62</v>
      </c>
      <c r="B25" s="91">
        <f>+G25-70</f>
        <v>43952</v>
      </c>
      <c r="C25" s="91">
        <f>+B25+7</f>
        <v>43959</v>
      </c>
      <c r="D25" s="231">
        <v>43983</v>
      </c>
      <c r="E25" s="91">
        <f>+D25+10</f>
        <v>43993</v>
      </c>
      <c r="F25" s="91">
        <f>+G25</f>
        <v>44022</v>
      </c>
      <c r="G25" s="173">
        <f>G$7+G26</f>
        <v>44022</v>
      </c>
      <c r="H25" s="173">
        <f>+G25</f>
        <v>44022</v>
      </c>
      <c r="I25" s="173">
        <f>+G25+45</f>
        <v>44067</v>
      </c>
      <c r="J25" s="91">
        <f>+G25+60</f>
        <v>44082</v>
      </c>
      <c r="K25" s="91">
        <f>+G25+70</f>
        <v>44092</v>
      </c>
      <c r="L25" s="91">
        <f>K25</f>
        <v>44092</v>
      </c>
      <c r="M25" s="91">
        <f>+L25+4</f>
        <v>44096</v>
      </c>
      <c r="N25" s="91">
        <f>G25+75</f>
        <v>44097</v>
      </c>
      <c r="O25" s="91">
        <f>+G25+80</f>
        <v>44102</v>
      </c>
      <c r="P25" s="91">
        <f>+M25</f>
        <v>44096</v>
      </c>
      <c r="Q25" s="91">
        <f t="shared" si="2"/>
        <v>44102</v>
      </c>
      <c r="R25" s="91">
        <f t="shared" si="0"/>
        <v>44132</v>
      </c>
      <c r="S25" s="231">
        <v>44144</v>
      </c>
      <c r="T25" s="91"/>
      <c r="U25" s="93">
        <f>+G25+190</f>
        <v>44212</v>
      </c>
    </row>
    <row r="26" spans="1:21">
      <c r="A26" s="86"/>
      <c r="B26" s="82">
        <f t="shared" ref="B26:E26" si="8">B25</f>
        <v>43952</v>
      </c>
      <c r="C26" s="82">
        <f t="shared" si="8"/>
        <v>43959</v>
      </c>
      <c r="D26" s="82">
        <f t="shared" si="8"/>
        <v>43983</v>
      </c>
      <c r="E26" s="82">
        <f t="shared" si="8"/>
        <v>43993</v>
      </c>
      <c r="F26" s="82">
        <f>F25</f>
        <v>44022</v>
      </c>
      <c r="G26" s="174">
        <f>G24+30</f>
        <v>191</v>
      </c>
      <c r="H26" s="228">
        <f>+G25+10</f>
        <v>44032</v>
      </c>
      <c r="I26" s="228">
        <f>+H26+55</f>
        <v>44087</v>
      </c>
      <c r="J26" s="82">
        <f>J25</f>
        <v>44082</v>
      </c>
      <c r="K26" s="82">
        <f>K25</f>
        <v>44092</v>
      </c>
      <c r="L26" s="82">
        <f>L25</f>
        <v>44092</v>
      </c>
      <c r="M26" s="82">
        <f>M25</f>
        <v>44096</v>
      </c>
      <c r="N26" s="82">
        <f>N25</f>
        <v>44097</v>
      </c>
      <c r="O26" s="43">
        <f>+G25+90</f>
        <v>44112</v>
      </c>
      <c r="P26" s="82">
        <f>P25</f>
        <v>44096</v>
      </c>
      <c r="Q26" s="43">
        <f t="shared" si="2"/>
        <v>44112</v>
      </c>
      <c r="R26" s="43">
        <f t="shared" si="0"/>
        <v>44142</v>
      </c>
      <c r="S26" s="82">
        <f>S25</f>
        <v>44144</v>
      </c>
      <c r="T26" s="43"/>
      <c r="U26" s="87">
        <f>U25</f>
        <v>44212</v>
      </c>
    </row>
    <row r="27" spans="1:21" s="94" customFormat="1">
      <c r="A27" s="90" t="s">
        <v>65</v>
      </c>
      <c r="B27" s="91">
        <f>+G27-70</f>
        <v>43983</v>
      </c>
      <c r="C27" s="91">
        <f>+B27+7</f>
        <v>43990</v>
      </c>
      <c r="D27" s="91">
        <f>+G27-40</f>
        <v>44013</v>
      </c>
      <c r="E27" s="231">
        <v>44025</v>
      </c>
      <c r="F27" s="91">
        <f>+G27</f>
        <v>44053</v>
      </c>
      <c r="G27" s="173">
        <f>G$7+G28</f>
        <v>44053</v>
      </c>
      <c r="H27" s="173">
        <f>+G27</f>
        <v>44053</v>
      </c>
      <c r="I27" s="173">
        <f>+G27+45</f>
        <v>44098</v>
      </c>
      <c r="J27" s="91">
        <f>+G27+60</f>
        <v>44113</v>
      </c>
      <c r="K27" s="91">
        <f>+G27+70</f>
        <v>44123</v>
      </c>
      <c r="L27" s="91">
        <f>K27</f>
        <v>44123</v>
      </c>
      <c r="M27" s="91">
        <f>+L27+4</f>
        <v>44127</v>
      </c>
      <c r="N27" s="231">
        <v>44130</v>
      </c>
      <c r="O27" s="91">
        <f>+G27+80</f>
        <v>44133</v>
      </c>
      <c r="P27" s="91">
        <f>+M27</f>
        <v>44127</v>
      </c>
      <c r="Q27" s="91">
        <f t="shared" si="2"/>
        <v>44133</v>
      </c>
      <c r="R27" s="91">
        <f t="shared" si="0"/>
        <v>44163</v>
      </c>
      <c r="S27" s="91">
        <f>+G27+120</f>
        <v>44173</v>
      </c>
      <c r="T27" s="91"/>
      <c r="U27" s="93">
        <f>+G27+190</f>
        <v>44243</v>
      </c>
    </row>
    <row r="28" spans="1:21">
      <c r="A28" s="86"/>
      <c r="B28" s="82">
        <f t="shared" ref="B28:F28" si="9">B27</f>
        <v>43983</v>
      </c>
      <c r="C28" s="82">
        <f t="shared" si="9"/>
        <v>43990</v>
      </c>
      <c r="D28" s="82">
        <f t="shared" si="9"/>
        <v>44013</v>
      </c>
      <c r="E28" s="82">
        <f t="shared" si="9"/>
        <v>44025</v>
      </c>
      <c r="F28" s="82">
        <f t="shared" si="9"/>
        <v>44053</v>
      </c>
      <c r="G28" s="174">
        <f>G26+31</f>
        <v>222</v>
      </c>
      <c r="H28" s="228">
        <f>+G27+10</f>
        <v>44063</v>
      </c>
      <c r="I28" s="228">
        <f>+H28+55</f>
        <v>44118</v>
      </c>
      <c r="J28" s="82">
        <f>J27</f>
        <v>44113</v>
      </c>
      <c r="K28" s="82">
        <f>K27</f>
        <v>44123</v>
      </c>
      <c r="L28" s="82">
        <f>L27</f>
        <v>44123</v>
      </c>
      <c r="M28" s="82">
        <f>M27</f>
        <v>44127</v>
      </c>
      <c r="N28" s="82">
        <f>N27</f>
        <v>44130</v>
      </c>
      <c r="O28" s="43">
        <f>+G27+90</f>
        <v>44143</v>
      </c>
      <c r="P28" s="82">
        <f>P27</f>
        <v>44127</v>
      </c>
      <c r="Q28" s="43">
        <f t="shared" si="2"/>
        <v>44143</v>
      </c>
      <c r="R28" s="43">
        <f t="shared" si="0"/>
        <v>44173</v>
      </c>
      <c r="S28" s="82">
        <f>S27</f>
        <v>44173</v>
      </c>
      <c r="T28" s="43"/>
      <c r="U28" s="87">
        <f>U27</f>
        <v>44243</v>
      </c>
    </row>
    <row r="29" spans="1:21" s="94" customFormat="1">
      <c r="A29" s="90" t="s">
        <v>68</v>
      </c>
      <c r="B29" s="91">
        <f>+G29-70</f>
        <v>44014</v>
      </c>
      <c r="C29" s="91">
        <f>+B29+7</f>
        <v>44021</v>
      </c>
      <c r="D29" s="231">
        <v>44046</v>
      </c>
      <c r="E29" s="91">
        <f>+D29+10</f>
        <v>44056</v>
      </c>
      <c r="F29" s="91">
        <f>+G29</f>
        <v>44084</v>
      </c>
      <c r="G29" s="173">
        <f>G$7+G30</f>
        <v>44084</v>
      </c>
      <c r="H29" s="173">
        <f>+G29</f>
        <v>44084</v>
      </c>
      <c r="I29" s="173">
        <f>+G29+45</f>
        <v>44129</v>
      </c>
      <c r="J29" s="91">
        <f>+G29+60</f>
        <v>44144</v>
      </c>
      <c r="K29" s="91">
        <f>+G29+70</f>
        <v>44154</v>
      </c>
      <c r="L29" s="91">
        <f>K29</f>
        <v>44154</v>
      </c>
      <c r="M29" s="91">
        <f>+L29+4</f>
        <v>44158</v>
      </c>
      <c r="N29" s="91">
        <f>G29+75</f>
        <v>44159</v>
      </c>
      <c r="O29" s="91">
        <f>+G29+80</f>
        <v>44164</v>
      </c>
      <c r="P29" s="91">
        <f>+M29</f>
        <v>44158</v>
      </c>
      <c r="Q29" s="91">
        <f t="shared" si="2"/>
        <v>44164</v>
      </c>
      <c r="R29" s="91">
        <f t="shared" si="0"/>
        <v>44194</v>
      </c>
      <c r="S29" s="91">
        <f>+G29+120</f>
        <v>44204</v>
      </c>
      <c r="T29" s="91"/>
      <c r="U29" s="93">
        <f>+G29+190</f>
        <v>44274</v>
      </c>
    </row>
    <row r="30" spans="1:21">
      <c r="A30" s="86"/>
      <c r="B30" s="82">
        <f t="shared" ref="B30:F30" si="10">B29</f>
        <v>44014</v>
      </c>
      <c r="C30" s="82">
        <f t="shared" si="10"/>
        <v>44021</v>
      </c>
      <c r="D30" s="82">
        <f t="shared" si="10"/>
        <v>44046</v>
      </c>
      <c r="E30" s="82">
        <f t="shared" si="10"/>
        <v>44056</v>
      </c>
      <c r="F30" s="82">
        <f t="shared" si="10"/>
        <v>44084</v>
      </c>
      <c r="G30" s="174">
        <f>G28+31</f>
        <v>253</v>
      </c>
      <c r="H30" s="228">
        <f>+G29+10</f>
        <v>44094</v>
      </c>
      <c r="I30" s="228">
        <f>+H30+55</f>
        <v>44149</v>
      </c>
      <c r="J30" s="82">
        <f>J29</f>
        <v>44144</v>
      </c>
      <c r="K30" s="82">
        <f>K29</f>
        <v>44154</v>
      </c>
      <c r="L30" s="82">
        <f>L29</f>
        <v>44154</v>
      </c>
      <c r="M30" s="82">
        <f>M29</f>
        <v>44158</v>
      </c>
      <c r="N30" s="82">
        <f>N29</f>
        <v>44159</v>
      </c>
      <c r="O30" s="43">
        <f>+G29+90</f>
        <v>44174</v>
      </c>
      <c r="P30" s="82">
        <f>P29</f>
        <v>44158</v>
      </c>
      <c r="Q30" s="43">
        <f t="shared" si="2"/>
        <v>44174</v>
      </c>
      <c r="R30" s="43">
        <f t="shared" si="0"/>
        <v>44204</v>
      </c>
      <c r="S30" s="82">
        <f>S29</f>
        <v>44204</v>
      </c>
      <c r="T30" s="43"/>
      <c r="U30" s="87">
        <f>U29</f>
        <v>44274</v>
      </c>
    </row>
    <row r="31" spans="1:21" s="94" customFormat="1">
      <c r="A31" s="90" t="s">
        <v>69</v>
      </c>
      <c r="B31" s="91">
        <v>44046</v>
      </c>
      <c r="C31" s="91">
        <f>+B31+7</f>
        <v>44053</v>
      </c>
      <c r="D31" s="91">
        <f>+G31-40</f>
        <v>44074</v>
      </c>
      <c r="E31" s="91">
        <f>+D31+10</f>
        <v>44084</v>
      </c>
      <c r="F31" s="231">
        <v>44113</v>
      </c>
      <c r="G31" s="173">
        <f>G$7+G32</f>
        <v>44114</v>
      </c>
      <c r="H31" s="173">
        <f>+G31</f>
        <v>44114</v>
      </c>
      <c r="I31" s="173">
        <f>+G31+45</f>
        <v>44159</v>
      </c>
      <c r="J31" s="91">
        <f>+G31+60</f>
        <v>44174</v>
      </c>
      <c r="K31" s="231">
        <v>44186</v>
      </c>
      <c r="L31" s="231">
        <v>44186</v>
      </c>
      <c r="M31" s="231">
        <v>44193</v>
      </c>
      <c r="N31" s="231">
        <v>44193</v>
      </c>
      <c r="O31" s="91">
        <f>+G31+80</f>
        <v>44194</v>
      </c>
      <c r="P31" s="91">
        <f>+M31</f>
        <v>44193</v>
      </c>
      <c r="Q31" s="91">
        <f t="shared" si="2"/>
        <v>44194</v>
      </c>
      <c r="R31" s="91">
        <f t="shared" si="0"/>
        <v>44224</v>
      </c>
      <c r="S31" s="231">
        <v>44235</v>
      </c>
      <c r="T31" s="91"/>
      <c r="U31" s="93">
        <f>+G31+190</f>
        <v>44304</v>
      </c>
    </row>
    <row r="32" spans="1:21">
      <c r="A32" s="86"/>
      <c r="B32" s="82">
        <f t="shared" ref="B32:F32" si="11">B31</f>
        <v>44046</v>
      </c>
      <c r="C32" s="82">
        <f t="shared" si="11"/>
        <v>44053</v>
      </c>
      <c r="D32" s="82">
        <f t="shared" si="11"/>
        <v>44074</v>
      </c>
      <c r="E32" s="82">
        <f t="shared" si="11"/>
        <v>44084</v>
      </c>
      <c r="F32" s="82">
        <f t="shared" si="11"/>
        <v>44113</v>
      </c>
      <c r="G32" s="174">
        <f>G30+30</f>
        <v>283</v>
      </c>
      <c r="H32" s="228">
        <f>+G31+10</f>
        <v>44124</v>
      </c>
      <c r="I32" s="228">
        <f>+H32+55</f>
        <v>44179</v>
      </c>
      <c r="J32" s="82">
        <f>J31</f>
        <v>44174</v>
      </c>
      <c r="K32" s="82">
        <f>K31</f>
        <v>44186</v>
      </c>
      <c r="L32" s="82">
        <f>L31</f>
        <v>44186</v>
      </c>
      <c r="M32" s="82">
        <f>M31</f>
        <v>44193</v>
      </c>
      <c r="N32" s="82">
        <f>N31</f>
        <v>44193</v>
      </c>
      <c r="O32" s="43">
        <f>+G31+90</f>
        <v>44204</v>
      </c>
      <c r="P32" s="82">
        <f>P31</f>
        <v>44193</v>
      </c>
      <c r="Q32" s="43">
        <f t="shared" si="2"/>
        <v>44204</v>
      </c>
      <c r="R32" s="43">
        <f t="shared" si="0"/>
        <v>44234</v>
      </c>
      <c r="S32" s="82">
        <f>S31</f>
        <v>44235</v>
      </c>
      <c r="T32" s="43"/>
      <c r="U32" s="87">
        <f>U31</f>
        <v>44304</v>
      </c>
    </row>
    <row r="33" spans="1:21" s="94" customFormat="1">
      <c r="A33" s="90" t="s">
        <v>70</v>
      </c>
      <c r="B33" s="91">
        <f>+G33-70</f>
        <v>44075</v>
      </c>
      <c r="C33" s="91">
        <f>+B33+7</f>
        <v>44082</v>
      </c>
      <c r="D33" s="91">
        <f>+G33-40</f>
        <v>44105</v>
      </c>
      <c r="E33" s="231">
        <v>44117</v>
      </c>
      <c r="F33" s="91">
        <f>+G33</f>
        <v>44145</v>
      </c>
      <c r="G33" s="173">
        <f>G$7+G34</f>
        <v>44145</v>
      </c>
      <c r="H33" s="173">
        <f>+G33</f>
        <v>44145</v>
      </c>
      <c r="I33" s="173">
        <f>+G33+45</f>
        <v>44190</v>
      </c>
      <c r="J33" s="231">
        <v>44207</v>
      </c>
      <c r="K33" s="91">
        <f>+G33+70</f>
        <v>44215</v>
      </c>
      <c r="L33" s="91">
        <f>K33</f>
        <v>44215</v>
      </c>
      <c r="M33" s="231">
        <v>44221</v>
      </c>
      <c r="N33" s="231">
        <v>44221</v>
      </c>
      <c r="O33" s="91">
        <f>+G33+80</f>
        <v>44225</v>
      </c>
      <c r="P33" s="91">
        <f>+M33</f>
        <v>44221</v>
      </c>
      <c r="Q33" s="91">
        <f t="shared" si="2"/>
        <v>44225</v>
      </c>
      <c r="R33" s="91">
        <f t="shared" si="0"/>
        <v>44255</v>
      </c>
      <c r="S33" s="91">
        <f>+G33+120</f>
        <v>44265</v>
      </c>
      <c r="T33" s="91"/>
      <c r="U33" s="93">
        <f>+G33+190</f>
        <v>44335</v>
      </c>
    </row>
    <row r="34" spans="1:21">
      <c r="A34" s="86"/>
      <c r="B34" s="82">
        <f t="shared" ref="B34:F34" si="12">B33</f>
        <v>44075</v>
      </c>
      <c r="C34" s="82">
        <f t="shared" si="12"/>
        <v>44082</v>
      </c>
      <c r="D34" s="82">
        <f t="shared" si="12"/>
        <v>44105</v>
      </c>
      <c r="E34" s="82">
        <f t="shared" si="12"/>
        <v>44117</v>
      </c>
      <c r="F34" s="82">
        <f t="shared" si="12"/>
        <v>44145</v>
      </c>
      <c r="G34" s="174">
        <f>G32+31</f>
        <v>314</v>
      </c>
      <c r="H34" s="228">
        <f>+G33+10</f>
        <v>44155</v>
      </c>
      <c r="I34" s="228">
        <f>+H34+55</f>
        <v>44210</v>
      </c>
      <c r="J34" s="82">
        <f>J33</f>
        <v>44207</v>
      </c>
      <c r="K34" s="82">
        <f>K33</f>
        <v>44215</v>
      </c>
      <c r="L34" s="82">
        <f>L33</f>
        <v>44215</v>
      </c>
      <c r="M34" s="82">
        <f>M33</f>
        <v>44221</v>
      </c>
      <c r="N34" s="82">
        <f>N33</f>
        <v>44221</v>
      </c>
      <c r="O34" s="43">
        <f>+G33+90</f>
        <v>44235</v>
      </c>
      <c r="P34" s="82">
        <f>P33</f>
        <v>44221</v>
      </c>
      <c r="Q34" s="43">
        <f t="shared" si="2"/>
        <v>44235</v>
      </c>
      <c r="R34" s="43">
        <f t="shared" si="0"/>
        <v>44265</v>
      </c>
      <c r="S34" s="82">
        <f>S33</f>
        <v>44265</v>
      </c>
      <c r="T34" s="43"/>
      <c r="U34" s="87">
        <f>U33</f>
        <v>44335</v>
      </c>
    </row>
    <row r="35" spans="1:21" s="94" customFormat="1">
      <c r="A35" s="90" t="s">
        <v>71</v>
      </c>
      <c r="B35" s="91">
        <f>+G35-70</f>
        <v>44105</v>
      </c>
      <c r="C35" s="91">
        <f>+B35+7</f>
        <v>44112</v>
      </c>
      <c r="D35" s="231">
        <v>44137</v>
      </c>
      <c r="E35" s="91">
        <f>+D35+10</f>
        <v>44147</v>
      </c>
      <c r="F35" s="91">
        <f>+G35</f>
        <v>44175</v>
      </c>
      <c r="G35" s="173">
        <f>G$7+G36</f>
        <v>44175</v>
      </c>
      <c r="H35" s="173">
        <f>+G35</f>
        <v>44175</v>
      </c>
      <c r="I35" s="173">
        <f>+G35+45</f>
        <v>44220</v>
      </c>
      <c r="J35" s="91">
        <f>+G35+60</f>
        <v>44235</v>
      </c>
      <c r="K35" s="91">
        <f>+G35+70</f>
        <v>44245</v>
      </c>
      <c r="L35" s="91">
        <f>K35</f>
        <v>44245</v>
      </c>
      <c r="M35" s="91">
        <f>+L35+4</f>
        <v>44249</v>
      </c>
      <c r="N35" s="91">
        <f>G35+75</f>
        <v>44250</v>
      </c>
      <c r="O35" s="91">
        <f>+G35+80</f>
        <v>44255</v>
      </c>
      <c r="P35" s="91">
        <f>+M35</f>
        <v>44249</v>
      </c>
      <c r="Q35" s="91">
        <f t="shared" si="2"/>
        <v>44255</v>
      </c>
      <c r="R35" s="91">
        <f t="shared" si="0"/>
        <v>44285</v>
      </c>
      <c r="S35" s="91">
        <f>+G35+120</f>
        <v>44295</v>
      </c>
      <c r="T35" s="91"/>
      <c r="U35" s="93">
        <f>+G35+190</f>
        <v>44365</v>
      </c>
    </row>
    <row r="36" spans="1:21" ht="13.8" thickBot="1">
      <c r="A36" s="88"/>
      <c r="B36" s="83">
        <f t="shared" ref="B36:F36" si="13">B35</f>
        <v>44105</v>
      </c>
      <c r="C36" s="83">
        <f t="shared" si="13"/>
        <v>44112</v>
      </c>
      <c r="D36" s="83">
        <f t="shared" si="13"/>
        <v>44137</v>
      </c>
      <c r="E36" s="83">
        <f t="shared" si="13"/>
        <v>44147</v>
      </c>
      <c r="F36" s="83">
        <f t="shared" si="13"/>
        <v>44175</v>
      </c>
      <c r="G36" s="175">
        <f>G34+30</f>
        <v>344</v>
      </c>
      <c r="H36" s="229">
        <f>+G35+10</f>
        <v>44185</v>
      </c>
      <c r="I36" s="229">
        <f>+H36+55</f>
        <v>44240</v>
      </c>
      <c r="J36" s="83">
        <f>J35</f>
        <v>44235</v>
      </c>
      <c r="K36" s="83">
        <f>K35</f>
        <v>44245</v>
      </c>
      <c r="L36" s="83">
        <f>L35</f>
        <v>44245</v>
      </c>
      <c r="M36" s="83">
        <f>M35</f>
        <v>44249</v>
      </c>
      <c r="N36" s="83">
        <f>N35</f>
        <v>44250</v>
      </c>
      <c r="O36" s="85">
        <f>G35+90</f>
        <v>44265</v>
      </c>
      <c r="P36" s="83">
        <f>P35</f>
        <v>44249</v>
      </c>
      <c r="Q36" s="85">
        <f>O36</f>
        <v>44265</v>
      </c>
      <c r="R36" s="85">
        <f t="shared" si="0"/>
        <v>44295</v>
      </c>
      <c r="S36" s="83">
        <f>S35</f>
        <v>44295</v>
      </c>
      <c r="T36" s="85"/>
      <c r="U36" s="89">
        <f>U35</f>
        <v>44365</v>
      </c>
    </row>
    <row r="37" spans="1:21">
      <c r="A37" s="49" t="s">
        <v>72</v>
      </c>
      <c r="B37" s="50"/>
      <c r="C37" s="51"/>
      <c r="D37" s="79" t="s">
        <v>73</v>
      </c>
      <c r="E37" s="79" t="s">
        <v>73</v>
      </c>
      <c r="F37" s="51"/>
      <c r="G37" s="220" t="s">
        <v>74</v>
      </c>
      <c r="H37" s="220" t="s">
        <v>75</v>
      </c>
      <c r="I37" s="56" t="s">
        <v>75</v>
      </c>
      <c r="J37" s="221" t="s">
        <v>75</v>
      </c>
      <c r="K37" s="79" t="s">
        <v>75</v>
      </c>
      <c r="L37" s="43"/>
      <c r="M37" s="79" t="s">
        <v>77</v>
      </c>
      <c r="N37" s="79" t="s">
        <v>76</v>
      </c>
      <c r="O37" s="79" t="s">
        <v>78</v>
      </c>
      <c r="P37" s="312" t="s">
        <v>79</v>
      </c>
      <c r="Q37" s="313"/>
      <c r="R37" s="79" t="s">
        <v>80</v>
      </c>
      <c r="S37" s="79" t="s">
        <v>81</v>
      </c>
      <c r="T37" s="79" t="s">
        <v>82</v>
      </c>
      <c r="U37" s="81" t="s">
        <v>74</v>
      </c>
    </row>
    <row r="38" spans="1:21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61" t="s">
        <v>84</v>
      </c>
      <c r="G38" s="61" t="s">
        <v>84</v>
      </c>
      <c r="H38" s="61"/>
      <c r="I38" s="61"/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84</v>
      </c>
      <c r="P38" s="61" t="s">
        <v>85</v>
      </c>
      <c r="Q38" s="61" t="s">
        <v>85</v>
      </c>
      <c r="R38" s="61" t="s">
        <v>85</v>
      </c>
      <c r="S38" s="61" t="s">
        <v>85</v>
      </c>
      <c r="T38" s="63" t="s">
        <v>85</v>
      </c>
      <c r="U38" s="64"/>
    </row>
    <row r="39" spans="1:21" s="65" customFormat="1" ht="10.8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68" t="s">
        <v>89</v>
      </c>
      <c r="G39" s="68" t="s">
        <v>90</v>
      </c>
      <c r="H39" s="68"/>
      <c r="I39" s="68"/>
      <c r="J39" s="68" t="s">
        <v>91</v>
      </c>
      <c r="K39" s="68" t="s">
        <v>91</v>
      </c>
      <c r="L39" s="68" t="s">
        <v>89</v>
      </c>
      <c r="M39" s="68"/>
      <c r="N39" s="68" t="s">
        <v>89</v>
      </c>
      <c r="O39" s="68" t="s">
        <v>89</v>
      </c>
      <c r="P39" s="70"/>
      <c r="Q39" s="68"/>
      <c r="R39" s="70"/>
      <c r="S39" s="68"/>
      <c r="T39" s="70"/>
      <c r="U39" s="71"/>
    </row>
    <row r="40" spans="1:21" ht="13.8" thickTop="1"/>
    <row r="41" spans="1:21">
      <c r="A41" s="232" t="s">
        <v>260</v>
      </c>
    </row>
    <row r="43" spans="1:21">
      <c r="A43" s="72" t="s">
        <v>257</v>
      </c>
    </row>
    <row r="44" spans="1:21">
      <c r="A44" s="72" t="s">
        <v>93</v>
      </c>
      <c r="L44" s="176"/>
      <c r="M44" s="176"/>
    </row>
    <row r="46" spans="1:21">
      <c r="A46" s="305" t="s">
        <v>94</v>
      </c>
      <c r="B46" s="305"/>
      <c r="C46" s="305"/>
      <c r="D46" s="305"/>
      <c r="E46" s="305"/>
      <c r="F46" s="305"/>
      <c r="G46" s="305"/>
      <c r="H46" s="305"/>
      <c r="I46" s="305"/>
      <c r="J46" s="305"/>
      <c r="K46" s="2"/>
    </row>
    <row r="47" spans="1:21">
      <c r="A47" s="4" t="s">
        <v>95</v>
      </c>
      <c r="B47" s="72" t="s">
        <v>255</v>
      </c>
      <c r="C47" s="72"/>
      <c r="D47" s="72"/>
      <c r="E47" s="72"/>
      <c r="F47" s="72"/>
      <c r="G47" s="72"/>
      <c r="H47" s="72"/>
      <c r="I47" s="72"/>
      <c r="J47" s="72"/>
      <c r="K47" s="2"/>
    </row>
    <row r="48" spans="1:21">
      <c r="A48" s="4" t="s">
        <v>97</v>
      </c>
      <c r="B48" s="72" t="s">
        <v>98</v>
      </c>
      <c r="C48" s="72"/>
      <c r="D48" s="72"/>
      <c r="E48" s="72"/>
      <c r="F48" s="72"/>
      <c r="G48" s="72"/>
      <c r="H48" s="72"/>
      <c r="I48" s="72"/>
      <c r="J48" s="72"/>
      <c r="K48" s="2"/>
    </row>
    <row r="49" spans="1:11">
      <c r="A49" s="4" t="s">
        <v>99</v>
      </c>
      <c r="B49" s="72" t="s">
        <v>100</v>
      </c>
      <c r="C49" s="73"/>
      <c r="D49" s="72"/>
      <c r="E49" s="72"/>
      <c r="F49" s="72"/>
      <c r="G49" s="72"/>
      <c r="H49" s="72"/>
      <c r="I49" s="72"/>
      <c r="J49" s="72"/>
      <c r="K49" s="2"/>
    </row>
    <row r="50" spans="1:11">
      <c r="A50" s="4" t="s">
        <v>101</v>
      </c>
      <c r="B50" s="72" t="s">
        <v>102</v>
      </c>
      <c r="C50" s="72"/>
      <c r="D50" s="72"/>
      <c r="E50" s="72"/>
      <c r="F50" s="72"/>
      <c r="G50" s="72"/>
      <c r="H50" s="72"/>
      <c r="I50" s="72"/>
      <c r="J50" s="72"/>
      <c r="K50" s="2"/>
    </row>
    <row r="51" spans="1:11">
      <c r="A51" s="4" t="s">
        <v>103</v>
      </c>
      <c r="B51" s="72" t="s">
        <v>104</v>
      </c>
      <c r="C51" s="72"/>
      <c r="D51" s="72"/>
      <c r="E51" s="72"/>
      <c r="F51" s="72"/>
      <c r="G51" s="72"/>
      <c r="H51" s="72"/>
      <c r="I51" s="72"/>
      <c r="J51" s="72"/>
      <c r="K51" s="2"/>
    </row>
    <row r="52" spans="1:11">
      <c r="A52" s="4" t="s">
        <v>105</v>
      </c>
      <c r="B52" s="72" t="s">
        <v>256</v>
      </c>
      <c r="C52" s="72"/>
      <c r="D52" s="72"/>
      <c r="E52" s="72"/>
      <c r="F52" s="72"/>
      <c r="G52" s="72"/>
      <c r="H52" s="72"/>
      <c r="I52" s="72"/>
      <c r="J52" s="72"/>
      <c r="K52" s="72"/>
    </row>
    <row r="53" spans="1:11">
      <c r="A53" s="4" t="s">
        <v>106</v>
      </c>
      <c r="B53" s="72" t="s">
        <v>107</v>
      </c>
      <c r="C53" s="72"/>
      <c r="D53" s="72"/>
      <c r="E53" s="72"/>
      <c r="F53" s="72"/>
      <c r="G53" s="72"/>
      <c r="H53" s="72"/>
      <c r="I53" s="72"/>
      <c r="J53" s="72"/>
      <c r="K53" s="72"/>
    </row>
    <row r="54" spans="1:11">
      <c r="B54" s="74"/>
      <c r="C54" s="2"/>
      <c r="D54" s="72"/>
      <c r="E54" s="72"/>
      <c r="F54" s="72"/>
      <c r="G54" s="72"/>
      <c r="H54" s="72"/>
      <c r="I54" s="72"/>
      <c r="J54" s="72"/>
      <c r="K54" s="72"/>
    </row>
    <row r="55" spans="1:11">
      <c r="C55" s="2"/>
      <c r="D55" s="72"/>
    </row>
    <row r="56" spans="1:11">
      <c r="C56" s="2"/>
      <c r="D56" s="72"/>
    </row>
    <row r="57" spans="1:11">
      <c r="C57" s="2"/>
      <c r="D57" s="72"/>
    </row>
    <row r="58" spans="1:11">
      <c r="C58" s="2"/>
      <c r="D58" s="72"/>
    </row>
    <row r="59" spans="1:11">
      <c r="C59" s="2"/>
      <c r="D59" s="72"/>
    </row>
    <row r="60" spans="1:11">
      <c r="C60" s="72"/>
      <c r="D60" s="72"/>
    </row>
    <row r="61" spans="1:11">
      <c r="C61" s="72"/>
      <c r="D61" s="72"/>
    </row>
    <row r="62" spans="1:11">
      <c r="C62" s="72"/>
      <c r="D62" s="72"/>
    </row>
    <row r="63" spans="1:11">
      <c r="C63" s="72"/>
      <c r="D63" s="72"/>
    </row>
    <row r="64" spans="1:11">
      <c r="C64" s="72"/>
      <c r="D64" s="72"/>
    </row>
    <row r="65" spans="3:23">
      <c r="C65" s="72"/>
      <c r="D65" s="72"/>
    </row>
    <row r="66" spans="3:23">
      <c r="C66" s="72"/>
      <c r="D66" s="72"/>
    </row>
    <row r="67" spans="3:23" s="4" customFormat="1">
      <c r="C67" s="72"/>
      <c r="D67" s="72"/>
      <c r="V67" s="2"/>
      <c r="W67" s="2"/>
    </row>
    <row r="68" spans="3:23" s="4" customFormat="1">
      <c r="C68" s="72"/>
      <c r="D68" s="72"/>
      <c r="V68" s="2"/>
      <c r="W68" s="2"/>
    </row>
    <row r="69" spans="3:23" s="4" customFormat="1">
      <c r="C69" s="72"/>
      <c r="D69" s="72"/>
      <c r="V69" s="2"/>
      <c r="W69" s="2"/>
    </row>
    <row r="70" spans="3:23" s="4" customFormat="1">
      <c r="C70" s="72"/>
      <c r="D70" s="72"/>
      <c r="V70" s="2"/>
      <c r="W70" s="2"/>
    </row>
    <row r="71" spans="3:23" s="4" customFormat="1">
      <c r="C71" s="72"/>
      <c r="D71" s="72"/>
      <c r="V71" s="2"/>
      <c r="W71" s="2"/>
    </row>
    <row r="72" spans="3:23" s="4" customFormat="1">
      <c r="C72" s="72"/>
      <c r="D72" s="72"/>
      <c r="V72" s="2"/>
      <c r="W72" s="2"/>
    </row>
    <row r="73" spans="3:23" s="4" customFormat="1">
      <c r="C73" s="72"/>
      <c r="D73" s="72"/>
      <c r="V73" s="2"/>
      <c r="W73" s="2"/>
    </row>
    <row r="74" spans="3:23" s="4" customFormat="1">
      <c r="C74" s="72"/>
      <c r="D74" s="72"/>
      <c r="V74" s="2"/>
      <c r="W74" s="2"/>
    </row>
    <row r="75" spans="3:23" s="4" customFormat="1">
      <c r="C75" s="72"/>
      <c r="D75" s="72"/>
      <c r="V75" s="2"/>
      <c r="W75" s="2"/>
    </row>
    <row r="76" spans="3:23" s="4" customFormat="1">
      <c r="C76" s="72"/>
      <c r="D76" s="72"/>
      <c r="V76" s="2"/>
      <c r="W76" s="2"/>
    </row>
    <row r="77" spans="3:23" s="4" customFormat="1">
      <c r="C77" s="72"/>
      <c r="D77" s="72"/>
      <c r="V77" s="2"/>
      <c r="W77" s="2"/>
    </row>
    <row r="78" spans="3:23" s="4" customFormat="1">
      <c r="C78" s="72"/>
      <c r="D78" s="72"/>
      <c r="V78" s="2"/>
      <c r="W78" s="2"/>
    </row>
    <row r="79" spans="3:23" s="4" customFormat="1">
      <c r="C79" s="72"/>
      <c r="D79" s="72"/>
      <c r="V79" s="2"/>
      <c r="W79" s="2"/>
    </row>
    <row r="80" spans="3:23" s="4" customFormat="1">
      <c r="C80" s="72"/>
      <c r="D80" s="72"/>
      <c r="V80" s="2"/>
      <c r="W80" s="2"/>
    </row>
    <row r="81" spans="3:23" s="4" customFormat="1">
      <c r="C81" s="72"/>
      <c r="D81" s="72"/>
      <c r="V81" s="2"/>
      <c r="W81" s="2"/>
    </row>
    <row r="82" spans="3:23" s="4" customFormat="1">
      <c r="C82" s="72"/>
      <c r="D82" s="72"/>
      <c r="V82" s="2"/>
      <c r="W82" s="2"/>
    </row>
    <row r="83" spans="3:23" s="4" customFormat="1">
      <c r="C83" s="72"/>
      <c r="D83" s="72"/>
      <c r="V83" s="2"/>
      <c r="W83" s="2"/>
    </row>
    <row r="84" spans="3:23" s="4" customFormat="1">
      <c r="C84" s="72"/>
      <c r="D84" s="72"/>
      <c r="V84" s="2"/>
      <c r="W84" s="2"/>
    </row>
    <row r="85" spans="3:23" s="4" customFormat="1">
      <c r="C85" s="72"/>
      <c r="D85" s="72"/>
      <c r="V85" s="2"/>
      <c r="W85" s="2"/>
    </row>
    <row r="86" spans="3:23" s="4" customFormat="1">
      <c r="C86" s="72"/>
      <c r="D86" s="72"/>
      <c r="V86" s="2"/>
      <c r="W86" s="2"/>
    </row>
    <row r="87" spans="3:23" s="4" customFormat="1">
      <c r="C87" s="72"/>
      <c r="D87" s="72"/>
      <c r="V87" s="2"/>
      <c r="W87" s="2"/>
    </row>
    <row r="88" spans="3:23" s="4" customFormat="1">
      <c r="C88" s="72"/>
      <c r="D88" s="72"/>
      <c r="V88" s="2"/>
      <c r="W88" s="2"/>
    </row>
    <row r="89" spans="3:23" s="4" customFormat="1">
      <c r="C89" s="72"/>
      <c r="D89" s="72"/>
      <c r="V89" s="2"/>
      <c r="W89" s="2"/>
    </row>
  </sheetData>
  <mergeCells count="7">
    <mergeCell ref="A46:J46"/>
    <mergeCell ref="A1:U1"/>
    <mergeCell ref="A2:U2"/>
    <mergeCell ref="A3:U3"/>
    <mergeCell ref="A4:U4"/>
    <mergeCell ref="P9:R9"/>
    <mergeCell ref="P37:Q37"/>
  </mergeCells>
  <pageMargins left="0.7" right="0.7" top="0.75" bottom="0.75" header="0.3" footer="0.3"/>
  <pageSetup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87"/>
  <sheetViews>
    <sheetView workbookViewId="0">
      <selection activeCell="C10" sqref="C10"/>
    </sheetView>
  </sheetViews>
  <sheetFormatPr defaultColWidth="8" defaultRowHeight="13.2"/>
  <cols>
    <col min="1" max="1" width="5.69921875" style="4" customWidth="1"/>
    <col min="2" max="2" width="8.69921875" style="4" customWidth="1"/>
    <col min="3" max="3" width="8.59765625" style="4" customWidth="1"/>
    <col min="4" max="4" width="9.69921875" style="4" customWidth="1"/>
    <col min="5" max="5" width="10" style="4" customWidth="1"/>
    <col min="6" max="6" width="10.69921875" style="4" customWidth="1"/>
    <col min="7" max="7" width="8.69921875" style="4" customWidth="1"/>
    <col min="8" max="10" width="9.69921875" style="4" customWidth="1"/>
    <col min="11" max="11" width="10.19921875" style="4" customWidth="1"/>
    <col min="12" max="12" width="9.69921875" style="4" customWidth="1"/>
    <col min="13" max="13" width="10.19921875" style="4" customWidth="1"/>
    <col min="14" max="15" width="11.5" style="4" customWidth="1"/>
    <col min="16" max="16" width="11.19921875" style="4" customWidth="1"/>
    <col min="17" max="18" width="10.09765625" style="4" customWidth="1"/>
    <col min="19" max="19" width="11.19921875" style="4" customWidth="1"/>
    <col min="20" max="20" width="12.59765625" style="4" customWidth="1"/>
    <col min="21" max="22" width="11.19921875" style="4" customWidth="1"/>
    <col min="23" max="16384" width="8" style="2"/>
  </cols>
  <sheetData>
    <row r="1" spans="1:24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</row>
    <row r="2" spans="1:24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</row>
    <row r="3" spans="1:24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</row>
    <row r="4" spans="1:24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</row>
    <row r="5" spans="1:24" ht="13.8" thickBot="1">
      <c r="A5" s="3"/>
      <c r="L5" s="3"/>
      <c r="M5" s="3"/>
      <c r="N5" s="3"/>
    </row>
    <row r="6" spans="1:24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198" t="str">
        <f>D6</f>
        <v>Cycle start</v>
      </c>
      <c r="G6" s="7" t="str">
        <f>F6</f>
        <v>Cycle start</v>
      </c>
      <c r="H6" s="169" t="s">
        <v>112</v>
      </c>
      <c r="I6" s="208" t="str">
        <f>F6</f>
        <v>Cycle start</v>
      </c>
      <c r="J6" s="208" t="str">
        <f>G6</f>
        <v>Cycle start</v>
      </c>
      <c r="K6" s="7" t="str">
        <f>G6</f>
        <v>Cycle start</v>
      </c>
      <c r="L6" s="8" t="str">
        <f>K6</f>
        <v>Cycle start</v>
      </c>
      <c r="M6" s="8" t="str">
        <f>L6</f>
        <v>Cycle start</v>
      </c>
      <c r="N6" s="8" t="str">
        <f>M6</f>
        <v>Cycle start</v>
      </c>
      <c r="O6" s="7" t="str">
        <f>M6</f>
        <v>Cycle start</v>
      </c>
      <c r="P6" s="8" t="str">
        <f>O6</f>
        <v>Cycle start</v>
      </c>
      <c r="Q6" s="7" t="str">
        <f>P6</f>
        <v>Cycle start</v>
      </c>
      <c r="R6" s="8"/>
      <c r="S6" s="7" t="s">
        <v>15</v>
      </c>
      <c r="T6" s="8" t="s">
        <v>16</v>
      </c>
      <c r="U6" s="7" t="str">
        <f>T6</f>
        <v>Record Closes</v>
      </c>
      <c r="V6" s="10" t="str">
        <f>Q6</f>
        <v>Cycle start</v>
      </c>
    </row>
    <row r="7" spans="1:24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99">
        <v>-5</v>
      </c>
      <c r="G7" s="17"/>
      <c r="H7" s="170">
        <v>43831</v>
      </c>
      <c r="I7" s="209" t="s">
        <v>247</v>
      </c>
      <c r="J7" s="209" t="s">
        <v>248</v>
      </c>
      <c r="K7" s="14" t="s">
        <v>19</v>
      </c>
      <c r="L7" s="19" t="s">
        <v>20</v>
      </c>
      <c r="M7" s="15" t="str">
        <f>L7</f>
        <v>+ 70</v>
      </c>
      <c r="N7" s="19" t="s">
        <v>21</v>
      </c>
      <c r="O7" s="14" t="s">
        <v>249</v>
      </c>
      <c r="P7" s="19" t="s">
        <v>23</v>
      </c>
      <c r="Q7" s="14" t="s">
        <v>249</v>
      </c>
      <c r="R7" s="15"/>
      <c r="S7" s="14" t="s">
        <v>24</v>
      </c>
      <c r="T7" s="19" t="s">
        <v>25</v>
      </c>
      <c r="U7" s="14" t="s">
        <v>20</v>
      </c>
      <c r="V7" s="20" t="s">
        <v>26</v>
      </c>
    </row>
    <row r="8" spans="1:24" s="11" customFormat="1">
      <c r="A8" s="12"/>
      <c r="B8" s="21"/>
      <c r="C8" s="96"/>
      <c r="D8" s="23"/>
      <c r="E8" s="96"/>
      <c r="F8" s="200"/>
      <c r="G8" s="22"/>
      <c r="H8" s="171" t="s">
        <v>113</v>
      </c>
      <c r="I8" s="210"/>
      <c r="J8" s="210"/>
      <c r="K8" s="96"/>
      <c r="L8" s="97"/>
      <c r="M8" s="23"/>
      <c r="N8" s="97"/>
      <c r="O8" s="96"/>
      <c r="P8" s="97"/>
      <c r="Q8" s="96"/>
      <c r="R8" s="22"/>
      <c r="S8" s="96"/>
      <c r="T8" s="97"/>
      <c r="U8" s="96"/>
      <c r="V8" s="98"/>
    </row>
    <row r="9" spans="1:24" s="11" customFormat="1" ht="13.8" thickBot="1">
      <c r="A9" s="12"/>
      <c r="B9" s="177">
        <v>43720</v>
      </c>
      <c r="C9" s="22"/>
      <c r="D9" s="23"/>
      <c r="E9" s="22"/>
      <c r="F9" s="200"/>
      <c r="G9" s="22"/>
      <c r="H9" s="172" t="s">
        <v>114</v>
      </c>
      <c r="I9" s="211"/>
      <c r="J9" s="211"/>
      <c r="K9" s="22"/>
      <c r="L9" s="23"/>
      <c r="M9" s="23"/>
      <c r="N9" s="23"/>
      <c r="O9" s="22"/>
      <c r="P9" s="23"/>
      <c r="Q9" s="308" t="s">
        <v>16</v>
      </c>
      <c r="R9" s="309"/>
      <c r="S9" s="310"/>
      <c r="T9" s="23"/>
      <c r="U9" s="22"/>
      <c r="V9" s="25"/>
      <c r="W9" s="26"/>
      <c r="X9" s="26"/>
    </row>
    <row r="10" spans="1:24" s="11" customFormat="1" ht="52.8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00" t="s">
        <v>32</v>
      </c>
      <c r="G10" s="22" t="s">
        <v>33</v>
      </c>
      <c r="H10" s="23" t="s">
        <v>34</v>
      </c>
      <c r="I10" s="212" t="s">
        <v>244</v>
      </c>
      <c r="J10" s="212" t="s">
        <v>244</v>
      </c>
      <c r="K10" s="22" t="s">
        <v>35</v>
      </c>
      <c r="L10" s="23" t="s">
        <v>36</v>
      </c>
      <c r="M10" s="23" t="s">
        <v>37</v>
      </c>
      <c r="N10" s="23" t="s">
        <v>38</v>
      </c>
      <c r="O10" s="22" t="s">
        <v>39</v>
      </c>
      <c r="P10" s="23" t="s">
        <v>40</v>
      </c>
      <c r="Q10" s="22" t="s">
        <v>41</v>
      </c>
      <c r="R10" s="23" t="s">
        <v>42</v>
      </c>
      <c r="S10" s="22" t="s">
        <v>43</v>
      </c>
      <c r="T10" s="23" t="s">
        <v>44</v>
      </c>
      <c r="U10" s="22" t="s">
        <v>45</v>
      </c>
      <c r="V10" s="25" t="s">
        <v>46</v>
      </c>
      <c r="W10" s="26"/>
      <c r="X10" s="26"/>
    </row>
    <row r="11" spans="1:24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195" t="s">
        <v>243</v>
      </c>
      <c r="F11" s="201" t="s">
        <v>50</v>
      </c>
      <c r="G11" s="29" t="s">
        <v>51</v>
      </c>
      <c r="H11" s="30" t="s">
        <v>52</v>
      </c>
      <c r="I11" s="213" t="s">
        <v>245</v>
      </c>
      <c r="J11" s="213" t="s">
        <v>246</v>
      </c>
      <c r="K11" s="29" t="s">
        <v>53</v>
      </c>
      <c r="L11" s="30" t="s">
        <v>54</v>
      </c>
      <c r="M11" s="30" t="s">
        <v>53</v>
      </c>
      <c r="N11" s="30" t="s">
        <v>15</v>
      </c>
      <c r="O11" s="29" t="s">
        <v>55</v>
      </c>
      <c r="P11" s="30" t="s">
        <v>56</v>
      </c>
      <c r="Q11" s="29" t="s">
        <v>57</v>
      </c>
      <c r="R11" s="30" t="s">
        <v>15</v>
      </c>
      <c r="S11" s="29" t="s">
        <v>58</v>
      </c>
      <c r="T11" s="30" t="s">
        <v>251</v>
      </c>
      <c r="U11" s="29" t="s">
        <v>60</v>
      </c>
      <c r="V11" s="32" t="s">
        <v>61</v>
      </c>
      <c r="W11" s="26"/>
      <c r="X11" s="26"/>
    </row>
    <row r="12" spans="1:24" ht="4.5" customHeight="1">
      <c r="A12" s="33"/>
      <c r="B12" s="34"/>
      <c r="D12" s="35"/>
      <c r="F12" s="202"/>
      <c r="H12" s="35"/>
      <c r="I12" s="214"/>
      <c r="J12" s="214"/>
      <c r="L12" s="35"/>
      <c r="M12" s="35"/>
      <c r="N12" s="35"/>
      <c r="P12" s="35"/>
      <c r="R12" s="35"/>
      <c r="T12" s="35"/>
      <c r="V12" s="37"/>
    </row>
    <row r="13" spans="1:24" s="94" customFormat="1" ht="13.5" hidden="1" customHeight="1">
      <c r="A13" s="90" t="s">
        <v>62</v>
      </c>
      <c r="B13" s="91">
        <f>+H13-70</f>
        <v>43770</v>
      </c>
      <c r="C13" s="91">
        <f>+B13+7</f>
        <v>43777</v>
      </c>
      <c r="D13" s="91">
        <f>+H13-40</f>
        <v>43800</v>
      </c>
      <c r="E13" s="91">
        <f>+D13+10</f>
        <v>43810</v>
      </c>
      <c r="F13" s="203">
        <f>+H13-5</f>
        <v>43835</v>
      </c>
      <c r="G13" s="91">
        <f>+H13</f>
        <v>43840</v>
      </c>
      <c r="H13" s="173">
        <f>H$7+H14</f>
        <v>43840</v>
      </c>
      <c r="I13" s="215"/>
      <c r="J13" s="215"/>
      <c r="K13" s="91">
        <f>+H13+60</f>
        <v>43900</v>
      </c>
      <c r="L13" s="91">
        <f>+H13+70</f>
        <v>43910</v>
      </c>
      <c r="M13" s="91">
        <f>L13</f>
        <v>43910</v>
      </c>
      <c r="N13" s="91">
        <f>H13+75</f>
        <v>43915</v>
      </c>
      <c r="O13" s="91">
        <f>+H13+80</f>
        <v>43920</v>
      </c>
      <c r="P13" s="91">
        <f>+H13+80</f>
        <v>43920</v>
      </c>
      <c r="Q13" s="91">
        <f>+O13</f>
        <v>43920</v>
      </c>
      <c r="R13" s="91">
        <f>+P13</f>
        <v>43920</v>
      </c>
      <c r="S13" s="91">
        <f t="shared" ref="S13:S36" si="0">+R13+30</f>
        <v>43950</v>
      </c>
      <c r="T13" s="91">
        <f>+H13+120</f>
        <v>43960</v>
      </c>
      <c r="U13" s="91" t="s">
        <v>63</v>
      </c>
      <c r="V13" s="93">
        <f>+H13+190</f>
        <v>44030</v>
      </c>
    </row>
    <row r="14" spans="1:24" hidden="1">
      <c r="A14" s="86"/>
      <c r="B14" s="82">
        <f t="shared" ref="B14:G14" si="1">B13</f>
        <v>43770</v>
      </c>
      <c r="C14" s="82">
        <f t="shared" si="1"/>
        <v>43777</v>
      </c>
      <c r="D14" s="82">
        <f t="shared" si="1"/>
        <v>43800</v>
      </c>
      <c r="E14" s="82">
        <f t="shared" si="1"/>
        <v>43810</v>
      </c>
      <c r="F14" s="204">
        <f t="shared" si="1"/>
        <v>43835</v>
      </c>
      <c r="G14" s="82">
        <f t="shared" si="1"/>
        <v>43840</v>
      </c>
      <c r="H14" s="174">
        <v>9</v>
      </c>
      <c r="I14" s="216"/>
      <c r="J14" s="216"/>
      <c r="K14" s="82">
        <f>K13</f>
        <v>43900</v>
      </c>
      <c r="L14" s="82">
        <f>L13</f>
        <v>43910</v>
      </c>
      <c r="M14" s="82">
        <f>M13</f>
        <v>43910</v>
      </c>
      <c r="N14" s="82">
        <f>N13</f>
        <v>43915</v>
      </c>
      <c r="O14" s="82">
        <f>O13</f>
        <v>43920</v>
      </c>
      <c r="P14" s="43">
        <f>+H13+90</f>
        <v>43930</v>
      </c>
      <c r="Q14" s="82">
        <f>Q13</f>
        <v>43920</v>
      </c>
      <c r="R14" s="43">
        <f t="shared" ref="R14:R35" si="2">+P14</f>
        <v>43930</v>
      </c>
      <c r="S14" s="43">
        <f t="shared" si="0"/>
        <v>43960</v>
      </c>
      <c r="T14" s="82">
        <f>T13</f>
        <v>43960</v>
      </c>
      <c r="U14" s="43" t="s">
        <v>64</v>
      </c>
      <c r="V14" s="87">
        <f>V13</f>
        <v>44030</v>
      </c>
    </row>
    <row r="15" spans="1:24" s="94" customFormat="1" hidden="1">
      <c r="A15" s="90" t="s">
        <v>65</v>
      </c>
      <c r="B15" s="91">
        <f>+H15-70</f>
        <v>43801</v>
      </c>
      <c r="C15" s="91">
        <f>+B15+7</f>
        <v>43808</v>
      </c>
      <c r="D15" s="91">
        <f>+H15-40</f>
        <v>43831</v>
      </c>
      <c r="E15" s="91">
        <f>+D15+10</f>
        <v>43841</v>
      </c>
      <c r="F15" s="203">
        <f>+H15-5</f>
        <v>43866</v>
      </c>
      <c r="G15" s="91">
        <f>+H15</f>
        <v>43871</v>
      </c>
      <c r="H15" s="173">
        <f>H$7+H16</f>
        <v>43871</v>
      </c>
      <c r="I15" s="215"/>
      <c r="J15" s="215"/>
      <c r="K15" s="91">
        <f>+H15+60</f>
        <v>43931</v>
      </c>
      <c r="L15" s="91">
        <f>+H15+70</f>
        <v>43941</v>
      </c>
      <c r="M15" s="91">
        <f>L15</f>
        <v>43941</v>
      </c>
      <c r="N15" s="91">
        <f>H15+75</f>
        <v>43946</v>
      </c>
      <c r="O15" s="91">
        <f>+H15+80</f>
        <v>43951</v>
      </c>
      <c r="P15" s="91">
        <f>+H15+80</f>
        <v>43951</v>
      </c>
      <c r="Q15" s="91">
        <f>+O15</f>
        <v>43951</v>
      </c>
      <c r="R15" s="91">
        <f t="shared" si="2"/>
        <v>43951</v>
      </c>
      <c r="S15" s="91">
        <f t="shared" si="0"/>
        <v>43981</v>
      </c>
      <c r="T15" s="91">
        <f>+H15+120</f>
        <v>43991</v>
      </c>
      <c r="U15" s="91" t="s">
        <v>66</v>
      </c>
      <c r="V15" s="93">
        <f>+H15+190</f>
        <v>44061</v>
      </c>
    </row>
    <row r="16" spans="1:24" hidden="1">
      <c r="A16" s="86"/>
      <c r="B16" s="82">
        <f t="shared" ref="B16:G16" si="3">B15</f>
        <v>43801</v>
      </c>
      <c r="C16" s="82">
        <f t="shared" si="3"/>
        <v>43808</v>
      </c>
      <c r="D16" s="82">
        <f t="shared" si="3"/>
        <v>43831</v>
      </c>
      <c r="E16" s="82">
        <f t="shared" si="3"/>
        <v>43841</v>
      </c>
      <c r="F16" s="204">
        <f t="shared" si="3"/>
        <v>43866</v>
      </c>
      <c r="G16" s="82">
        <f t="shared" si="3"/>
        <v>43871</v>
      </c>
      <c r="H16" s="174">
        <f>H14+31</f>
        <v>40</v>
      </c>
      <c r="I16" s="216"/>
      <c r="J16" s="216"/>
      <c r="K16" s="82">
        <f>K15</f>
        <v>43931</v>
      </c>
      <c r="L16" s="82">
        <f>L15</f>
        <v>43941</v>
      </c>
      <c r="M16" s="82">
        <f>M15</f>
        <v>43941</v>
      </c>
      <c r="N16" s="82">
        <f>N15</f>
        <v>43946</v>
      </c>
      <c r="O16" s="82">
        <f>O15</f>
        <v>43951</v>
      </c>
      <c r="P16" s="43">
        <f>+H15+90</f>
        <v>43961</v>
      </c>
      <c r="Q16" s="82">
        <f>Q15</f>
        <v>43951</v>
      </c>
      <c r="R16" s="43">
        <f t="shared" si="2"/>
        <v>43961</v>
      </c>
      <c r="S16" s="43">
        <f t="shared" si="0"/>
        <v>43991</v>
      </c>
      <c r="T16" s="82">
        <f>T15</f>
        <v>43991</v>
      </c>
      <c r="U16" s="43" t="s">
        <v>67</v>
      </c>
      <c r="V16" s="87">
        <f>V15</f>
        <v>44061</v>
      </c>
    </row>
    <row r="17" spans="1:22" s="94" customFormat="1" hidden="1">
      <c r="A17" s="90" t="s">
        <v>68</v>
      </c>
      <c r="B17" s="91">
        <f>+H17-70</f>
        <v>43830</v>
      </c>
      <c r="C17" s="91">
        <f>+B17+7</f>
        <v>43837</v>
      </c>
      <c r="D17" s="91">
        <f>+H17-40</f>
        <v>43860</v>
      </c>
      <c r="E17" s="91">
        <f>+D17+10</f>
        <v>43870</v>
      </c>
      <c r="F17" s="203">
        <f>+H17-5</f>
        <v>43895</v>
      </c>
      <c r="G17" s="91">
        <f>+H17</f>
        <v>43900</v>
      </c>
      <c r="H17" s="173">
        <f>H$7+H18</f>
        <v>43900</v>
      </c>
      <c r="I17" s="215"/>
      <c r="J17" s="215"/>
      <c r="K17" s="91">
        <f>+H17+60</f>
        <v>43960</v>
      </c>
      <c r="L17" s="91">
        <f>+H17+70</f>
        <v>43970</v>
      </c>
      <c r="M17" s="91">
        <f>L17</f>
        <v>43970</v>
      </c>
      <c r="N17" s="91">
        <f>H17+75</f>
        <v>43975</v>
      </c>
      <c r="O17" s="91">
        <f>+H17+80</f>
        <v>43980</v>
      </c>
      <c r="P17" s="91">
        <f>+H17+80</f>
        <v>43980</v>
      </c>
      <c r="Q17" s="91">
        <f>+O17</f>
        <v>43980</v>
      </c>
      <c r="R17" s="91">
        <f t="shared" si="2"/>
        <v>43980</v>
      </c>
      <c r="S17" s="91">
        <f t="shared" si="0"/>
        <v>44010</v>
      </c>
      <c r="T17" s="91">
        <f>+H17+120</f>
        <v>44020</v>
      </c>
      <c r="U17" s="91"/>
      <c r="V17" s="93">
        <f>+H17+190</f>
        <v>44090</v>
      </c>
    </row>
    <row r="18" spans="1:22" hidden="1">
      <c r="A18" s="86"/>
      <c r="B18" s="82">
        <f t="shared" ref="B18:G18" si="4">B17</f>
        <v>43830</v>
      </c>
      <c r="C18" s="82">
        <f t="shared" si="4"/>
        <v>43837</v>
      </c>
      <c r="D18" s="82">
        <f t="shared" si="4"/>
        <v>43860</v>
      </c>
      <c r="E18" s="82">
        <f t="shared" si="4"/>
        <v>43870</v>
      </c>
      <c r="F18" s="204">
        <f t="shared" si="4"/>
        <v>43895</v>
      </c>
      <c r="G18" s="82">
        <f t="shared" si="4"/>
        <v>43900</v>
      </c>
      <c r="H18" s="174">
        <f>IF(H9="no",H16+28,H16+29)</f>
        <v>69</v>
      </c>
      <c r="I18" s="216"/>
      <c r="J18" s="216"/>
      <c r="K18" s="82">
        <f>K17</f>
        <v>43960</v>
      </c>
      <c r="L18" s="82">
        <f>L17</f>
        <v>43970</v>
      </c>
      <c r="M18" s="82">
        <f>M17</f>
        <v>43970</v>
      </c>
      <c r="N18" s="82">
        <f>N17</f>
        <v>43975</v>
      </c>
      <c r="O18" s="82">
        <f>O17</f>
        <v>43980</v>
      </c>
      <c r="P18" s="43">
        <f>+H17+90</f>
        <v>43990</v>
      </c>
      <c r="Q18" s="82">
        <f>Q17</f>
        <v>43980</v>
      </c>
      <c r="R18" s="43">
        <f t="shared" si="2"/>
        <v>43990</v>
      </c>
      <c r="S18" s="43">
        <f t="shared" si="0"/>
        <v>44020</v>
      </c>
      <c r="T18" s="82">
        <f>T17</f>
        <v>44020</v>
      </c>
      <c r="U18" s="43"/>
      <c r="V18" s="87">
        <f>V17</f>
        <v>44090</v>
      </c>
    </row>
    <row r="19" spans="1:22" s="94" customFormat="1" hidden="1">
      <c r="A19" s="90" t="s">
        <v>69</v>
      </c>
      <c r="B19" s="91">
        <f>+H19-70</f>
        <v>43861</v>
      </c>
      <c r="C19" s="91">
        <f>+B19+7</f>
        <v>43868</v>
      </c>
      <c r="D19" s="91">
        <f>+H19-40</f>
        <v>43891</v>
      </c>
      <c r="E19" s="91">
        <f>+D19+10</f>
        <v>43901</v>
      </c>
      <c r="F19" s="203">
        <f>+H19-5</f>
        <v>43926</v>
      </c>
      <c r="G19" s="91">
        <f>+H19</f>
        <v>43931</v>
      </c>
      <c r="H19" s="173">
        <f>H$7+H20</f>
        <v>43931</v>
      </c>
      <c r="I19" s="215"/>
      <c r="J19" s="215"/>
      <c r="K19" s="91">
        <f>+H19+60</f>
        <v>43991</v>
      </c>
      <c r="L19" s="91">
        <f>+H19+70</f>
        <v>44001</v>
      </c>
      <c r="M19" s="91">
        <f>L19</f>
        <v>44001</v>
      </c>
      <c r="N19" s="91">
        <f>H19+75</f>
        <v>44006</v>
      </c>
      <c r="O19" s="91">
        <f>+H19+80</f>
        <v>44011</v>
      </c>
      <c r="P19" s="91">
        <f>+H19+80</f>
        <v>44011</v>
      </c>
      <c r="Q19" s="91">
        <f>+O19</f>
        <v>44011</v>
      </c>
      <c r="R19" s="91">
        <f t="shared" si="2"/>
        <v>44011</v>
      </c>
      <c r="S19" s="91">
        <f t="shared" si="0"/>
        <v>44041</v>
      </c>
      <c r="T19" s="91">
        <f>+H19+120</f>
        <v>44051</v>
      </c>
      <c r="U19" s="91"/>
      <c r="V19" s="93">
        <f>+H19+190</f>
        <v>44121</v>
      </c>
    </row>
    <row r="20" spans="1:22" hidden="1">
      <c r="A20" s="86"/>
      <c r="B20" s="82">
        <f t="shared" ref="B20:G20" si="5">B19</f>
        <v>43861</v>
      </c>
      <c r="C20" s="82">
        <f t="shared" si="5"/>
        <v>43868</v>
      </c>
      <c r="D20" s="82">
        <f t="shared" si="5"/>
        <v>43891</v>
      </c>
      <c r="E20" s="82">
        <f t="shared" si="5"/>
        <v>43901</v>
      </c>
      <c r="F20" s="204">
        <f t="shared" si="5"/>
        <v>43926</v>
      </c>
      <c r="G20" s="82">
        <f t="shared" si="5"/>
        <v>43931</v>
      </c>
      <c r="H20" s="174">
        <f>H18+31</f>
        <v>100</v>
      </c>
      <c r="I20" s="216"/>
      <c r="J20" s="216"/>
      <c r="K20" s="82">
        <f>K19</f>
        <v>43991</v>
      </c>
      <c r="L20" s="82">
        <f>L19</f>
        <v>44001</v>
      </c>
      <c r="M20" s="82">
        <f>M19</f>
        <v>44001</v>
      </c>
      <c r="N20" s="82">
        <f>N19</f>
        <v>44006</v>
      </c>
      <c r="O20" s="82">
        <f>O19</f>
        <v>44011</v>
      </c>
      <c r="P20" s="43">
        <f>+H19+90</f>
        <v>44021</v>
      </c>
      <c r="Q20" s="82">
        <f>Q19</f>
        <v>44011</v>
      </c>
      <c r="R20" s="43">
        <f t="shared" si="2"/>
        <v>44021</v>
      </c>
      <c r="S20" s="43">
        <f t="shared" si="0"/>
        <v>44051</v>
      </c>
      <c r="T20" s="82">
        <f>T19</f>
        <v>44051</v>
      </c>
      <c r="U20" s="43"/>
      <c r="V20" s="87">
        <f>V19</f>
        <v>44121</v>
      </c>
    </row>
    <row r="21" spans="1:22" s="94" customFormat="1" hidden="1">
      <c r="A21" s="90" t="s">
        <v>70</v>
      </c>
      <c r="B21" s="91">
        <f>+H21-70</f>
        <v>43891</v>
      </c>
      <c r="C21" s="91">
        <f>+B21+7</f>
        <v>43898</v>
      </c>
      <c r="D21" s="91">
        <f>+H21-40</f>
        <v>43921</v>
      </c>
      <c r="E21" s="91">
        <f>+D21+10</f>
        <v>43931</v>
      </c>
      <c r="F21" s="203">
        <f>+H21-5</f>
        <v>43956</v>
      </c>
      <c r="G21" s="91">
        <f>+H21</f>
        <v>43961</v>
      </c>
      <c r="H21" s="173">
        <f>H$7+H22</f>
        <v>43961</v>
      </c>
      <c r="I21" s="215"/>
      <c r="J21" s="215"/>
      <c r="K21" s="91">
        <f>+H21+60</f>
        <v>44021</v>
      </c>
      <c r="L21" s="91">
        <f>+H21+70</f>
        <v>44031</v>
      </c>
      <c r="M21" s="91">
        <f>L21</f>
        <v>44031</v>
      </c>
      <c r="N21" s="91">
        <f>H21+75</f>
        <v>44036</v>
      </c>
      <c r="O21" s="91">
        <f>+H21+80</f>
        <v>44041</v>
      </c>
      <c r="P21" s="91">
        <f>+H21+80</f>
        <v>44041</v>
      </c>
      <c r="Q21" s="91">
        <f>+O21</f>
        <v>44041</v>
      </c>
      <c r="R21" s="91">
        <f t="shared" si="2"/>
        <v>44041</v>
      </c>
      <c r="S21" s="91">
        <f t="shared" si="0"/>
        <v>44071</v>
      </c>
      <c r="T21" s="91">
        <f>+H21+120</f>
        <v>44081</v>
      </c>
      <c r="U21" s="91"/>
      <c r="V21" s="93">
        <f>+H21+190</f>
        <v>44151</v>
      </c>
    </row>
    <row r="22" spans="1:22" hidden="1">
      <c r="A22" s="86"/>
      <c r="B22" s="82">
        <f t="shared" ref="B22:G22" si="6">B21</f>
        <v>43891</v>
      </c>
      <c r="C22" s="82">
        <f t="shared" si="6"/>
        <v>43898</v>
      </c>
      <c r="D22" s="82">
        <f t="shared" si="6"/>
        <v>43921</v>
      </c>
      <c r="E22" s="82">
        <f t="shared" si="6"/>
        <v>43931</v>
      </c>
      <c r="F22" s="204">
        <f t="shared" si="6"/>
        <v>43956</v>
      </c>
      <c r="G22" s="82">
        <f t="shared" si="6"/>
        <v>43961</v>
      </c>
      <c r="H22" s="174">
        <f>H20+30</f>
        <v>130</v>
      </c>
      <c r="I22" s="216"/>
      <c r="J22" s="216"/>
      <c r="K22" s="82">
        <f>K21</f>
        <v>44021</v>
      </c>
      <c r="L22" s="82">
        <f>L21</f>
        <v>44031</v>
      </c>
      <c r="M22" s="82">
        <f>M21</f>
        <v>44031</v>
      </c>
      <c r="N22" s="82">
        <f>N21</f>
        <v>44036</v>
      </c>
      <c r="O22" s="82">
        <f>O21</f>
        <v>44041</v>
      </c>
      <c r="P22" s="43">
        <f>+H21+90</f>
        <v>44051</v>
      </c>
      <c r="Q22" s="82">
        <f>Q21</f>
        <v>44041</v>
      </c>
      <c r="R22" s="43">
        <f t="shared" si="2"/>
        <v>44051</v>
      </c>
      <c r="S22" s="43">
        <f t="shared" si="0"/>
        <v>44081</v>
      </c>
      <c r="T22" s="82">
        <f>T21</f>
        <v>44081</v>
      </c>
      <c r="U22" s="43"/>
      <c r="V22" s="87">
        <f>V21</f>
        <v>44151</v>
      </c>
    </row>
    <row r="23" spans="1:22" s="94" customFormat="1" hidden="1">
      <c r="A23" s="90" t="s">
        <v>71</v>
      </c>
      <c r="B23" s="91">
        <f>+H23-70</f>
        <v>43922</v>
      </c>
      <c r="C23" s="91">
        <f>+B23+7</f>
        <v>43929</v>
      </c>
      <c r="D23" s="91">
        <f>+H23-40</f>
        <v>43952</v>
      </c>
      <c r="E23" s="91">
        <f>+D23+10</f>
        <v>43962</v>
      </c>
      <c r="F23" s="203">
        <f>+H23-5</f>
        <v>43987</v>
      </c>
      <c r="G23" s="91">
        <f>+H23</f>
        <v>43992</v>
      </c>
      <c r="H23" s="173">
        <f>H$7+H24</f>
        <v>43992</v>
      </c>
      <c r="I23" s="215"/>
      <c r="J23" s="215"/>
      <c r="K23" s="91">
        <f>+H23+60</f>
        <v>44052</v>
      </c>
      <c r="L23" s="91">
        <f>+H23+70</f>
        <v>44062</v>
      </c>
      <c r="M23" s="91">
        <f>L23</f>
        <v>44062</v>
      </c>
      <c r="N23" s="91">
        <f>H23+75</f>
        <v>44067</v>
      </c>
      <c r="O23" s="91">
        <f>+H23+80</f>
        <v>44072</v>
      </c>
      <c r="P23" s="91">
        <f>+H23+80</f>
        <v>44072</v>
      </c>
      <c r="Q23" s="91">
        <f>+O23</f>
        <v>44072</v>
      </c>
      <c r="R23" s="91">
        <f t="shared" si="2"/>
        <v>44072</v>
      </c>
      <c r="S23" s="91">
        <f t="shared" si="0"/>
        <v>44102</v>
      </c>
      <c r="T23" s="91">
        <f>+H23+120</f>
        <v>44112</v>
      </c>
      <c r="U23" s="91"/>
      <c r="V23" s="93">
        <f>+H23+190</f>
        <v>44182</v>
      </c>
    </row>
    <row r="24" spans="1:22" hidden="1">
      <c r="A24" s="86"/>
      <c r="B24" s="82">
        <f t="shared" ref="B24:G24" si="7">B23</f>
        <v>43922</v>
      </c>
      <c r="C24" s="82">
        <f t="shared" si="7"/>
        <v>43929</v>
      </c>
      <c r="D24" s="82">
        <f t="shared" si="7"/>
        <v>43952</v>
      </c>
      <c r="E24" s="82">
        <f t="shared" si="7"/>
        <v>43962</v>
      </c>
      <c r="F24" s="204">
        <f t="shared" si="7"/>
        <v>43987</v>
      </c>
      <c r="G24" s="82">
        <f t="shared" si="7"/>
        <v>43992</v>
      </c>
      <c r="H24" s="174">
        <f>H22+31</f>
        <v>161</v>
      </c>
      <c r="I24" s="216"/>
      <c r="J24" s="216"/>
      <c r="K24" s="82">
        <f>K23</f>
        <v>44052</v>
      </c>
      <c r="L24" s="82">
        <f>L23</f>
        <v>44062</v>
      </c>
      <c r="M24" s="82">
        <f>M23</f>
        <v>44062</v>
      </c>
      <c r="N24" s="82">
        <f>N23</f>
        <v>44067</v>
      </c>
      <c r="O24" s="82">
        <f>O23</f>
        <v>44072</v>
      </c>
      <c r="P24" s="43">
        <f>+H23+90</f>
        <v>44082</v>
      </c>
      <c r="Q24" s="82">
        <f>Q23</f>
        <v>44072</v>
      </c>
      <c r="R24" s="43">
        <f t="shared" si="2"/>
        <v>44082</v>
      </c>
      <c r="S24" s="43">
        <f t="shared" si="0"/>
        <v>44112</v>
      </c>
      <c r="T24" s="82">
        <f>T23</f>
        <v>44112</v>
      </c>
      <c r="U24" s="43"/>
      <c r="V24" s="87">
        <f>V23</f>
        <v>44182</v>
      </c>
    </row>
    <row r="25" spans="1:22" s="94" customFormat="1" hidden="1">
      <c r="A25" s="90" t="s">
        <v>62</v>
      </c>
      <c r="B25" s="91">
        <f>+H25-70</f>
        <v>43952</v>
      </c>
      <c r="C25" s="91">
        <f>+B25+7</f>
        <v>43959</v>
      </c>
      <c r="D25" s="91">
        <f>+H25-40</f>
        <v>43982</v>
      </c>
      <c r="E25" s="91">
        <f>+D25+10</f>
        <v>43992</v>
      </c>
      <c r="F25" s="203">
        <f>+H25-5</f>
        <v>44017</v>
      </c>
      <c r="G25" s="91">
        <f>+H25</f>
        <v>44022</v>
      </c>
      <c r="H25" s="173">
        <f>H$7+H26</f>
        <v>44022</v>
      </c>
      <c r="I25" s="215"/>
      <c r="J25" s="215"/>
      <c r="K25" s="91">
        <f>+H25+60</f>
        <v>44082</v>
      </c>
      <c r="L25" s="91">
        <f>+H25+70</f>
        <v>44092</v>
      </c>
      <c r="M25" s="91">
        <f>L25</f>
        <v>44092</v>
      </c>
      <c r="N25" s="91">
        <f>H25+75</f>
        <v>44097</v>
      </c>
      <c r="O25" s="91">
        <f>+H25+80</f>
        <v>44102</v>
      </c>
      <c r="P25" s="91">
        <f>+H25+80</f>
        <v>44102</v>
      </c>
      <c r="Q25" s="91">
        <f>+O25</f>
        <v>44102</v>
      </c>
      <c r="R25" s="91">
        <f t="shared" si="2"/>
        <v>44102</v>
      </c>
      <c r="S25" s="91">
        <f t="shared" si="0"/>
        <v>44132</v>
      </c>
      <c r="T25" s="91">
        <f>+H25+120</f>
        <v>44142</v>
      </c>
      <c r="U25" s="91"/>
      <c r="V25" s="93">
        <f>+H25+190</f>
        <v>44212</v>
      </c>
    </row>
    <row r="26" spans="1:22" hidden="1">
      <c r="A26" s="86"/>
      <c r="B26" s="82">
        <f t="shared" ref="B26:G26" si="8">B25</f>
        <v>43952</v>
      </c>
      <c r="C26" s="82">
        <f t="shared" si="8"/>
        <v>43959</v>
      </c>
      <c r="D26" s="82">
        <f t="shared" si="8"/>
        <v>43982</v>
      </c>
      <c r="E26" s="82">
        <f t="shared" si="8"/>
        <v>43992</v>
      </c>
      <c r="F26" s="204">
        <f t="shared" si="8"/>
        <v>44017</v>
      </c>
      <c r="G26" s="82">
        <f t="shared" si="8"/>
        <v>44022</v>
      </c>
      <c r="H26" s="174">
        <f>H24+30</f>
        <v>191</v>
      </c>
      <c r="I26" s="216"/>
      <c r="J26" s="216"/>
      <c r="K26" s="82">
        <f>K25</f>
        <v>44082</v>
      </c>
      <c r="L26" s="82">
        <f>L25</f>
        <v>44092</v>
      </c>
      <c r="M26" s="82">
        <f>M25</f>
        <v>44092</v>
      </c>
      <c r="N26" s="82">
        <f>N25</f>
        <v>44097</v>
      </c>
      <c r="O26" s="82">
        <f>O25</f>
        <v>44102</v>
      </c>
      <c r="P26" s="43">
        <f>+H25+90</f>
        <v>44112</v>
      </c>
      <c r="Q26" s="82">
        <f>Q25</f>
        <v>44102</v>
      </c>
      <c r="R26" s="43">
        <f t="shared" si="2"/>
        <v>44112</v>
      </c>
      <c r="S26" s="43">
        <f t="shared" si="0"/>
        <v>44142</v>
      </c>
      <c r="T26" s="82">
        <f>T25</f>
        <v>44142</v>
      </c>
      <c r="U26" s="43"/>
      <c r="V26" s="87">
        <f>V25</f>
        <v>44212</v>
      </c>
    </row>
    <row r="27" spans="1:22" s="94" customFormat="1" hidden="1">
      <c r="A27" s="90" t="s">
        <v>65</v>
      </c>
      <c r="B27" s="91">
        <f>+H27-70</f>
        <v>43983</v>
      </c>
      <c r="C27" s="91">
        <f>+B27+7</f>
        <v>43990</v>
      </c>
      <c r="D27" s="91">
        <f>+H27-40</f>
        <v>44013</v>
      </c>
      <c r="E27" s="91">
        <f>+D27+10</f>
        <v>44023</v>
      </c>
      <c r="F27" s="203">
        <f>+H27-5</f>
        <v>44048</v>
      </c>
      <c r="G27" s="91">
        <f>+H27</f>
        <v>44053</v>
      </c>
      <c r="H27" s="173">
        <f>H$7+H28</f>
        <v>44053</v>
      </c>
      <c r="I27" s="215"/>
      <c r="J27" s="215"/>
      <c r="K27" s="91">
        <f>+H27+60</f>
        <v>44113</v>
      </c>
      <c r="L27" s="91">
        <f>+H27+70</f>
        <v>44123</v>
      </c>
      <c r="M27" s="91">
        <f>L27</f>
        <v>44123</v>
      </c>
      <c r="N27" s="91">
        <f>H27+75</f>
        <v>44128</v>
      </c>
      <c r="O27" s="91">
        <f>+H27+80</f>
        <v>44133</v>
      </c>
      <c r="P27" s="91">
        <f>+H27+80</f>
        <v>44133</v>
      </c>
      <c r="Q27" s="91">
        <f>+O27</f>
        <v>44133</v>
      </c>
      <c r="R27" s="91">
        <f t="shared" si="2"/>
        <v>44133</v>
      </c>
      <c r="S27" s="91">
        <f t="shared" si="0"/>
        <v>44163</v>
      </c>
      <c r="T27" s="91">
        <f>+H27+120</f>
        <v>44173</v>
      </c>
      <c r="U27" s="91"/>
      <c r="V27" s="93">
        <f>+H27+190</f>
        <v>44243</v>
      </c>
    </row>
    <row r="28" spans="1:22" hidden="1">
      <c r="A28" s="86"/>
      <c r="B28" s="82">
        <f t="shared" ref="B28:G28" si="9">B27</f>
        <v>43983</v>
      </c>
      <c r="C28" s="82">
        <f t="shared" si="9"/>
        <v>43990</v>
      </c>
      <c r="D28" s="82">
        <f t="shared" si="9"/>
        <v>44013</v>
      </c>
      <c r="E28" s="82">
        <f t="shared" si="9"/>
        <v>44023</v>
      </c>
      <c r="F28" s="204">
        <f t="shared" si="9"/>
        <v>44048</v>
      </c>
      <c r="G28" s="82">
        <f t="shared" si="9"/>
        <v>44053</v>
      </c>
      <c r="H28" s="174">
        <f>H26+31</f>
        <v>222</v>
      </c>
      <c r="I28" s="216"/>
      <c r="J28" s="216"/>
      <c r="K28" s="82">
        <f>K27</f>
        <v>44113</v>
      </c>
      <c r="L28" s="82">
        <f>L27</f>
        <v>44123</v>
      </c>
      <c r="M28" s="82">
        <f>M27</f>
        <v>44123</v>
      </c>
      <c r="N28" s="82">
        <f>N27</f>
        <v>44128</v>
      </c>
      <c r="O28" s="82">
        <f>O27</f>
        <v>44133</v>
      </c>
      <c r="P28" s="43">
        <f>+H27+90</f>
        <v>44143</v>
      </c>
      <c r="Q28" s="82">
        <f>Q27</f>
        <v>44133</v>
      </c>
      <c r="R28" s="43">
        <f t="shared" si="2"/>
        <v>44143</v>
      </c>
      <c r="S28" s="43">
        <f t="shared" si="0"/>
        <v>44173</v>
      </c>
      <c r="T28" s="82">
        <f>T27</f>
        <v>44173</v>
      </c>
      <c r="U28" s="43"/>
      <c r="V28" s="87">
        <f>V27</f>
        <v>44243</v>
      </c>
    </row>
    <row r="29" spans="1:22" s="94" customFormat="1" hidden="1">
      <c r="A29" s="90" t="s">
        <v>68</v>
      </c>
      <c r="B29" s="91">
        <f>+H29-70</f>
        <v>44014</v>
      </c>
      <c r="C29" s="91">
        <f>+B29+7</f>
        <v>44021</v>
      </c>
      <c r="D29" s="91">
        <f>+H29-40</f>
        <v>44044</v>
      </c>
      <c r="E29" s="91">
        <f>+D29+10</f>
        <v>44054</v>
      </c>
      <c r="F29" s="203">
        <f>+H29-5</f>
        <v>44079</v>
      </c>
      <c r="G29" s="91">
        <f>+H29</f>
        <v>44084</v>
      </c>
      <c r="H29" s="173">
        <f>H$7+H30</f>
        <v>44084</v>
      </c>
      <c r="I29" s="215"/>
      <c r="J29" s="215"/>
      <c r="K29" s="91">
        <f>+H29+60</f>
        <v>44144</v>
      </c>
      <c r="L29" s="91">
        <f>+H29+70</f>
        <v>44154</v>
      </c>
      <c r="M29" s="91">
        <f>L29</f>
        <v>44154</v>
      </c>
      <c r="N29" s="91">
        <f>H29+75</f>
        <v>44159</v>
      </c>
      <c r="O29" s="91">
        <f>+H29+80</f>
        <v>44164</v>
      </c>
      <c r="P29" s="91">
        <f>+H29+80</f>
        <v>44164</v>
      </c>
      <c r="Q29" s="91">
        <f>+O29</f>
        <v>44164</v>
      </c>
      <c r="R29" s="91">
        <f t="shared" si="2"/>
        <v>44164</v>
      </c>
      <c r="S29" s="91">
        <f t="shared" si="0"/>
        <v>44194</v>
      </c>
      <c r="T29" s="91">
        <f>+H29+120</f>
        <v>44204</v>
      </c>
      <c r="U29" s="91"/>
      <c r="V29" s="93">
        <f>+H29+190</f>
        <v>44274</v>
      </c>
    </row>
    <row r="30" spans="1:22" hidden="1">
      <c r="A30" s="86"/>
      <c r="B30" s="82">
        <f t="shared" ref="B30:G30" si="10">B29</f>
        <v>44014</v>
      </c>
      <c r="C30" s="82">
        <f t="shared" si="10"/>
        <v>44021</v>
      </c>
      <c r="D30" s="82">
        <f t="shared" si="10"/>
        <v>44044</v>
      </c>
      <c r="E30" s="82">
        <f t="shared" si="10"/>
        <v>44054</v>
      </c>
      <c r="F30" s="204">
        <f t="shared" si="10"/>
        <v>44079</v>
      </c>
      <c r="G30" s="82">
        <f t="shared" si="10"/>
        <v>44084</v>
      </c>
      <c r="H30" s="174">
        <f>H28+31</f>
        <v>253</v>
      </c>
      <c r="I30" s="216"/>
      <c r="J30" s="216"/>
      <c r="K30" s="82">
        <f>K29</f>
        <v>44144</v>
      </c>
      <c r="L30" s="82">
        <f>L29</f>
        <v>44154</v>
      </c>
      <c r="M30" s="82">
        <f>M29</f>
        <v>44154</v>
      </c>
      <c r="N30" s="82">
        <f>N29</f>
        <v>44159</v>
      </c>
      <c r="O30" s="82">
        <f>O29</f>
        <v>44164</v>
      </c>
      <c r="P30" s="43">
        <f>+H29+90</f>
        <v>44174</v>
      </c>
      <c r="Q30" s="82">
        <f>Q29</f>
        <v>44164</v>
      </c>
      <c r="R30" s="43">
        <f t="shared" si="2"/>
        <v>44174</v>
      </c>
      <c r="S30" s="43">
        <f t="shared" si="0"/>
        <v>44204</v>
      </c>
      <c r="T30" s="82">
        <f>T29</f>
        <v>44204</v>
      </c>
      <c r="U30" s="43"/>
      <c r="V30" s="87">
        <f>V29</f>
        <v>44274</v>
      </c>
    </row>
    <row r="31" spans="1:22" s="94" customFormat="1" hidden="1">
      <c r="A31" s="90" t="s">
        <v>69</v>
      </c>
      <c r="B31" s="91">
        <f>+H31-70</f>
        <v>44044</v>
      </c>
      <c r="C31" s="91">
        <f>+B31+7</f>
        <v>44051</v>
      </c>
      <c r="D31" s="91">
        <f>+H31-40</f>
        <v>44074</v>
      </c>
      <c r="E31" s="91">
        <f>+D31+10</f>
        <v>44084</v>
      </c>
      <c r="F31" s="203">
        <f>+H31-5</f>
        <v>44109</v>
      </c>
      <c r="G31" s="91">
        <f>+H31</f>
        <v>44114</v>
      </c>
      <c r="H31" s="173">
        <f>H$7+H32</f>
        <v>44114</v>
      </c>
      <c r="I31" s="215"/>
      <c r="J31" s="215"/>
      <c r="K31" s="91">
        <f>+H31+60</f>
        <v>44174</v>
      </c>
      <c r="L31" s="91">
        <f>+H31+70</f>
        <v>44184</v>
      </c>
      <c r="M31" s="91">
        <f>L31</f>
        <v>44184</v>
      </c>
      <c r="N31" s="91">
        <f>H31+75</f>
        <v>44189</v>
      </c>
      <c r="O31" s="91">
        <f>+H31+80</f>
        <v>44194</v>
      </c>
      <c r="P31" s="91">
        <f>+H31+80</f>
        <v>44194</v>
      </c>
      <c r="Q31" s="91">
        <f>+O31</f>
        <v>44194</v>
      </c>
      <c r="R31" s="91">
        <f t="shared" si="2"/>
        <v>44194</v>
      </c>
      <c r="S31" s="91">
        <f t="shared" si="0"/>
        <v>44224</v>
      </c>
      <c r="T31" s="91">
        <f>+H31+120</f>
        <v>44234</v>
      </c>
      <c r="U31" s="91"/>
      <c r="V31" s="93">
        <f>+H31+190</f>
        <v>44304</v>
      </c>
    </row>
    <row r="32" spans="1:22" hidden="1">
      <c r="A32" s="86"/>
      <c r="B32" s="82">
        <f t="shared" ref="B32:G32" si="11">B31</f>
        <v>44044</v>
      </c>
      <c r="C32" s="82">
        <f t="shared" si="11"/>
        <v>44051</v>
      </c>
      <c r="D32" s="82">
        <f t="shared" si="11"/>
        <v>44074</v>
      </c>
      <c r="E32" s="82">
        <f t="shared" si="11"/>
        <v>44084</v>
      </c>
      <c r="F32" s="204">
        <f t="shared" si="11"/>
        <v>44109</v>
      </c>
      <c r="G32" s="82">
        <f t="shared" si="11"/>
        <v>44114</v>
      </c>
      <c r="H32" s="174">
        <f>H30+30</f>
        <v>283</v>
      </c>
      <c r="I32" s="216"/>
      <c r="J32" s="216"/>
      <c r="K32" s="82">
        <f>K31</f>
        <v>44174</v>
      </c>
      <c r="L32" s="82">
        <f>L31</f>
        <v>44184</v>
      </c>
      <c r="M32" s="82">
        <f>M31</f>
        <v>44184</v>
      </c>
      <c r="N32" s="82">
        <f>N31</f>
        <v>44189</v>
      </c>
      <c r="O32" s="82">
        <f>O31</f>
        <v>44194</v>
      </c>
      <c r="P32" s="43">
        <f>+H31+90</f>
        <v>44204</v>
      </c>
      <c r="Q32" s="82">
        <f>Q31</f>
        <v>44194</v>
      </c>
      <c r="R32" s="43">
        <f t="shared" si="2"/>
        <v>44204</v>
      </c>
      <c r="S32" s="43">
        <f t="shared" si="0"/>
        <v>44234</v>
      </c>
      <c r="T32" s="82">
        <f>T31</f>
        <v>44234</v>
      </c>
      <c r="U32" s="43"/>
      <c r="V32" s="87">
        <f>V31</f>
        <v>44304</v>
      </c>
    </row>
    <row r="33" spans="1:22" s="94" customFormat="1" hidden="1">
      <c r="A33" s="90" t="s">
        <v>70</v>
      </c>
      <c r="B33" s="91">
        <f>+H33-70</f>
        <v>44075</v>
      </c>
      <c r="C33" s="91">
        <f>+B33+7</f>
        <v>44082</v>
      </c>
      <c r="D33" s="91">
        <f>+H33-40</f>
        <v>44105</v>
      </c>
      <c r="E33" s="91">
        <f>+D33+10</f>
        <v>44115</v>
      </c>
      <c r="F33" s="203">
        <f>+H33-5</f>
        <v>44140</v>
      </c>
      <c r="G33" s="91">
        <f>+H33</f>
        <v>44145</v>
      </c>
      <c r="H33" s="173">
        <f>H$7+H34</f>
        <v>44145</v>
      </c>
      <c r="I33" s="215"/>
      <c r="J33" s="215"/>
      <c r="K33" s="91">
        <f>+H33+60</f>
        <v>44205</v>
      </c>
      <c r="L33" s="91">
        <f>+H33+70</f>
        <v>44215</v>
      </c>
      <c r="M33" s="91">
        <f>L33</f>
        <v>44215</v>
      </c>
      <c r="N33" s="91">
        <f>H33+75</f>
        <v>44220</v>
      </c>
      <c r="O33" s="91">
        <f>+H33+80</f>
        <v>44225</v>
      </c>
      <c r="P33" s="91">
        <f>+H33+80</f>
        <v>44225</v>
      </c>
      <c r="Q33" s="91">
        <f>+O33</f>
        <v>44225</v>
      </c>
      <c r="R33" s="91">
        <f t="shared" si="2"/>
        <v>44225</v>
      </c>
      <c r="S33" s="91">
        <f t="shared" si="0"/>
        <v>44255</v>
      </c>
      <c r="T33" s="91">
        <f>+H33+120</f>
        <v>44265</v>
      </c>
      <c r="U33" s="91"/>
      <c r="V33" s="93">
        <f>+H33+190</f>
        <v>44335</v>
      </c>
    </row>
    <row r="34" spans="1:22" hidden="1">
      <c r="A34" s="86"/>
      <c r="B34" s="82">
        <f t="shared" ref="B34:G34" si="12">B33</f>
        <v>44075</v>
      </c>
      <c r="C34" s="82">
        <f t="shared" si="12"/>
        <v>44082</v>
      </c>
      <c r="D34" s="82">
        <f t="shared" si="12"/>
        <v>44105</v>
      </c>
      <c r="E34" s="82">
        <f t="shared" si="12"/>
        <v>44115</v>
      </c>
      <c r="F34" s="204">
        <f t="shared" si="12"/>
        <v>44140</v>
      </c>
      <c r="G34" s="82">
        <f t="shared" si="12"/>
        <v>44145</v>
      </c>
      <c r="H34" s="174">
        <f>H32+31</f>
        <v>314</v>
      </c>
      <c r="I34" s="216"/>
      <c r="J34" s="216"/>
      <c r="K34" s="82">
        <f>K33</f>
        <v>44205</v>
      </c>
      <c r="L34" s="82">
        <f>L33</f>
        <v>44215</v>
      </c>
      <c r="M34" s="82">
        <f>M33</f>
        <v>44215</v>
      </c>
      <c r="N34" s="82">
        <f>N33</f>
        <v>44220</v>
      </c>
      <c r="O34" s="82">
        <f>O33</f>
        <v>44225</v>
      </c>
      <c r="P34" s="43">
        <f>+H33+90</f>
        <v>44235</v>
      </c>
      <c r="Q34" s="82">
        <f>Q33</f>
        <v>44225</v>
      </c>
      <c r="R34" s="43">
        <f t="shared" si="2"/>
        <v>44235</v>
      </c>
      <c r="S34" s="43">
        <f t="shared" si="0"/>
        <v>44265</v>
      </c>
      <c r="T34" s="82">
        <f>T33</f>
        <v>44265</v>
      </c>
      <c r="U34" s="43"/>
      <c r="V34" s="87">
        <f>V33</f>
        <v>44335</v>
      </c>
    </row>
    <row r="35" spans="1:22" s="94" customFormat="1" hidden="1">
      <c r="A35" s="90" t="s">
        <v>71</v>
      </c>
      <c r="B35" s="91">
        <f>+H35-70</f>
        <v>44105</v>
      </c>
      <c r="C35" s="91">
        <f>+B35+7</f>
        <v>44112</v>
      </c>
      <c r="D35" s="91">
        <f>+H35-40</f>
        <v>44135</v>
      </c>
      <c r="E35" s="91">
        <f>+D35+10</f>
        <v>44145</v>
      </c>
      <c r="F35" s="203">
        <f>+H35-5</f>
        <v>44170</v>
      </c>
      <c r="G35" s="91">
        <f>+H35</f>
        <v>44175</v>
      </c>
      <c r="H35" s="173">
        <f>H$7+H36</f>
        <v>44175</v>
      </c>
      <c r="I35" s="215"/>
      <c r="J35" s="215"/>
      <c r="K35" s="91">
        <f>+H35+60</f>
        <v>44235</v>
      </c>
      <c r="L35" s="91">
        <f>+H35+70</f>
        <v>44245</v>
      </c>
      <c r="M35" s="91">
        <f>L35</f>
        <v>44245</v>
      </c>
      <c r="N35" s="91">
        <f>H35+75</f>
        <v>44250</v>
      </c>
      <c r="O35" s="91">
        <f>+H35+80</f>
        <v>44255</v>
      </c>
      <c r="P35" s="91">
        <f>+H35+80</f>
        <v>44255</v>
      </c>
      <c r="Q35" s="91">
        <f>+O35</f>
        <v>44255</v>
      </c>
      <c r="R35" s="91">
        <f t="shared" si="2"/>
        <v>44255</v>
      </c>
      <c r="S35" s="91">
        <f t="shared" si="0"/>
        <v>44285</v>
      </c>
      <c r="T35" s="91">
        <f>+H35+120</f>
        <v>44295</v>
      </c>
      <c r="U35" s="91"/>
      <c r="V35" s="93">
        <f>+H35+190</f>
        <v>44365</v>
      </c>
    </row>
    <row r="36" spans="1:22" ht="13.8" hidden="1" thickBot="1">
      <c r="A36" s="88"/>
      <c r="B36" s="83">
        <f t="shared" ref="B36:G36" si="13">B35</f>
        <v>44105</v>
      </c>
      <c r="C36" s="83">
        <f t="shared" si="13"/>
        <v>44112</v>
      </c>
      <c r="D36" s="83">
        <f t="shared" si="13"/>
        <v>44135</v>
      </c>
      <c r="E36" s="83">
        <f t="shared" si="13"/>
        <v>44145</v>
      </c>
      <c r="F36" s="205">
        <f t="shared" si="13"/>
        <v>44170</v>
      </c>
      <c r="G36" s="83">
        <f t="shared" si="13"/>
        <v>44175</v>
      </c>
      <c r="H36" s="175">
        <f>H34+30</f>
        <v>344</v>
      </c>
      <c r="I36" s="217"/>
      <c r="J36" s="217"/>
      <c r="K36" s="83">
        <f>K35</f>
        <v>44235</v>
      </c>
      <c r="L36" s="83">
        <f>L35</f>
        <v>44245</v>
      </c>
      <c r="M36" s="83">
        <f>M35</f>
        <v>44245</v>
      </c>
      <c r="N36" s="83">
        <f>N35</f>
        <v>44250</v>
      </c>
      <c r="O36" s="83">
        <f>O35</f>
        <v>44255</v>
      </c>
      <c r="P36" s="85">
        <f>H35+90</f>
        <v>44265</v>
      </c>
      <c r="Q36" s="83">
        <f>Q35</f>
        <v>44255</v>
      </c>
      <c r="R36" s="85">
        <f>P36</f>
        <v>44265</v>
      </c>
      <c r="S36" s="85">
        <f t="shared" si="0"/>
        <v>44295</v>
      </c>
      <c r="T36" s="83">
        <f>T35</f>
        <v>44295</v>
      </c>
      <c r="U36" s="85"/>
      <c r="V36" s="89">
        <f>V35</f>
        <v>44365</v>
      </c>
    </row>
    <row r="37" spans="1:22">
      <c r="A37" s="49" t="s">
        <v>72</v>
      </c>
      <c r="B37" s="50"/>
      <c r="C37" s="51"/>
      <c r="D37" s="79" t="s">
        <v>73</v>
      </c>
      <c r="E37" s="79" t="s">
        <v>73</v>
      </c>
      <c r="F37" s="206"/>
      <c r="G37" s="51"/>
      <c r="H37" s="79" t="s">
        <v>74</v>
      </c>
      <c r="I37" s="218" t="s">
        <v>75</v>
      </c>
      <c r="J37" s="218" t="s">
        <v>75</v>
      </c>
      <c r="K37" s="79" t="s">
        <v>75</v>
      </c>
      <c r="L37" s="79" t="s">
        <v>75</v>
      </c>
      <c r="M37" s="43"/>
      <c r="N37" s="79" t="s">
        <v>76</v>
      </c>
      <c r="O37" s="79" t="s">
        <v>77</v>
      </c>
      <c r="P37" s="79" t="s">
        <v>78</v>
      </c>
      <c r="Q37" s="312" t="s">
        <v>79</v>
      </c>
      <c r="R37" s="313"/>
      <c r="S37" s="79" t="s">
        <v>80</v>
      </c>
      <c r="T37" s="79" t="s">
        <v>81</v>
      </c>
      <c r="U37" s="79" t="s">
        <v>82</v>
      </c>
      <c r="V37" s="81" t="s">
        <v>74</v>
      </c>
    </row>
    <row r="38" spans="1:22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196" t="s">
        <v>84</v>
      </c>
      <c r="F38" s="196" t="s">
        <v>84</v>
      </c>
      <c r="G38" s="61" t="s">
        <v>84</v>
      </c>
      <c r="H38" s="61" t="s">
        <v>84</v>
      </c>
      <c r="I38" s="61"/>
      <c r="J38" s="61"/>
      <c r="K38" s="61" t="s">
        <v>84</v>
      </c>
      <c r="L38" s="61" t="s">
        <v>84</v>
      </c>
      <c r="M38" s="61" t="s">
        <v>84</v>
      </c>
      <c r="N38" s="61" t="s">
        <v>84</v>
      </c>
      <c r="O38" s="63"/>
      <c r="P38" s="61" t="s">
        <v>84</v>
      </c>
      <c r="Q38" s="61" t="s">
        <v>85</v>
      </c>
      <c r="R38" s="61" t="s">
        <v>85</v>
      </c>
      <c r="S38" s="61" t="s">
        <v>85</v>
      </c>
      <c r="T38" s="61" t="s">
        <v>85</v>
      </c>
      <c r="U38" s="63" t="s">
        <v>85</v>
      </c>
      <c r="V38" s="64"/>
    </row>
    <row r="39" spans="1:22" s="65" customFormat="1" ht="10.8" thickBot="1">
      <c r="A39" s="66"/>
      <c r="B39" s="67" t="s">
        <v>86</v>
      </c>
      <c r="C39" s="68" t="s">
        <v>86</v>
      </c>
      <c r="D39" s="68" t="s">
        <v>87</v>
      </c>
      <c r="E39" s="197" t="s">
        <v>88</v>
      </c>
      <c r="F39" s="197" t="str">
        <f>E39</f>
        <v>5-220-190</v>
      </c>
      <c r="G39" s="68" t="s">
        <v>89</v>
      </c>
      <c r="H39" s="68" t="s">
        <v>90</v>
      </c>
      <c r="I39" s="68"/>
      <c r="J39" s="68"/>
      <c r="K39" s="68" t="s">
        <v>91</v>
      </c>
      <c r="L39" s="68" t="s">
        <v>91</v>
      </c>
      <c r="M39" s="68" t="s">
        <v>89</v>
      </c>
      <c r="N39" s="68" t="s">
        <v>89</v>
      </c>
      <c r="O39" s="68"/>
      <c r="P39" s="68" t="s">
        <v>89</v>
      </c>
      <c r="Q39" s="70"/>
      <c r="R39" s="68"/>
      <c r="S39" s="70"/>
      <c r="T39" s="68"/>
      <c r="U39" s="70"/>
      <c r="V39" s="71"/>
    </row>
    <row r="40" spans="1:22" ht="13.8" thickTop="1"/>
    <row r="41" spans="1:22">
      <c r="A41" s="72" t="s">
        <v>250</v>
      </c>
    </row>
    <row r="42" spans="1:22">
      <c r="A42" s="72" t="s">
        <v>93</v>
      </c>
      <c r="M42" s="176"/>
    </row>
    <row r="44" spans="1:22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  <c r="L44" s="2"/>
    </row>
    <row r="45" spans="1:22">
      <c r="A45" s="4" t="s">
        <v>95</v>
      </c>
      <c r="B45" s="72" t="s">
        <v>252</v>
      </c>
      <c r="C45" s="72"/>
      <c r="D45" s="72"/>
      <c r="E45" s="72"/>
      <c r="F45" s="72"/>
      <c r="G45" s="72"/>
      <c r="H45" s="72"/>
      <c r="I45" s="72"/>
      <c r="J45" s="72"/>
      <c r="K45" s="72"/>
      <c r="L45" s="2"/>
    </row>
    <row r="46" spans="1:22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72"/>
      <c r="K46" s="72"/>
      <c r="L46" s="2"/>
    </row>
    <row r="47" spans="1:22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72"/>
      <c r="K47" s="72"/>
      <c r="L47" s="2"/>
    </row>
    <row r="48" spans="1:22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72"/>
      <c r="K48" s="72"/>
      <c r="L48" s="2"/>
    </row>
    <row r="49" spans="1:13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72"/>
      <c r="K49" s="72"/>
      <c r="L49" s="2"/>
    </row>
    <row r="50" spans="1:13">
      <c r="A50" s="4" t="s">
        <v>105</v>
      </c>
      <c r="B50" s="72" t="s">
        <v>253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</row>
    <row r="51" spans="1:13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2" spans="1:13">
      <c r="B52" s="74"/>
      <c r="C52" s="2"/>
      <c r="D52" s="72"/>
      <c r="E52" s="72"/>
      <c r="F52" s="72"/>
      <c r="G52" s="72"/>
      <c r="H52" s="72"/>
      <c r="I52" s="72"/>
      <c r="J52" s="72"/>
      <c r="K52" s="72"/>
      <c r="L52" s="72"/>
    </row>
    <row r="53" spans="1:13">
      <c r="C53" s="2"/>
      <c r="D53" s="72"/>
    </row>
    <row r="54" spans="1:13">
      <c r="C54" s="2"/>
      <c r="D54" s="72"/>
      <c r="M54" s="4">
        <v>9</v>
      </c>
    </row>
    <row r="55" spans="1:13">
      <c r="C55" s="2"/>
      <c r="D55" s="72"/>
    </row>
    <row r="56" spans="1:13">
      <c r="C56" s="2"/>
      <c r="D56" s="72"/>
    </row>
    <row r="57" spans="1:13">
      <c r="C57" s="2"/>
      <c r="D57" s="72"/>
    </row>
    <row r="58" spans="1:13">
      <c r="C58" s="72"/>
      <c r="D58" s="72"/>
    </row>
    <row r="59" spans="1:13">
      <c r="C59" s="72"/>
      <c r="D59" s="72"/>
    </row>
    <row r="60" spans="1:13">
      <c r="C60" s="72"/>
      <c r="D60" s="72"/>
    </row>
    <row r="61" spans="1:13">
      <c r="C61" s="72"/>
      <c r="D61" s="72"/>
    </row>
    <row r="62" spans="1:13">
      <c r="C62" s="72"/>
      <c r="D62" s="72"/>
    </row>
    <row r="63" spans="1:13">
      <c r="C63" s="72"/>
      <c r="D63" s="72"/>
    </row>
    <row r="64" spans="1:13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K44"/>
    <mergeCell ref="A1:V1"/>
    <mergeCell ref="A2:V2"/>
    <mergeCell ref="A3:V3"/>
    <mergeCell ref="A4:V4"/>
    <mergeCell ref="Q9:S9"/>
    <mergeCell ref="Q37:R37"/>
  </mergeCells>
  <pageMargins left="0.7" right="0.7" top="0.75" bottom="0.75" header="0.3" footer="0.3"/>
  <pageSetup scale="5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87"/>
  <sheetViews>
    <sheetView topLeftCell="A4" workbookViewId="0">
      <selection activeCell="C30" sqref="C30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43101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177">
        <v>43355</v>
      </c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v>43405</v>
      </c>
      <c r="C13" s="91">
        <f>+B13+7</f>
        <v>43412</v>
      </c>
      <c r="D13" s="91">
        <v>43435</v>
      </c>
      <c r="E13" s="91">
        <f>+D13+10</f>
        <v>43445</v>
      </c>
      <c r="F13" s="91">
        <v>43470</v>
      </c>
      <c r="G13" s="91">
        <v>43475</v>
      </c>
      <c r="H13" s="173">
        <v>43475</v>
      </c>
      <c r="I13" s="91">
        <f>+H13+60</f>
        <v>43535</v>
      </c>
      <c r="J13" s="91">
        <f>+H13+70</f>
        <v>43545</v>
      </c>
      <c r="K13" s="91">
        <f>J13</f>
        <v>43545</v>
      </c>
      <c r="L13" s="91">
        <f>H13+75</f>
        <v>43550</v>
      </c>
      <c r="M13" s="91">
        <f>+H13+80</f>
        <v>43555</v>
      </c>
      <c r="N13" s="91">
        <f>+H13+80</f>
        <v>43555</v>
      </c>
      <c r="O13" s="91">
        <f>+M13</f>
        <v>43555</v>
      </c>
      <c r="P13" s="91">
        <f>+N13</f>
        <v>43555</v>
      </c>
      <c r="Q13" s="91">
        <f t="shared" ref="Q13:Q36" si="0">+P13+30</f>
        <v>43585</v>
      </c>
      <c r="R13" s="91">
        <f>+H13+120</f>
        <v>43595</v>
      </c>
      <c r="S13" s="91" t="s">
        <v>63</v>
      </c>
      <c r="T13" s="93">
        <f>+H13+190</f>
        <v>43665</v>
      </c>
    </row>
    <row r="14" spans="1:22">
      <c r="A14" s="86"/>
      <c r="B14" s="82">
        <f t="shared" ref="B14:G14" si="1">B13</f>
        <v>43405</v>
      </c>
      <c r="C14" s="82">
        <f t="shared" si="1"/>
        <v>43412</v>
      </c>
      <c r="D14" s="82">
        <f t="shared" si="1"/>
        <v>43435</v>
      </c>
      <c r="E14" s="82">
        <f t="shared" si="1"/>
        <v>43445</v>
      </c>
      <c r="F14" s="82">
        <f t="shared" si="1"/>
        <v>43470</v>
      </c>
      <c r="G14" s="82">
        <f t="shared" si="1"/>
        <v>43475</v>
      </c>
      <c r="H14" s="174">
        <v>9</v>
      </c>
      <c r="I14" s="82">
        <f>I13</f>
        <v>43535</v>
      </c>
      <c r="J14" s="82">
        <f>J13</f>
        <v>43545</v>
      </c>
      <c r="K14" s="82">
        <f>K13</f>
        <v>43545</v>
      </c>
      <c r="L14" s="82">
        <f>L13</f>
        <v>43550</v>
      </c>
      <c r="M14" s="82">
        <f>M13</f>
        <v>43555</v>
      </c>
      <c r="N14" s="43">
        <f>+H13+90</f>
        <v>43565</v>
      </c>
      <c r="O14" s="82">
        <f>O13</f>
        <v>43555</v>
      </c>
      <c r="P14" s="43">
        <f t="shared" ref="P14:P35" si="2">+N14</f>
        <v>43565</v>
      </c>
      <c r="Q14" s="43">
        <f t="shared" si="0"/>
        <v>43595</v>
      </c>
      <c r="R14" s="82">
        <f>R13</f>
        <v>43595</v>
      </c>
      <c r="S14" s="43" t="s">
        <v>64</v>
      </c>
      <c r="T14" s="87">
        <f>T13</f>
        <v>43665</v>
      </c>
    </row>
    <row r="15" spans="1:22" s="94" customFormat="1">
      <c r="A15" s="90" t="s">
        <v>65</v>
      </c>
      <c r="B15" s="91">
        <v>43436</v>
      </c>
      <c r="C15" s="91">
        <f>+B15+7</f>
        <v>43443</v>
      </c>
      <c r="D15" s="91">
        <v>43466</v>
      </c>
      <c r="E15" s="91">
        <f>+D15+10</f>
        <v>43476</v>
      </c>
      <c r="F15" s="91">
        <v>43501</v>
      </c>
      <c r="G15" s="91">
        <v>43506</v>
      </c>
      <c r="H15" s="173">
        <v>43506</v>
      </c>
      <c r="I15" s="91">
        <f>+H15+60</f>
        <v>43566</v>
      </c>
      <c r="J15" s="91">
        <f>+H15+70</f>
        <v>43576</v>
      </c>
      <c r="K15" s="91">
        <f>J15</f>
        <v>43576</v>
      </c>
      <c r="L15" s="91">
        <f>H15+75</f>
        <v>43581</v>
      </c>
      <c r="M15" s="91">
        <f>+H15+80</f>
        <v>43586</v>
      </c>
      <c r="N15" s="91">
        <f>+H15+80</f>
        <v>43586</v>
      </c>
      <c r="O15" s="91">
        <f>+M15</f>
        <v>43586</v>
      </c>
      <c r="P15" s="91">
        <f t="shared" si="2"/>
        <v>43586</v>
      </c>
      <c r="Q15" s="91">
        <f t="shared" si="0"/>
        <v>43616</v>
      </c>
      <c r="R15" s="91">
        <f>+H15+120</f>
        <v>43626</v>
      </c>
      <c r="S15" s="91" t="s">
        <v>66</v>
      </c>
      <c r="T15" s="93">
        <f>+H15+190</f>
        <v>43696</v>
      </c>
    </row>
    <row r="16" spans="1:22">
      <c r="A16" s="86"/>
      <c r="B16" s="82">
        <f t="shared" ref="B16:G16" si="3">B15</f>
        <v>43436</v>
      </c>
      <c r="C16" s="82">
        <f t="shared" si="3"/>
        <v>43443</v>
      </c>
      <c r="D16" s="82">
        <f t="shared" si="3"/>
        <v>43466</v>
      </c>
      <c r="E16" s="82">
        <f t="shared" si="3"/>
        <v>43476</v>
      </c>
      <c r="F16" s="82">
        <f t="shared" si="3"/>
        <v>43501</v>
      </c>
      <c r="G16" s="82">
        <f t="shared" si="3"/>
        <v>43506</v>
      </c>
      <c r="H16" s="174">
        <f>H14+31</f>
        <v>40</v>
      </c>
      <c r="I16" s="82">
        <f>I15</f>
        <v>43566</v>
      </c>
      <c r="J16" s="82">
        <f>J15</f>
        <v>43576</v>
      </c>
      <c r="K16" s="82">
        <f>K15</f>
        <v>43576</v>
      </c>
      <c r="L16" s="82">
        <f>L15</f>
        <v>43581</v>
      </c>
      <c r="M16" s="82">
        <f>M15</f>
        <v>43586</v>
      </c>
      <c r="N16" s="43">
        <f>+H15+90</f>
        <v>43596</v>
      </c>
      <c r="O16" s="82">
        <f>O15</f>
        <v>43586</v>
      </c>
      <c r="P16" s="43">
        <f t="shared" si="2"/>
        <v>43596</v>
      </c>
      <c r="Q16" s="43">
        <f t="shared" si="0"/>
        <v>43626</v>
      </c>
      <c r="R16" s="82">
        <f>R15</f>
        <v>43626</v>
      </c>
      <c r="S16" s="43" t="s">
        <v>67</v>
      </c>
      <c r="T16" s="87">
        <f>T15</f>
        <v>43696</v>
      </c>
    </row>
    <row r="17" spans="1:20" s="94" customFormat="1">
      <c r="A17" s="90" t="s">
        <v>68</v>
      </c>
      <c r="B17" s="91">
        <v>43464</v>
      </c>
      <c r="C17" s="91">
        <f>+B17+7</f>
        <v>43471</v>
      </c>
      <c r="D17" s="91">
        <v>43494</v>
      </c>
      <c r="E17" s="91">
        <f>+D17+10</f>
        <v>43504</v>
      </c>
      <c r="F17" s="91">
        <v>43529</v>
      </c>
      <c r="G17" s="91">
        <v>43534</v>
      </c>
      <c r="H17" s="173">
        <v>43534</v>
      </c>
      <c r="I17" s="91">
        <f>+H17+60</f>
        <v>43594</v>
      </c>
      <c r="J17" s="91">
        <f>+H17+70</f>
        <v>43604</v>
      </c>
      <c r="K17" s="91">
        <f>J17</f>
        <v>43604</v>
      </c>
      <c r="L17" s="91">
        <f>H17+75</f>
        <v>43609</v>
      </c>
      <c r="M17" s="91">
        <f>+H17+80</f>
        <v>43614</v>
      </c>
      <c r="N17" s="91">
        <f>+H17+80</f>
        <v>43614</v>
      </c>
      <c r="O17" s="91">
        <f>+M17</f>
        <v>43614</v>
      </c>
      <c r="P17" s="91">
        <f t="shared" si="2"/>
        <v>43614</v>
      </c>
      <c r="Q17" s="91">
        <f t="shared" si="0"/>
        <v>43644</v>
      </c>
      <c r="R17" s="91">
        <f>+H17+120</f>
        <v>43654</v>
      </c>
      <c r="S17" s="91"/>
      <c r="T17" s="93">
        <f>+H17+190</f>
        <v>43724</v>
      </c>
    </row>
    <row r="18" spans="1:20">
      <c r="A18" s="86"/>
      <c r="B18" s="82">
        <f t="shared" ref="B18:G18" si="4">B17</f>
        <v>43464</v>
      </c>
      <c r="C18" s="82">
        <f t="shared" si="4"/>
        <v>43471</v>
      </c>
      <c r="D18" s="82">
        <f t="shared" si="4"/>
        <v>43494</v>
      </c>
      <c r="E18" s="82">
        <f t="shared" si="4"/>
        <v>43504</v>
      </c>
      <c r="F18" s="82">
        <f t="shared" si="4"/>
        <v>43529</v>
      </c>
      <c r="G18" s="82">
        <f t="shared" si="4"/>
        <v>43534</v>
      </c>
      <c r="H18" s="174">
        <f>IF(H9="no",H16+28,H16+29)</f>
        <v>68</v>
      </c>
      <c r="I18" s="82">
        <f>I17</f>
        <v>43594</v>
      </c>
      <c r="J18" s="82">
        <f>J17</f>
        <v>43604</v>
      </c>
      <c r="K18" s="82">
        <f>K17</f>
        <v>43604</v>
      </c>
      <c r="L18" s="82">
        <f>L17</f>
        <v>43609</v>
      </c>
      <c r="M18" s="82">
        <f>M17</f>
        <v>43614</v>
      </c>
      <c r="N18" s="43">
        <f>+H17+90</f>
        <v>43624</v>
      </c>
      <c r="O18" s="82">
        <f>O17</f>
        <v>43614</v>
      </c>
      <c r="P18" s="43">
        <f t="shared" si="2"/>
        <v>43624</v>
      </c>
      <c r="Q18" s="43">
        <f t="shared" si="0"/>
        <v>43654</v>
      </c>
      <c r="R18" s="82">
        <f>R17</f>
        <v>43654</v>
      </c>
      <c r="S18" s="43"/>
      <c r="T18" s="87">
        <f>T17</f>
        <v>43724</v>
      </c>
    </row>
    <row r="19" spans="1:20" s="94" customFormat="1">
      <c r="A19" s="90" t="s">
        <v>69</v>
      </c>
      <c r="B19" s="91">
        <v>43495</v>
      </c>
      <c r="C19" s="91">
        <f>+B19+7</f>
        <v>43502</v>
      </c>
      <c r="D19" s="91">
        <v>43525</v>
      </c>
      <c r="E19" s="91">
        <f>+D19+10</f>
        <v>43535</v>
      </c>
      <c r="F19" s="91">
        <v>43560</v>
      </c>
      <c r="G19" s="91">
        <v>43565</v>
      </c>
      <c r="H19" s="173">
        <v>43565</v>
      </c>
      <c r="I19" s="91">
        <f>+H19+60</f>
        <v>43625</v>
      </c>
      <c r="J19" s="91">
        <f>+H19+70</f>
        <v>43635</v>
      </c>
      <c r="K19" s="91">
        <f>J19</f>
        <v>43635</v>
      </c>
      <c r="L19" s="91">
        <f>H19+75</f>
        <v>43640</v>
      </c>
      <c r="M19" s="91">
        <f>+H19+80</f>
        <v>43645</v>
      </c>
      <c r="N19" s="91">
        <f>+H19+80</f>
        <v>43645</v>
      </c>
      <c r="O19" s="91">
        <f>+M19</f>
        <v>43645</v>
      </c>
      <c r="P19" s="91">
        <f t="shared" si="2"/>
        <v>43645</v>
      </c>
      <c r="Q19" s="91">
        <f t="shared" si="0"/>
        <v>43675</v>
      </c>
      <c r="R19" s="91">
        <f>+H19+120</f>
        <v>43685</v>
      </c>
      <c r="S19" s="91"/>
      <c r="T19" s="93">
        <f>+H19+190</f>
        <v>43755</v>
      </c>
    </row>
    <row r="20" spans="1:20">
      <c r="A20" s="86"/>
      <c r="B20" s="82">
        <f t="shared" ref="B20:G20" si="5">B19</f>
        <v>43495</v>
      </c>
      <c r="C20" s="82">
        <f t="shared" si="5"/>
        <v>43502</v>
      </c>
      <c r="D20" s="82">
        <f t="shared" si="5"/>
        <v>43525</v>
      </c>
      <c r="E20" s="82">
        <f t="shared" si="5"/>
        <v>43535</v>
      </c>
      <c r="F20" s="82">
        <f t="shared" si="5"/>
        <v>43560</v>
      </c>
      <c r="G20" s="82">
        <f t="shared" si="5"/>
        <v>43565</v>
      </c>
      <c r="H20" s="174">
        <f>H18+31</f>
        <v>99</v>
      </c>
      <c r="I20" s="82">
        <f>I19</f>
        <v>43625</v>
      </c>
      <c r="J20" s="82">
        <f>J19</f>
        <v>43635</v>
      </c>
      <c r="K20" s="82">
        <f>K19</f>
        <v>43635</v>
      </c>
      <c r="L20" s="82">
        <f>L19</f>
        <v>43640</v>
      </c>
      <c r="M20" s="82">
        <f>M19</f>
        <v>43645</v>
      </c>
      <c r="N20" s="43">
        <f>+H19+90</f>
        <v>43655</v>
      </c>
      <c r="O20" s="82">
        <f>O19</f>
        <v>43645</v>
      </c>
      <c r="P20" s="43">
        <f t="shared" si="2"/>
        <v>43655</v>
      </c>
      <c r="Q20" s="43">
        <f t="shared" si="0"/>
        <v>43685</v>
      </c>
      <c r="R20" s="82">
        <f>R19</f>
        <v>43685</v>
      </c>
      <c r="S20" s="43"/>
      <c r="T20" s="87">
        <f>T19</f>
        <v>43755</v>
      </c>
    </row>
    <row r="21" spans="1:20" s="94" customFormat="1">
      <c r="A21" s="90" t="s">
        <v>70</v>
      </c>
      <c r="B21" s="91">
        <v>43525</v>
      </c>
      <c r="C21" s="91">
        <f>+B21+7</f>
        <v>43532</v>
      </c>
      <c r="D21" s="91">
        <v>43555</v>
      </c>
      <c r="E21" s="91">
        <f>+D21+10</f>
        <v>43565</v>
      </c>
      <c r="F21" s="91">
        <v>43590</v>
      </c>
      <c r="G21" s="91">
        <v>43595</v>
      </c>
      <c r="H21" s="173">
        <v>43595</v>
      </c>
      <c r="I21" s="91">
        <f>+H21+60</f>
        <v>43655</v>
      </c>
      <c r="J21" s="91">
        <f>+H21+70</f>
        <v>43665</v>
      </c>
      <c r="K21" s="91">
        <f>J21</f>
        <v>43665</v>
      </c>
      <c r="L21" s="91">
        <f>H21+75</f>
        <v>43670</v>
      </c>
      <c r="M21" s="91">
        <f>+H21+80</f>
        <v>43675</v>
      </c>
      <c r="N21" s="91">
        <f>+H21+80</f>
        <v>43675</v>
      </c>
      <c r="O21" s="91">
        <f>+M21</f>
        <v>43675</v>
      </c>
      <c r="P21" s="91">
        <f t="shared" si="2"/>
        <v>43675</v>
      </c>
      <c r="Q21" s="91">
        <f t="shared" si="0"/>
        <v>43705</v>
      </c>
      <c r="R21" s="91">
        <f>+H21+120</f>
        <v>43715</v>
      </c>
      <c r="S21" s="91"/>
      <c r="T21" s="93">
        <f>+H21+190</f>
        <v>43785</v>
      </c>
    </row>
    <row r="22" spans="1:20">
      <c r="A22" s="86"/>
      <c r="B22" s="82">
        <f t="shared" ref="B22:G22" si="6">B21</f>
        <v>43525</v>
      </c>
      <c r="C22" s="82">
        <f t="shared" si="6"/>
        <v>43532</v>
      </c>
      <c r="D22" s="82">
        <f t="shared" si="6"/>
        <v>43555</v>
      </c>
      <c r="E22" s="82">
        <f t="shared" si="6"/>
        <v>43565</v>
      </c>
      <c r="F22" s="82">
        <f t="shared" si="6"/>
        <v>43590</v>
      </c>
      <c r="G22" s="82">
        <f t="shared" si="6"/>
        <v>43595</v>
      </c>
      <c r="H22" s="174">
        <f>H20+30</f>
        <v>129</v>
      </c>
      <c r="I22" s="82">
        <f>I21</f>
        <v>43655</v>
      </c>
      <c r="J22" s="82">
        <f>J21</f>
        <v>43665</v>
      </c>
      <c r="K22" s="82">
        <f>K21</f>
        <v>43665</v>
      </c>
      <c r="L22" s="82">
        <f>L21</f>
        <v>43670</v>
      </c>
      <c r="M22" s="82">
        <f>M21</f>
        <v>43675</v>
      </c>
      <c r="N22" s="43">
        <f>+H21+90</f>
        <v>43685</v>
      </c>
      <c r="O22" s="82">
        <f>O21</f>
        <v>43675</v>
      </c>
      <c r="P22" s="43">
        <f t="shared" si="2"/>
        <v>43685</v>
      </c>
      <c r="Q22" s="43">
        <f t="shared" si="0"/>
        <v>43715</v>
      </c>
      <c r="R22" s="82">
        <f>R21</f>
        <v>43715</v>
      </c>
      <c r="S22" s="43"/>
      <c r="T22" s="87">
        <f>T21</f>
        <v>43785</v>
      </c>
    </row>
    <row r="23" spans="1:20" s="94" customFormat="1">
      <c r="A23" s="90" t="s">
        <v>71</v>
      </c>
      <c r="B23" s="91">
        <v>43556</v>
      </c>
      <c r="C23" s="91">
        <f>+B23+7</f>
        <v>43563</v>
      </c>
      <c r="D23" s="91">
        <v>43586</v>
      </c>
      <c r="E23" s="91">
        <f>+D23+10</f>
        <v>43596</v>
      </c>
      <c r="F23" s="91">
        <v>43621</v>
      </c>
      <c r="G23" s="91">
        <v>43626</v>
      </c>
      <c r="H23" s="173">
        <v>43626</v>
      </c>
      <c r="I23" s="91">
        <f>+H23+60</f>
        <v>43686</v>
      </c>
      <c r="J23" s="91">
        <f>+H23+70</f>
        <v>43696</v>
      </c>
      <c r="K23" s="91">
        <f>J23</f>
        <v>43696</v>
      </c>
      <c r="L23" s="91">
        <f>H23+75</f>
        <v>43701</v>
      </c>
      <c r="M23" s="91">
        <f>+H23+80</f>
        <v>43706</v>
      </c>
      <c r="N23" s="91">
        <f>+H23+80</f>
        <v>43706</v>
      </c>
      <c r="O23" s="91">
        <f>+M23</f>
        <v>43706</v>
      </c>
      <c r="P23" s="91">
        <f t="shared" si="2"/>
        <v>43706</v>
      </c>
      <c r="Q23" s="91">
        <f t="shared" si="0"/>
        <v>43736</v>
      </c>
      <c r="R23" s="91">
        <f>+H23+120</f>
        <v>43746</v>
      </c>
      <c r="S23" s="91"/>
      <c r="T23" s="93">
        <f>+H23+190</f>
        <v>43816</v>
      </c>
    </row>
    <row r="24" spans="1:20">
      <c r="A24" s="86"/>
      <c r="B24" s="82">
        <f t="shared" ref="B24:G24" si="7">B23</f>
        <v>43556</v>
      </c>
      <c r="C24" s="82">
        <f t="shared" si="7"/>
        <v>43563</v>
      </c>
      <c r="D24" s="82">
        <f t="shared" si="7"/>
        <v>43586</v>
      </c>
      <c r="E24" s="82">
        <f t="shared" si="7"/>
        <v>43596</v>
      </c>
      <c r="F24" s="82">
        <f t="shared" si="7"/>
        <v>43621</v>
      </c>
      <c r="G24" s="82">
        <f t="shared" si="7"/>
        <v>43626</v>
      </c>
      <c r="H24" s="174">
        <f>H22+31</f>
        <v>160</v>
      </c>
      <c r="I24" s="82">
        <f>I23</f>
        <v>43686</v>
      </c>
      <c r="J24" s="82">
        <f>J23</f>
        <v>43696</v>
      </c>
      <c r="K24" s="82">
        <f>K23</f>
        <v>43696</v>
      </c>
      <c r="L24" s="82">
        <f>L23</f>
        <v>43701</v>
      </c>
      <c r="M24" s="82">
        <f>M23</f>
        <v>43706</v>
      </c>
      <c r="N24" s="43">
        <f>+H23+90</f>
        <v>43716</v>
      </c>
      <c r="O24" s="82">
        <f>O23</f>
        <v>43706</v>
      </c>
      <c r="P24" s="43">
        <f t="shared" si="2"/>
        <v>43716</v>
      </c>
      <c r="Q24" s="43">
        <f t="shared" si="0"/>
        <v>43746</v>
      </c>
      <c r="R24" s="82">
        <f>R23</f>
        <v>43746</v>
      </c>
      <c r="S24" s="43"/>
      <c r="T24" s="87">
        <f>T23</f>
        <v>43816</v>
      </c>
    </row>
    <row r="25" spans="1:20" s="188" customFormat="1">
      <c r="A25" s="184" t="s">
        <v>62</v>
      </c>
      <c r="B25" s="185">
        <v>43586</v>
      </c>
      <c r="C25" s="185">
        <f>+B25+7</f>
        <v>43593</v>
      </c>
      <c r="D25" s="185">
        <v>43616</v>
      </c>
      <c r="E25" s="185">
        <f>+D25+10</f>
        <v>43626</v>
      </c>
      <c r="F25" s="185">
        <v>43651</v>
      </c>
      <c r="G25" s="185">
        <v>43656</v>
      </c>
      <c r="H25" s="186">
        <v>43656</v>
      </c>
      <c r="I25" s="185">
        <f>+H25+60</f>
        <v>43716</v>
      </c>
      <c r="J25" s="185">
        <f>+H25+70</f>
        <v>43726</v>
      </c>
      <c r="K25" s="185">
        <f>J25</f>
        <v>43726</v>
      </c>
      <c r="L25" s="185">
        <f>H25+75</f>
        <v>43731</v>
      </c>
      <c r="M25" s="185">
        <f>+H25+80</f>
        <v>43736</v>
      </c>
      <c r="N25" s="185">
        <f>+H25+80</f>
        <v>43736</v>
      </c>
      <c r="O25" s="185">
        <f>+M25</f>
        <v>43736</v>
      </c>
      <c r="P25" s="185">
        <f t="shared" si="2"/>
        <v>43736</v>
      </c>
      <c r="Q25" s="185">
        <f t="shared" si="0"/>
        <v>43766</v>
      </c>
      <c r="R25" s="185">
        <f>+H25+120</f>
        <v>43776</v>
      </c>
      <c r="S25" s="185"/>
      <c r="T25" s="187">
        <f>+H25+190</f>
        <v>43846</v>
      </c>
    </row>
    <row r="26" spans="1:20" s="194" customFormat="1">
      <c r="A26" s="189"/>
      <c r="B26" s="190">
        <f t="shared" ref="B26:G26" si="8">B25</f>
        <v>43586</v>
      </c>
      <c r="C26" s="190">
        <f t="shared" si="8"/>
        <v>43593</v>
      </c>
      <c r="D26" s="190">
        <f t="shared" si="8"/>
        <v>43616</v>
      </c>
      <c r="E26" s="190">
        <f t="shared" si="8"/>
        <v>43626</v>
      </c>
      <c r="F26" s="190">
        <f t="shared" si="8"/>
        <v>43651</v>
      </c>
      <c r="G26" s="190">
        <f t="shared" si="8"/>
        <v>43656</v>
      </c>
      <c r="H26" s="191">
        <f>H24+30</f>
        <v>190</v>
      </c>
      <c r="I26" s="190">
        <f>I25</f>
        <v>43716</v>
      </c>
      <c r="J26" s="190">
        <f>J25</f>
        <v>43726</v>
      </c>
      <c r="K26" s="190">
        <f>K25</f>
        <v>43726</v>
      </c>
      <c r="L26" s="190">
        <f>L25</f>
        <v>43731</v>
      </c>
      <c r="M26" s="190">
        <f>M25</f>
        <v>43736</v>
      </c>
      <c r="N26" s="192">
        <f>+H25+90</f>
        <v>43746</v>
      </c>
      <c r="O26" s="190">
        <f>O25</f>
        <v>43736</v>
      </c>
      <c r="P26" s="192">
        <f t="shared" si="2"/>
        <v>43746</v>
      </c>
      <c r="Q26" s="192">
        <f t="shared" si="0"/>
        <v>43776</v>
      </c>
      <c r="R26" s="190">
        <f>R25</f>
        <v>43776</v>
      </c>
      <c r="S26" s="192"/>
      <c r="T26" s="193">
        <f>T25</f>
        <v>43846</v>
      </c>
    </row>
    <row r="27" spans="1:20" s="94" customFormat="1">
      <c r="A27" s="90" t="s">
        <v>65</v>
      </c>
      <c r="B27" s="91">
        <v>43617</v>
      </c>
      <c r="C27" s="91">
        <f>+B27+7</f>
        <v>43624</v>
      </c>
      <c r="D27" s="91">
        <v>43647</v>
      </c>
      <c r="E27" s="91">
        <f>+D27+10</f>
        <v>43657</v>
      </c>
      <c r="F27" s="91">
        <v>43682</v>
      </c>
      <c r="G27" s="91">
        <v>43687</v>
      </c>
      <c r="H27" s="173">
        <v>43687</v>
      </c>
      <c r="I27" s="91">
        <f>+H27+60</f>
        <v>43747</v>
      </c>
      <c r="J27" s="91">
        <f>+H27+70</f>
        <v>43757</v>
      </c>
      <c r="K27" s="91">
        <f>J27</f>
        <v>43757</v>
      </c>
      <c r="L27" s="91">
        <f>H27+75</f>
        <v>43762</v>
      </c>
      <c r="M27" s="91">
        <f>+H27+80</f>
        <v>43767</v>
      </c>
      <c r="N27" s="91">
        <f>+H27+80</f>
        <v>43767</v>
      </c>
      <c r="O27" s="91">
        <f>+M27</f>
        <v>43767</v>
      </c>
      <c r="P27" s="91">
        <f t="shared" si="2"/>
        <v>43767</v>
      </c>
      <c r="Q27" s="91">
        <f t="shared" si="0"/>
        <v>43797</v>
      </c>
      <c r="R27" s="91">
        <f>+H27+120</f>
        <v>43807</v>
      </c>
      <c r="S27" s="91"/>
      <c r="T27" s="93">
        <f>+H27+190</f>
        <v>43877</v>
      </c>
    </row>
    <row r="28" spans="1:20">
      <c r="A28" s="86"/>
      <c r="B28" s="82">
        <f t="shared" ref="B28:G28" si="9">B27</f>
        <v>43617</v>
      </c>
      <c r="C28" s="82">
        <f t="shared" si="9"/>
        <v>43624</v>
      </c>
      <c r="D28" s="82">
        <f t="shared" si="9"/>
        <v>43647</v>
      </c>
      <c r="E28" s="82">
        <f t="shared" si="9"/>
        <v>43657</v>
      </c>
      <c r="F28" s="82">
        <f t="shared" si="9"/>
        <v>43682</v>
      </c>
      <c r="G28" s="82">
        <f t="shared" si="9"/>
        <v>43687</v>
      </c>
      <c r="H28" s="174">
        <f>H26+31</f>
        <v>221</v>
      </c>
      <c r="I28" s="82">
        <f>I27</f>
        <v>43747</v>
      </c>
      <c r="J28" s="82">
        <f>J27</f>
        <v>43757</v>
      </c>
      <c r="K28" s="82">
        <f>K27</f>
        <v>43757</v>
      </c>
      <c r="L28" s="82">
        <f>L27</f>
        <v>43762</v>
      </c>
      <c r="M28" s="82">
        <f>M27</f>
        <v>43767</v>
      </c>
      <c r="N28" s="43">
        <f>+H27+90</f>
        <v>43777</v>
      </c>
      <c r="O28" s="82">
        <f>O27</f>
        <v>43767</v>
      </c>
      <c r="P28" s="43">
        <f t="shared" si="2"/>
        <v>43777</v>
      </c>
      <c r="Q28" s="43">
        <f t="shared" si="0"/>
        <v>43807</v>
      </c>
      <c r="R28" s="82">
        <f>R27</f>
        <v>43807</v>
      </c>
      <c r="S28" s="43"/>
      <c r="T28" s="87">
        <f>T27</f>
        <v>43877</v>
      </c>
    </row>
    <row r="29" spans="1:20" s="94" customFormat="1">
      <c r="A29" s="90" t="s">
        <v>68</v>
      </c>
      <c r="B29" s="91">
        <v>43648</v>
      </c>
      <c r="C29" s="91">
        <f>+B29+7</f>
        <v>43655</v>
      </c>
      <c r="D29" s="91">
        <v>43678</v>
      </c>
      <c r="E29" s="91">
        <f>+D29+10</f>
        <v>43688</v>
      </c>
      <c r="F29" s="91">
        <v>43713</v>
      </c>
      <c r="G29" s="91">
        <v>43718</v>
      </c>
      <c r="H29" s="173">
        <v>43718</v>
      </c>
      <c r="I29" s="91">
        <f>+H29+60</f>
        <v>43778</v>
      </c>
      <c r="J29" s="91">
        <f>+H29+70</f>
        <v>43788</v>
      </c>
      <c r="K29" s="91">
        <f>J29</f>
        <v>43788</v>
      </c>
      <c r="L29" s="91">
        <f>H29+75</f>
        <v>43793</v>
      </c>
      <c r="M29" s="91">
        <f>+H29+80</f>
        <v>43798</v>
      </c>
      <c r="N29" s="91">
        <f>+H29+80</f>
        <v>43798</v>
      </c>
      <c r="O29" s="91">
        <f>+M29</f>
        <v>43798</v>
      </c>
      <c r="P29" s="91">
        <f t="shared" si="2"/>
        <v>43798</v>
      </c>
      <c r="Q29" s="91">
        <f t="shared" si="0"/>
        <v>43828</v>
      </c>
      <c r="R29" s="91">
        <f>+H29+120</f>
        <v>43838</v>
      </c>
      <c r="S29" s="91"/>
      <c r="T29" s="93">
        <v>43909</v>
      </c>
    </row>
    <row r="30" spans="1:20">
      <c r="A30" s="86"/>
      <c r="B30" s="82">
        <f t="shared" ref="B30:G30" si="10">B29</f>
        <v>43648</v>
      </c>
      <c r="C30" s="82">
        <f t="shared" si="10"/>
        <v>43655</v>
      </c>
      <c r="D30" s="82">
        <f t="shared" si="10"/>
        <v>43678</v>
      </c>
      <c r="E30" s="82">
        <f t="shared" si="10"/>
        <v>43688</v>
      </c>
      <c r="F30" s="82">
        <f t="shared" si="10"/>
        <v>43713</v>
      </c>
      <c r="G30" s="82">
        <f t="shared" si="10"/>
        <v>43718</v>
      </c>
      <c r="H30" s="174">
        <f>H28+31</f>
        <v>252</v>
      </c>
      <c r="I30" s="82">
        <f>I29</f>
        <v>43778</v>
      </c>
      <c r="J30" s="82">
        <f>J29</f>
        <v>43788</v>
      </c>
      <c r="K30" s="82">
        <f>K29</f>
        <v>43788</v>
      </c>
      <c r="L30" s="82">
        <f>L29</f>
        <v>43793</v>
      </c>
      <c r="M30" s="82">
        <f>M29</f>
        <v>43798</v>
      </c>
      <c r="N30" s="43">
        <f>+H29+90</f>
        <v>43808</v>
      </c>
      <c r="O30" s="82">
        <f>O29</f>
        <v>43798</v>
      </c>
      <c r="P30" s="43">
        <f t="shared" si="2"/>
        <v>43808</v>
      </c>
      <c r="Q30" s="43">
        <f t="shared" si="0"/>
        <v>43838</v>
      </c>
      <c r="R30" s="82">
        <f>R29</f>
        <v>43838</v>
      </c>
      <c r="S30" s="43"/>
      <c r="T30" s="87">
        <f>T29</f>
        <v>43909</v>
      </c>
    </row>
    <row r="31" spans="1:20" s="94" customFormat="1">
      <c r="A31" s="90" t="s">
        <v>69</v>
      </c>
      <c r="B31" s="91">
        <v>43678</v>
      </c>
      <c r="C31" s="91">
        <f>+B31+7</f>
        <v>43685</v>
      </c>
      <c r="D31" s="91">
        <v>43708</v>
      </c>
      <c r="E31" s="91">
        <f>+D31+10</f>
        <v>43718</v>
      </c>
      <c r="F31" s="91">
        <v>43743</v>
      </c>
      <c r="G31" s="91">
        <v>43748</v>
      </c>
      <c r="H31" s="173">
        <v>43748</v>
      </c>
      <c r="I31" s="91">
        <f>+H31+60</f>
        <v>43808</v>
      </c>
      <c r="J31" s="91">
        <f>+H31+70</f>
        <v>43818</v>
      </c>
      <c r="K31" s="91">
        <f>J31</f>
        <v>43818</v>
      </c>
      <c r="L31" s="91">
        <f>H31+75</f>
        <v>43823</v>
      </c>
      <c r="M31" s="91">
        <f>+H31+80</f>
        <v>43828</v>
      </c>
      <c r="N31" s="91">
        <f>+H31+80</f>
        <v>43828</v>
      </c>
      <c r="O31" s="91">
        <f>+M31</f>
        <v>43828</v>
      </c>
      <c r="P31" s="91">
        <f t="shared" si="2"/>
        <v>43828</v>
      </c>
      <c r="Q31" s="91">
        <f t="shared" si="0"/>
        <v>43858</v>
      </c>
      <c r="R31" s="91">
        <f>+H31+120</f>
        <v>43868</v>
      </c>
      <c r="S31" s="91"/>
      <c r="T31" s="93">
        <v>43939</v>
      </c>
    </row>
    <row r="32" spans="1:20">
      <c r="A32" s="86"/>
      <c r="B32" s="82">
        <f t="shared" ref="B32:G32" si="11">B31</f>
        <v>43678</v>
      </c>
      <c r="C32" s="82">
        <f t="shared" si="11"/>
        <v>43685</v>
      </c>
      <c r="D32" s="82">
        <f t="shared" si="11"/>
        <v>43708</v>
      </c>
      <c r="E32" s="82">
        <f t="shared" si="11"/>
        <v>43718</v>
      </c>
      <c r="F32" s="82">
        <f t="shared" si="11"/>
        <v>43743</v>
      </c>
      <c r="G32" s="82">
        <f t="shared" si="11"/>
        <v>43748</v>
      </c>
      <c r="H32" s="174">
        <f>H30+30</f>
        <v>282</v>
      </c>
      <c r="I32" s="82">
        <f>I31</f>
        <v>43808</v>
      </c>
      <c r="J32" s="82">
        <f>J31</f>
        <v>43818</v>
      </c>
      <c r="K32" s="82">
        <f>K31</f>
        <v>43818</v>
      </c>
      <c r="L32" s="82">
        <f>L31</f>
        <v>43823</v>
      </c>
      <c r="M32" s="82">
        <f>M31</f>
        <v>43828</v>
      </c>
      <c r="N32" s="43">
        <f>+H31+90</f>
        <v>43838</v>
      </c>
      <c r="O32" s="82">
        <f>O31</f>
        <v>43828</v>
      </c>
      <c r="P32" s="43">
        <f t="shared" si="2"/>
        <v>43838</v>
      </c>
      <c r="Q32" s="43">
        <f t="shared" si="0"/>
        <v>43868</v>
      </c>
      <c r="R32" s="82">
        <f>R31</f>
        <v>43868</v>
      </c>
      <c r="S32" s="43"/>
      <c r="T32" s="87">
        <f>T31</f>
        <v>43939</v>
      </c>
    </row>
    <row r="33" spans="1:20" s="94" customFormat="1">
      <c r="A33" s="90" t="s">
        <v>70</v>
      </c>
      <c r="B33" s="91">
        <v>43709</v>
      </c>
      <c r="C33" s="91">
        <f>+B33+7</f>
        <v>43716</v>
      </c>
      <c r="D33" s="91">
        <v>43739</v>
      </c>
      <c r="E33" s="91">
        <f>+D33+10</f>
        <v>43749</v>
      </c>
      <c r="F33" s="91">
        <v>43774</v>
      </c>
      <c r="G33" s="91">
        <v>43779</v>
      </c>
      <c r="H33" s="173">
        <v>43779</v>
      </c>
      <c r="I33" s="91">
        <f>+H33+60</f>
        <v>43839</v>
      </c>
      <c r="J33" s="91">
        <f>+H33+70</f>
        <v>43849</v>
      </c>
      <c r="K33" s="91">
        <f>J33</f>
        <v>43849</v>
      </c>
      <c r="L33" s="91">
        <f>H33+75</f>
        <v>43854</v>
      </c>
      <c r="M33" s="91">
        <f>+H33+80</f>
        <v>43859</v>
      </c>
      <c r="N33" s="91">
        <f>+H33+80</f>
        <v>43859</v>
      </c>
      <c r="O33" s="91">
        <f>+M33</f>
        <v>43859</v>
      </c>
      <c r="P33" s="91">
        <f t="shared" si="2"/>
        <v>43859</v>
      </c>
      <c r="Q33" s="91">
        <f t="shared" si="0"/>
        <v>43889</v>
      </c>
      <c r="R33" s="91">
        <v>43900</v>
      </c>
      <c r="S33" s="91"/>
      <c r="T33" s="93">
        <v>43970</v>
      </c>
    </row>
    <row r="34" spans="1:20">
      <c r="A34" s="86"/>
      <c r="B34" s="82">
        <f t="shared" ref="B34:G34" si="12">B33</f>
        <v>43709</v>
      </c>
      <c r="C34" s="82">
        <f t="shared" si="12"/>
        <v>43716</v>
      </c>
      <c r="D34" s="82">
        <f t="shared" si="12"/>
        <v>43739</v>
      </c>
      <c r="E34" s="82">
        <f t="shared" si="12"/>
        <v>43749</v>
      </c>
      <c r="F34" s="82">
        <f t="shared" si="12"/>
        <v>43774</v>
      </c>
      <c r="G34" s="82">
        <f t="shared" si="12"/>
        <v>43779</v>
      </c>
      <c r="H34" s="174">
        <f>H32+31</f>
        <v>313</v>
      </c>
      <c r="I34" s="82">
        <f>I33</f>
        <v>43839</v>
      </c>
      <c r="J34" s="82">
        <f>J33</f>
        <v>43849</v>
      </c>
      <c r="K34" s="82">
        <f>K33</f>
        <v>43849</v>
      </c>
      <c r="L34" s="82">
        <f>L33</f>
        <v>43854</v>
      </c>
      <c r="M34" s="82">
        <f>M33</f>
        <v>43859</v>
      </c>
      <c r="N34" s="43">
        <f>+H33+90</f>
        <v>43869</v>
      </c>
      <c r="O34" s="82">
        <f>O33</f>
        <v>43859</v>
      </c>
      <c r="P34" s="43">
        <f t="shared" si="2"/>
        <v>43869</v>
      </c>
      <c r="Q34" s="43">
        <f t="shared" si="0"/>
        <v>43899</v>
      </c>
      <c r="R34" s="82">
        <f>R33</f>
        <v>43900</v>
      </c>
      <c r="S34" s="43"/>
      <c r="T34" s="87">
        <f>T33</f>
        <v>43970</v>
      </c>
    </row>
    <row r="35" spans="1:20" s="94" customFormat="1">
      <c r="A35" s="90" t="s">
        <v>71</v>
      </c>
      <c r="B35" s="91">
        <v>43739</v>
      </c>
      <c r="C35" s="91">
        <f>+B35+7</f>
        <v>43746</v>
      </c>
      <c r="D35" s="91">
        <v>43769</v>
      </c>
      <c r="E35" s="91">
        <f>+D35+10</f>
        <v>43779</v>
      </c>
      <c r="F35" s="91">
        <v>43804</v>
      </c>
      <c r="G35" s="91">
        <v>43809</v>
      </c>
      <c r="H35" s="173">
        <v>43809</v>
      </c>
      <c r="I35" s="91">
        <f>+H35+60</f>
        <v>43869</v>
      </c>
      <c r="J35" s="91">
        <f>+H35+70</f>
        <v>43879</v>
      </c>
      <c r="K35" s="91">
        <f>J35</f>
        <v>43879</v>
      </c>
      <c r="L35" s="91">
        <f>H35+75</f>
        <v>43884</v>
      </c>
      <c r="M35" s="91">
        <f>+H35+80</f>
        <v>43889</v>
      </c>
      <c r="N35" s="91">
        <f>+H35+80</f>
        <v>43889</v>
      </c>
      <c r="O35" s="91">
        <f>+M35</f>
        <v>43889</v>
      </c>
      <c r="P35" s="91">
        <f t="shared" si="2"/>
        <v>43889</v>
      </c>
      <c r="Q35" s="91">
        <v>43920</v>
      </c>
      <c r="R35" s="91">
        <v>43930</v>
      </c>
      <c r="S35" s="91"/>
      <c r="T35" s="93">
        <v>44000</v>
      </c>
    </row>
    <row r="36" spans="1:20" ht="13.8" thickBot="1">
      <c r="A36" s="88"/>
      <c r="B36" s="83">
        <f t="shared" ref="B36:G36" si="13">B35</f>
        <v>43739</v>
      </c>
      <c r="C36" s="83">
        <f t="shared" si="13"/>
        <v>43746</v>
      </c>
      <c r="D36" s="83">
        <f t="shared" si="13"/>
        <v>43769</v>
      </c>
      <c r="E36" s="83">
        <f t="shared" si="13"/>
        <v>43779</v>
      </c>
      <c r="F36" s="83">
        <f t="shared" si="13"/>
        <v>43804</v>
      </c>
      <c r="G36" s="83">
        <f t="shared" si="13"/>
        <v>43809</v>
      </c>
      <c r="H36" s="175">
        <f>H34+30</f>
        <v>343</v>
      </c>
      <c r="I36" s="83">
        <f>I35</f>
        <v>43869</v>
      </c>
      <c r="J36" s="83">
        <f>J35</f>
        <v>43879</v>
      </c>
      <c r="K36" s="83">
        <f>K35</f>
        <v>43879</v>
      </c>
      <c r="L36" s="83">
        <f>L35</f>
        <v>43884</v>
      </c>
      <c r="M36" s="83">
        <f>M35</f>
        <v>43889</v>
      </c>
      <c r="N36" s="85">
        <f>H35+90</f>
        <v>43899</v>
      </c>
      <c r="O36" s="83">
        <f>O35</f>
        <v>43889</v>
      </c>
      <c r="P36" s="85">
        <f>N36</f>
        <v>43899</v>
      </c>
      <c r="Q36" s="85">
        <f t="shared" si="0"/>
        <v>43929</v>
      </c>
      <c r="R36" s="83">
        <f>R35</f>
        <v>43930</v>
      </c>
      <c r="S36" s="85"/>
      <c r="T36" s="89">
        <f>T35</f>
        <v>44000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ageMargins left="0.7" right="0.7" top="0.75" bottom="0.75" header="0.3" footer="0.3"/>
  <pageSetup scale="5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D13" sqref="D13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43101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177">
        <f>H13-120</f>
        <v>42990</v>
      </c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43040</v>
      </c>
      <c r="C13" s="91">
        <f>+B13+7</f>
        <v>43047</v>
      </c>
      <c r="D13" s="91">
        <f>+H13-40</f>
        <v>43070</v>
      </c>
      <c r="E13" s="91">
        <f>+D13+10</f>
        <v>43080</v>
      </c>
      <c r="F13" s="91">
        <f>+H13-5</f>
        <v>43105</v>
      </c>
      <c r="G13" s="91">
        <f>+H13</f>
        <v>43110</v>
      </c>
      <c r="H13" s="173">
        <f>H$7+H14</f>
        <v>43110</v>
      </c>
      <c r="I13" s="91">
        <f>+H13+60</f>
        <v>43170</v>
      </c>
      <c r="J13" s="91">
        <f>+H13+70</f>
        <v>43180</v>
      </c>
      <c r="K13" s="91">
        <f>J13</f>
        <v>43180</v>
      </c>
      <c r="L13" s="91">
        <f>H13+75</f>
        <v>43185</v>
      </c>
      <c r="M13" s="91">
        <f>+H13+80</f>
        <v>43190</v>
      </c>
      <c r="N13" s="91">
        <f>+H13+80</f>
        <v>43190</v>
      </c>
      <c r="O13" s="91">
        <f>+M13</f>
        <v>43190</v>
      </c>
      <c r="P13" s="91">
        <f>+N13</f>
        <v>43190</v>
      </c>
      <c r="Q13" s="91">
        <f t="shared" ref="Q13:Q36" si="0">+P13+30</f>
        <v>43220</v>
      </c>
      <c r="R13" s="91">
        <f>+H13+120</f>
        <v>43230</v>
      </c>
      <c r="S13" s="91" t="s">
        <v>63</v>
      </c>
      <c r="T13" s="93">
        <f>+H13+190</f>
        <v>43300</v>
      </c>
    </row>
    <row r="14" spans="1:22">
      <c r="A14" s="86"/>
      <c r="B14" s="82">
        <f t="shared" ref="B14:G14" si="1">B13</f>
        <v>43040</v>
      </c>
      <c r="C14" s="82">
        <f t="shared" si="1"/>
        <v>43047</v>
      </c>
      <c r="D14" s="82">
        <f t="shared" si="1"/>
        <v>43070</v>
      </c>
      <c r="E14" s="82">
        <f t="shared" si="1"/>
        <v>43080</v>
      </c>
      <c r="F14" s="82">
        <f t="shared" si="1"/>
        <v>43105</v>
      </c>
      <c r="G14" s="82">
        <f t="shared" si="1"/>
        <v>43110</v>
      </c>
      <c r="H14" s="174">
        <v>9</v>
      </c>
      <c r="I14" s="82">
        <f>I13</f>
        <v>43170</v>
      </c>
      <c r="J14" s="82">
        <f>J13</f>
        <v>43180</v>
      </c>
      <c r="K14" s="82">
        <f>K13</f>
        <v>43180</v>
      </c>
      <c r="L14" s="82">
        <f>L13</f>
        <v>43185</v>
      </c>
      <c r="M14" s="82">
        <f>M13</f>
        <v>43190</v>
      </c>
      <c r="N14" s="43">
        <f>+H13+90</f>
        <v>43200</v>
      </c>
      <c r="O14" s="82">
        <f>O13</f>
        <v>43190</v>
      </c>
      <c r="P14" s="43">
        <f t="shared" ref="P14:P35" si="2">+N14</f>
        <v>43200</v>
      </c>
      <c r="Q14" s="43">
        <f t="shared" si="0"/>
        <v>43230</v>
      </c>
      <c r="R14" s="82">
        <f>R13</f>
        <v>43230</v>
      </c>
      <c r="S14" s="43" t="s">
        <v>64</v>
      </c>
      <c r="T14" s="87">
        <f>T13</f>
        <v>43300</v>
      </c>
    </row>
    <row r="15" spans="1:22" s="94" customFormat="1">
      <c r="A15" s="90" t="s">
        <v>65</v>
      </c>
      <c r="B15" s="91">
        <f>+H15-70</f>
        <v>43071</v>
      </c>
      <c r="C15" s="91">
        <f>+B15+7</f>
        <v>43078</v>
      </c>
      <c r="D15" s="91">
        <f>+H15-40</f>
        <v>43101</v>
      </c>
      <c r="E15" s="91">
        <f>+D15+10</f>
        <v>43111</v>
      </c>
      <c r="F15" s="91">
        <f>+H15-5</f>
        <v>43136</v>
      </c>
      <c r="G15" s="91">
        <f>+H15</f>
        <v>43141</v>
      </c>
      <c r="H15" s="173">
        <f>H$7+H16</f>
        <v>43141</v>
      </c>
      <c r="I15" s="91">
        <f>+H15+60</f>
        <v>43201</v>
      </c>
      <c r="J15" s="91">
        <f>+H15+70</f>
        <v>43211</v>
      </c>
      <c r="K15" s="91">
        <f>J15</f>
        <v>43211</v>
      </c>
      <c r="L15" s="91">
        <f>H15+75</f>
        <v>43216</v>
      </c>
      <c r="M15" s="91">
        <f>+H15+80</f>
        <v>43221</v>
      </c>
      <c r="N15" s="91">
        <f>+H15+80</f>
        <v>43221</v>
      </c>
      <c r="O15" s="91">
        <f>+M15</f>
        <v>43221</v>
      </c>
      <c r="P15" s="91">
        <f t="shared" si="2"/>
        <v>43221</v>
      </c>
      <c r="Q15" s="91">
        <f t="shared" si="0"/>
        <v>43251</v>
      </c>
      <c r="R15" s="91">
        <f>+H15+120</f>
        <v>43261</v>
      </c>
      <c r="S15" s="91" t="s">
        <v>66</v>
      </c>
      <c r="T15" s="93">
        <f>+H15+190</f>
        <v>43331</v>
      </c>
    </row>
    <row r="16" spans="1:22">
      <c r="A16" s="86"/>
      <c r="B16" s="82">
        <f t="shared" ref="B16:G16" si="3">B15</f>
        <v>43071</v>
      </c>
      <c r="C16" s="82">
        <f t="shared" si="3"/>
        <v>43078</v>
      </c>
      <c r="D16" s="82">
        <f t="shared" si="3"/>
        <v>43101</v>
      </c>
      <c r="E16" s="82">
        <f t="shared" si="3"/>
        <v>43111</v>
      </c>
      <c r="F16" s="82">
        <f t="shared" si="3"/>
        <v>43136</v>
      </c>
      <c r="G16" s="82">
        <f t="shared" si="3"/>
        <v>43141</v>
      </c>
      <c r="H16" s="174">
        <f>H14+31</f>
        <v>40</v>
      </c>
      <c r="I16" s="82">
        <f>I15</f>
        <v>43201</v>
      </c>
      <c r="J16" s="82">
        <f>J15</f>
        <v>43211</v>
      </c>
      <c r="K16" s="82">
        <f>K15</f>
        <v>43211</v>
      </c>
      <c r="L16" s="82">
        <f>L15</f>
        <v>43216</v>
      </c>
      <c r="M16" s="82">
        <f>M15</f>
        <v>43221</v>
      </c>
      <c r="N16" s="43">
        <f>+H15+90</f>
        <v>43231</v>
      </c>
      <c r="O16" s="82">
        <f>O15</f>
        <v>43221</v>
      </c>
      <c r="P16" s="43">
        <f t="shared" si="2"/>
        <v>43231</v>
      </c>
      <c r="Q16" s="43">
        <f t="shared" si="0"/>
        <v>43261</v>
      </c>
      <c r="R16" s="82">
        <f>R15</f>
        <v>43261</v>
      </c>
      <c r="S16" s="43" t="s">
        <v>67</v>
      </c>
      <c r="T16" s="87">
        <f>T15</f>
        <v>43331</v>
      </c>
    </row>
    <row r="17" spans="1:20" s="94" customFormat="1">
      <c r="A17" s="90" t="s">
        <v>68</v>
      </c>
      <c r="B17" s="91">
        <f>+H17-70</f>
        <v>43099</v>
      </c>
      <c r="C17" s="91">
        <f>+B17+7</f>
        <v>43106</v>
      </c>
      <c r="D17" s="91">
        <f>+H17-40</f>
        <v>43129</v>
      </c>
      <c r="E17" s="91">
        <f>+D17+10</f>
        <v>43139</v>
      </c>
      <c r="F17" s="91">
        <f>+H17-5</f>
        <v>43164</v>
      </c>
      <c r="G17" s="91">
        <f>+H17</f>
        <v>43169</v>
      </c>
      <c r="H17" s="173">
        <f>H$7+H18</f>
        <v>43169</v>
      </c>
      <c r="I17" s="91">
        <f>+H17+60</f>
        <v>43229</v>
      </c>
      <c r="J17" s="91">
        <f>+H17+70</f>
        <v>43239</v>
      </c>
      <c r="K17" s="91">
        <f>J17</f>
        <v>43239</v>
      </c>
      <c r="L17" s="91">
        <f>H17+75</f>
        <v>43244</v>
      </c>
      <c r="M17" s="91">
        <f>+H17+80</f>
        <v>43249</v>
      </c>
      <c r="N17" s="91">
        <f>+H17+80</f>
        <v>43249</v>
      </c>
      <c r="O17" s="91">
        <f>+M17</f>
        <v>43249</v>
      </c>
      <c r="P17" s="91">
        <f t="shared" si="2"/>
        <v>43249</v>
      </c>
      <c r="Q17" s="91">
        <f t="shared" si="0"/>
        <v>43279</v>
      </c>
      <c r="R17" s="91">
        <f>+H17+120</f>
        <v>43289</v>
      </c>
      <c r="S17" s="91"/>
      <c r="T17" s="93">
        <f>+H17+190</f>
        <v>43359</v>
      </c>
    </row>
    <row r="18" spans="1:20">
      <c r="A18" s="86"/>
      <c r="B18" s="82">
        <f t="shared" ref="B18:G18" si="4">B17</f>
        <v>43099</v>
      </c>
      <c r="C18" s="82">
        <f t="shared" si="4"/>
        <v>43106</v>
      </c>
      <c r="D18" s="82">
        <f t="shared" si="4"/>
        <v>43129</v>
      </c>
      <c r="E18" s="82">
        <f t="shared" si="4"/>
        <v>43139</v>
      </c>
      <c r="F18" s="82">
        <f t="shared" si="4"/>
        <v>43164</v>
      </c>
      <c r="G18" s="82">
        <f t="shared" si="4"/>
        <v>43169</v>
      </c>
      <c r="H18" s="174">
        <f>IF(H9="no",H16+28,H16+29)</f>
        <v>68</v>
      </c>
      <c r="I18" s="82">
        <f>I17</f>
        <v>43229</v>
      </c>
      <c r="J18" s="82">
        <f>J17</f>
        <v>43239</v>
      </c>
      <c r="K18" s="82">
        <f>K17</f>
        <v>43239</v>
      </c>
      <c r="L18" s="82">
        <f>L17</f>
        <v>43244</v>
      </c>
      <c r="M18" s="82">
        <f>M17</f>
        <v>43249</v>
      </c>
      <c r="N18" s="43">
        <f>+H17+90</f>
        <v>43259</v>
      </c>
      <c r="O18" s="82">
        <f>O17</f>
        <v>43249</v>
      </c>
      <c r="P18" s="43">
        <f t="shared" si="2"/>
        <v>43259</v>
      </c>
      <c r="Q18" s="43">
        <f t="shared" si="0"/>
        <v>43289</v>
      </c>
      <c r="R18" s="82">
        <f>R17</f>
        <v>43289</v>
      </c>
      <c r="S18" s="43"/>
      <c r="T18" s="87">
        <f>T17</f>
        <v>43359</v>
      </c>
    </row>
    <row r="19" spans="1:20" s="94" customFormat="1">
      <c r="A19" s="90" t="s">
        <v>69</v>
      </c>
      <c r="B19" s="91">
        <f>+H19-70</f>
        <v>43130</v>
      </c>
      <c r="C19" s="91">
        <f>+B19+7</f>
        <v>43137</v>
      </c>
      <c r="D19" s="91">
        <f>+H19-40</f>
        <v>43160</v>
      </c>
      <c r="E19" s="91">
        <f>+D19+10</f>
        <v>43170</v>
      </c>
      <c r="F19" s="91">
        <f>+H19-5</f>
        <v>43195</v>
      </c>
      <c r="G19" s="91">
        <f>+H19</f>
        <v>43200</v>
      </c>
      <c r="H19" s="173">
        <f>H$7+H20</f>
        <v>43200</v>
      </c>
      <c r="I19" s="91">
        <f>+H19+60</f>
        <v>43260</v>
      </c>
      <c r="J19" s="91">
        <f>+H19+70</f>
        <v>43270</v>
      </c>
      <c r="K19" s="91">
        <f>J19</f>
        <v>43270</v>
      </c>
      <c r="L19" s="91">
        <f>H19+75</f>
        <v>43275</v>
      </c>
      <c r="M19" s="91">
        <f>+H19+80</f>
        <v>43280</v>
      </c>
      <c r="N19" s="91">
        <f>+H19+80</f>
        <v>43280</v>
      </c>
      <c r="O19" s="91">
        <f>+M19</f>
        <v>43280</v>
      </c>
      <c r="P19" s="91">
        <f t="shared" si="2"/>
        <v>43280</v>
      </c>
      <c r="Q19" s="91">
        <f t="shared" si="0"/>
        <v>43310</v>
      </c>
      <c r="R19" s="91">
        <f>+H19+120</f>
        <v>43320</v>
      </c>
      <c r="S19" s="91"/>
      <c r="T19" s="93">
        <f>+H19+190</f>
        <v>43390</v>
      </c>
    </row>
    <row r="20" spans="1:20">
      <c r="A20" s="86"/>
      <c r="B20" s="82">
        <f t="shared" ref="B20:G20" si="5">B19</f>
        <v>43130</v>
      </c>
      <c r="C20" s="82">
        <f t="shared" si="5"/>
        <v>43137</v>
      </c>
      <c r="D20" s="82">
        <f t="shared" si="5"/>
        <v>43160</v>
      </c>
      <c r="E20" s="82">
        <f t="shared" si="5"/>
        <v>43170</v>
      </c>
      <c r="F20" s="82">
        <f t="shared" si="5"/>
        <v>43195</v>
      </c>
      <c r="G20" s="82">
        <f t="shared" si="5"/>
        <v>43200</v>
      </c>
      <c r="H20" s="174">
        <f>H18+31</f>
        <v>99</v>
      </c>
      <c r="I20" s="82">
        <f>I19</f>
        <v>43260</v>
      </c>
      <c r="J20" s="82">
        <f>J19</f>
        <v>43270</v>
      </c>
      <c r="K20" s="82">
        <f>K19</f>
        <v>43270</v>
      </c>
      <c r="L20" s="82">
        <f>L19</f>
        <v>43275</v>
      </c>
      <c r="M20" s="82">
        <f>M19</f>
        <v>43280</v>
      </c>
      <c r="N20" s="43">
        <f>+H19+90</f>
        <v>43290</v>
      </c>
      <c r="O20" s="82">
        <f>O19</f>
        <v>43280</v>
      </c>
      <c r="P20" s="43">
        <f t="shared" si="2"/>
        <v>43290</v>
      </c>
      <c r="Q20" s="43">
        <f t="shared" si="0"/>
        <v>43320</v>
      </c>
      <c r="R20" s="82">
        <f>R19</f>
        <v>43320</v>
      </c>
      <c r="S20" s="43"/>
      <c r="T20" s="87">
        <f>T19</f>
        <v>43390</v>
      </c>
    </row>
    <row r="21" spans="1:20" s="94" customFormat="1">
      <c r="A21" s="90" t="s">
        <v>70</v>
      </c>
      <c r="B21" s="91">
        <f>+H21-70</f>
        <v>43160</v>
      </c>
      <c r="C21" s="91">
        <f>+B21+7</f>
        <v>43167</v>
      </c>
      <c r="D21" s="91">
        <f>+H21-40</f>
        <v>43190</v>
      </c>
      <c r="E21" s="91">
        <f>+D21+10</f>
        <v>43200</v>
      </c>
      <c r="F21" s="91">
        <f>+H21-5</f>
        <v>43225</v>
      </c>
      <c r="G21" s="91">
        <f>+H21</f>
        <v>43230</v>
      </c>
      <c r="H21" s="173">
        <f>H$7+H22</f>
        <v>43230</v>
      </c>
      <c r="I21" s="91">
        <f>+H21+60</f>
        <v>43290</v>
      </c>
      <c r="J21" s="91">
        <f>+H21+70</f>
        <v>43300</v>
      </c>
      <c r="K21" s="91">
        <f>J21</f>
        <v>43300</v>
      </c>
      <c r="L21" s="91">
        <f>H21+75</f>
        <v>43305</v>
      </c>
      <c r="M21" s="91">
        <f>+H21+80</f>
        <v>43310</v>
      </c>
      <c r="N21" s="91">
        <f>+H21+80</f>
        <v>43310</v>
      </c>
      <c r="O21" s="91">
        <f>+M21</f>
        <v>43310</v>
      </c>
      <c r="P21" s="91">
        <f t="shared" si="2"/>
        <v>43310</v>
      </c>
      <c r="Q21" s="91">
        <f t="shared" si="0"/>
        <v>43340</v>
      </c>
      <c r="R21" s="91">
        <f>+H21+120</f>
        <v>43350</v>
      </c>
      <c r="S21" s="91"/>
      <c r="T21" s="93">
        <f>+H21+190</f>
        <v>43420</v>
      </c>
    </row>
    <row r="22" spans="1:20">
      <c r="A22" s="86"/>
      <c r="B22" s="82">
        <f t="shared" ref="B22:G22" si="6">B21</f>
        <v>43160</v>
      </c>
      <c r="C22" s="82">
        <f t="shared" si="6"/>
        <v>43167</v>
      </c>
      <c r="D22" s="82">
        <f t="shared" si="6"/>
        <v>43190</v>
      </c>
      <c r="E22" s="82">
        <f t="shared" si="6"/>
        <v>43200</v>
      </c>
      <c r="F22" s="82">
        <f t="shared" si="6"/>
        <v>43225</v>
      </c>
      <c r="G22" s="82">
        <f t="shared" si="6"/>
        <v>43230</v>
      </c>
      <c r="H22" s="174">
        <f>H20+30</f>
        <v>129</v>
      </c>
      <c r="I22" s="82">
        <f>I21</f>
        <v>43290</v>
      </c>
      <c r="J22" s="82">
        <f>J21</f>
        <v>43300</v>
      </c>
      <c r="K22" s="82">
        <f>K21</f>
        <v>43300</v>
      </c>
      <c r="L22" s="82">
        <f>L21</f>
        <v>43305</v>
      </c>
      <c r="M22" s="82">
        <f>M21</f>
        <v>43310</v>
      </c>
      <c r="N22" s="43">
        <f>+H21+90</f>
        <v>43320</v>
      </c>
      <c r="O22" s="82">
        <f>O21</f>
        <v>43310</v>
      </c>
      <c r="P22" s="43">
        <f t="shared" si="2"/>
        <v>43320</v>
      </c>
      <c r="Q22" s="43">
        <f t="shared" si="0"/>
        <v>43350</v>
      </c>
      <c r="R22" s="82">
        <f>R21</f>
        <v>43350</v>
      </c>
      <c r="S22" s="43"/>
      <c r="T22" s="87">
        <f>T21</f>
        <v>43420</v>
      </c>
    </row>
    <row r="23" spans="1:20" s="94" customFormat="1">
      <c r="A23" s="90" t="s">
        <v>71</v>
      </c>
      <c r="B23" s="91">
        <f>+H23-70</f>
        <v>43191</v>
      </c>
      <c r="C23" s="91">
        <f>+B23+7</f>
        <v>43198</v>
      </c>
      <c r="D23" s="91">
        <f>+H23-40</f>
        <v>43221</v>
      </c>
      <c r="E23" s="91">
        <f>+D23+10</f>
        <v>43231</v>
      </c>
      <c r="F23" s="91">
        <f>+H23-5</f>
        <v>43256</v>
      </c>
      <c r="G23" s="91">
        <f>+H23</f>
        <v>43261</v>
      </c>
      <c r="H23" s="173">
        <f>H$7+H24</f>
        <v>43261</v>
      </c>
      <c r="I23" s="91">
        <f>+H23+60</f>
        <v>43321</v>
      </c>
      <c r="J23" s="91">
        <f>+H23+70</f>
        <v>43331</v>
      </c>
      <c r="K23" s="91">
        <f>J23</f>
        <v>43331</v>
      </c>
      <c r="L23" s="91">
        <f>H23+75</f>
        <v>43336</v>
      </c>
      <c r="M23" s="91">
        <f>+H23+80</f>
        <v>43341</v>
      </c>
      <c r="N23" s="91">
        <f>+H23+80</f>
        <v>43341</v>
      </c>
      <c r="O23" s="91">
        <f>+M23</f>
        <v>43341</v>
      </c>
      <c r="P23" s="91">
        <f t="shared" si="2"/>
        <v>43341</v>
      </c>
      <c r="Q23" s="91">
        <f t="shared" si="0"/>
        <v>43371</v>
      </c>
      <c r="R23" s="91">
        <f>+H23+120</f>
        <v>43381</v>
      </c>
      <c r="S23" s="91"/>
      <c r="T23" s="93">
        <f>+H23+190</f>
        <v>43451</v>
      </c>
    </row>
    <row r="24" spans="1:20">
      <c r="A24" s="86"/>
      <c r="B24" s="82">
        <f t="shared" ref="B24:G24" si="7">B23</f>
        <v>43191</v>
      </c>
      <c r="C24" s="82">
        <f t="shared" si="7"/>
        <v>43198</v>
      </c>
      <c r="D24" s="82">
        <f t="shared" si="7"/>
        <v>43221</v>
      </c>
      <c r="E24" s="82">
        <f t="shared" si="7"/>
        <v>43231</v>
      </c>
      <c r="F24" s="82">
        <f t="shared" si="7"/>
        <v>43256</v>
      </c>
      <c r="G24" s="82">
        <f t="shared" si="7"/>
        <v>43261</v>
      </c>
      <c r="H24" s="174">
        <f>H22+31</f>
        <v>160</v>
      </c>
      <c r="I24" s="82">
        <f>I23</f>
        <v>43321</v>
      </c>
      <c r="J24" s="82">
        <f>J23</f>
        <v>43331</v>
      </c>
      <c r="K24" s="82">
        <f>K23</f>
        <v>43331</v>
      </c>
      <c r="L24" s="82">
        <f>L23</f>
        <v>43336</v>
      </c>
      <c r="M24" s="82">
        <f>M23</f>
        <v>43341</v>
      </c>
      <c r="N24" s="43">
        <f>+H23+90</f>
        <v>43351</v>
      </c>
      <c r="O24" s="82">
        <f>O23</f>
        <v>43341</v>
      </c>
      <c r="P24" s="43">
        <f t="shared" si="2"/>
        <v>43351</v>
      </c>
      <c r="Q24" s="43">
        <f t="shared" si="0"/>
        <v>43381</v>
      </c>
      <c r="R24" s="82">
        <f>R23</f>
        <v>43381</v>
      </c>
      <c r="S24" s="43"/>
      <c r="T24" s="87">
        <f>T23</f>
        <v>43451</v>
      </c>
    </row>
    <row r="25" spans="1:20" s="94" customFormat="1">
      <c r="A25" s="90" t="s">
        <v>62</v>
      </c>
      <c r="B25" s="91">
        <f>+H25-70</f>
        <v>43221</v>
      </c>
      <c r="C25" s="91">
        <f>+B25+7</f>
        <v>43228</v>
      </c>
      <c r="D25" s="91">
        <f>+H25-40</f>
        <v>43251</v>
      </c>
      <c r="E25" s="91">
        <f>+D25+10</f>
        <v>43261</v>
      </c>
      <c r="F25" s="91">
        <f>+H25-5</f>
        <v>43286</v>
      </c>
      <c r="G25" s="91">
        <f>+H25</f>
        <v>43291</v>
      </c>
      <c r="H25" s="173">
        <f>H$7+H26</f>
        <v>43291</v>
      </c>
      <c r="I25" s="91">
        <f>+H25+60</f>
        <v>43351</v>
      </c>
      <c r="J25" s="91">
        <f>+H25+70</f>
        <v>43361</v>
      </c>
      <c r="K25" s="91">
        <f>J25</f>
        <v>43361</v>
      </c>
      <c r="L25" s="91">
        <f>H25+75</f>
        <v>43366</v>
      </c>
      <c r="M25" s="91">
        <f>+H25+80</f>
        <v>43371</v>
      </c>
      <c r="N25" s="91">
        <f>+H25+80</f>
        <v>43371</v>
      </c>
      <c r="O25" s="91">
        <f>+M25</f>
        <v>43371</v>
      </c>
      <c r="P25" s="91">
        <f t="shared" si="2"/>
        <v>43371</v>
      </c>
      <c r="Q25" s="91">
        <f t="shared" si="0"/>
        <v>43401</v>
      </c>
      <c r="R25" s="91">
        <f>+H25+120</f>
        <v>43411</v>
      </c>
      <c r="S25" s="91"/>
      <c r="T25" s="93">
        <f>+H25+190</f>
        <v>43481</v>
      </c>
    </row>
    <row r="26" spans="1:20">
      <c r="A26" s="86"/>
      <c r="B26" s="82">
        <f t="shared" ref="B26:G26" si="8">B25</f>
        <v>43221</v>
      </c>
      <c r="C26" s="82">
        <f t="shared" si="8"/>
        <v>43228</v>
      </c>
      <c r="D26" s="82">
        <f t="shared" si="8"/>
        <v>43251</v>
      </c>
      <c r="E26" s="82">
        <f t="shared" si="8"/>
        <v>43261</v>
      </c>
      <c r="F26" s="82">
        <f t="shared" si="8"/>
        <v>43286</v>
      </c>
      <c r="G26" s="82">
        <f t="shared" si="8"/>
        <v>43291</v>
      </c>
      <c r="H26" s="174">
        <f>H24+30</f>
        <v>190</v>
      </c>
      <c r="I26" s="82">
        <f>I25</f>
        <v>43351</v>
      </c>
      <c r="J26" s="82">
        <f>J25</f>
        <v>43361</v>
      </c>
      <c r="K26" s="82">
        <f>K25</f>
        <v>43361</v>
      </c>
      <c r="L26" s="82">
        <f>L25</f>
        <v>43366</v>
      </c>
      <c r="M26" s="82">
        <f>M25</f>
        <v>43371</v>
      </c>
      <c r="N26" s="43">
        <f>+H25+90</f>
        <v>43381</v>
      </c>
      <c r="O26" s="82">
        <f>O25</f>
        <v>43371</v>
      </c>
      <c r="P26" s="43">
        <f t="shared" si="2"/>
        <v>43381</v>
      </c>
      <c r="Q26" s="43">
        <f t="shared" si="0"/>
        <v>43411</v>
      </c>
      <c r="R26" s="82">
        <f>R25</f>
        <v>43411</v>
      </c>
      <c r="S26" s="43"/>
      <c r="T26" s="87">
        <f>T25</f>
        <v>43481</v>
      </c>
    </row>
    <row r="27" spans="1:20" s="94" customFormat="1">
      <c r="A27" s="90" t="s">
        <v>65</v>
      </c>
      <c r="B27" s="91">
        <f>+H27-70</f>
        <v>43252</v>
      </c>
      <c r="C27" s="91">
        <f>+B27+7</f>
        <v>43259</v>
      </c>
      <c r="D27" s="91">
        <f>+H27-40</f>
        <v>43282</v>
      </c>
      <c r="E27" s="91">
        <f>+D27+10</f>
        <v>43292</v>
      </c>
      <c r="F27" s="91">
        <f>+H27-5</f>
        <v>43317</v>
      </c>
      <c r="G27" s="91">
        <f>+H27</f>
        <v>43322</v>
      </c>
      <c r="H27" s="173">
        <f>H$7+H28</f>
        <v>43322</v>
      </c>
      <c r="I27" s="91">
        <f>+H27+60</f>
        <v>43382</v>
      </c>
      <c r="J27" s="91">
        <f>+H27+70</f>
        <v>43392</v>
      </c>
      <c r="K27" s="91">
        <f>J27</f>
        <v>43392</v>
      </c>
      <c r="L27" s="91">
        <f>H27+75</f>
        <v>43397</v>
      </c>
      <c r="M27" s="91">
        <f>+H27+80</f>
        <v>43402</v>
      </c>
      <c r="N27" s="91">
        <f>+H27+80</f>
        <v>43402</v>
      </c>
      <c r="O27" s="91">
        <f>+M27</f>
        <v>43402</v>
      </c>
      <c r="P27" s="91">
        <f t="shared" si="2"/>
        <v>43402</v>
      </c>
      <c r="Q27" s="91">
        <f t="shared" si="0"/>
        <v>43432</v>
      </c>
      <c r="R27" s="91">
        <f>+H27+120</f>
        <v>43442</v>
      </c>
      <c r="S27" s="91"/>
      <c r="T27" s="93">
        <f>+H27+190</f>
        <v>43512</v>
      </c>
    </row>
    <row r="28" spans="1:20">
      <c r="A28" s="86"/>
      <c r="B28" s="82">
        <f t="shared" ref="B28:G28" si="9">B27</f>
        <v>43252</v>
      </c>
      <c r="C28" s="82">
        <f t="shared" si="9"/>
        <v>43259</v>
      </c>
      <c r="D28" s="82">
        <f t="shared" si="9"/>
        <v>43282</v>
      </c>
      <c r="E28" s="82">
        <f t="shared" si="9"/>
        <v>43292</v>
      </c>
      <c r="F28" s="82">
        <f t="shared" si="9"/>
        <v>43317</v>
      </c>
      <c r="G28" s="82">
        <f t="shared" si="9"/>
        <v>43322</v>
      </c>
      <c r="H28" s="174">
        <f>H26+31</f>
        <v>221</v>
      </c>
      <c r="I28" s="82">
        <f>I27</f>
        <v>43382</v>
      </c>
      <c r="J28" s="82">
        <f>J27</f>
        <v>43392</v>
      </c>
      <c r="K28" s="82">
        <f>K27</f>
        <v>43392</v>
      </c>
      <c r="L28" s="82">
        <f>L27</f>
        <v>43397</v>
      </c>
      <c r="M28" s="82">
        <f>M27</f>
        <v>43402</v>
      </c>
      <c r="N28" s="43">
        <f>+H27+90</f>
        <v>43412</v>
      </c>
      <c r="O28" s="82">
        <f>O27</f>
        <v>43402</v>
      </c>
      <c r="P28" s="43">
        <f t="shared" si="2"/>
        <v>43412</v>
      </c>
      <c r="Q28" s="43">
        <f t="shared" si="0"/>
        <v>43442</v>
      </c>
      <c r="R28" s="82">
        <f>R27</f>
        <v>43442</v>
      </c>
      <c r="S28" s="43"/>
      <c r="T28" s="87">
        <f>T27</f>
        <v>43512</v>
      </c>
    </row>
    <row r="29" spans="1:20" s="94" customFormat="1">
      <c r="A29" s="90" t="s">
        <v>68</v>
      </c>
      <c r="B29" s="91">
        <f>+H29-70</f>
        <v>43283</v>
      </c>
      <c r="C29" s="91">
        <f>+B29+7</f>
        <v>43290</v>
      </c>
      <c r="D29" s="91">
        <f>+H29-40</f>
        <v>43313</v>
      </c>
      <c r="E29" s="91">
        <f>+D29+10</f>
        <v>43323</v>
      </c>
      <c r="F29" s="91">
        <f>+H29-5</f>
        <v>43348</v>
      </c>
      <c r="G29" s="91">
        <f>+H29</f>
        <v>43353</v>
      </c>
      <c r="H29" s="173">
        <f>H$7+H30</f>
        <v>43353</v>
      </c>
      <c r="I29" s="91">
        <f>+H29+60</f>
        <v>43413</v>
      </c>
      <c r="J29" s="91">
        <f>+H29+70</f>
        <v>43423</v>
      </c>
      <c r="K29" s="91">
        <f>J29</f>
        <v>43423</v>
      </c>
      <c r="L29" s="91">
        <f>H29+75</f>
        <v>43428</v>
      </c>
      <c r="M29" s="91">
        <f>+H29+80</f>
        <v>43433</v>
      </c>
      <c r="N29" s="91">
        <f>+H29+80</f>
        <v>43433</v>
      </c>
      <c r="O29" s="91">
        <f>+M29</f>
        <v>43433</v>
      </c>
      <c r="P29" s="91">
        <f t="shared" si="2"/>
        <v>43433</v>
      </c>
      <c r="Q29" s="91">
        <f t="shared" si="0"/>
        <v>43463</v>
      </c>
      <c r="R29" s="91">
        <f>+H29+120</f>
        <v>43473</v>
      </c>
      <c r="S29" s="91"/>
      <c r="T29" s="93">
        <f>+H29+190</f>
        <v>43543</v>
      </c>
    </row>
    <row r="30" spans="1:20">
      <c r="A30" s="86"/>
      <c r="B30" s="82">
        <f t="shared" ref="B30:G30" si="10">B29</f>
        <v>43283</v>
      </c>
      <c r="C30" s="82">
        <f t="shared" si="10"/>
        <v>43290</v>
      </c>
      <c r="D30" s="82">
        <f t="shared" si="10"/>
        <v>43313</v>
      </c>
      <c r="E30" s="82">
        <f t="shared" si="10"/>
        <v>43323</v>
      </c>
      <c r="F30" s="82">
        <f t="shared" si="10"/>
        <v>43348</v>
      </c>
      <c r="G30" s="82">
        <f t="shared" si="10"/>
        <v>43353</v>
      </c>
      <c r="H30" s="174">
        <f>H28+31</f>
        <v>252</v>
      </c>
      <c r="I30" s="82">
        <f>I29</f>
        <v>43413</v>
      </c>
      <c r="J30" s="82">
        <f>J29</f>
        <v>43423</v>
      </c>
      <c r="K30" s="82">
        <f>K29</f>
        <v>43423</v>
      </c>
      <c r="L30" s="82">
        <f>L29</f>
        <v>43428</v>
      </c>
      <c r="M30" s="82">
        <f>M29</f>
        <v>43433</v>
      </c>
      <c r="N30" s="43">
        <f>+H29+90</f>
        <v>43443</v>
      </c>
      <c r="O30" s="82">
        <f>O29</f>
        <v>43433</v>
      </c>
      <c r="P30" s="43">
        <f t="shared" si="2"/>
        <v>43443</v>
      </c>
      <c r="Q30" s="43">
        <f t="shared" si="0"/>
        <v>43473</v>
      </c>
      <c r="R30" s="82">
        <f>R29</f>
        <v>43473</v>
      </c>
      <c r="S30" s="43"/>
      <c r="T30" s="87">
        <f>T29</f>
        <v>43543</v>
      </c>
    </row>
    <row r="31" spans="1:20" s="94" customFormat="1">
      <c r="A31" s="90" t="s">
        <v>69</v>
      </c>
      <c r="B31" s="91">
        <f>+H31-70</f>
        <v>43313</v>
      </c>
      <c r="C31" s="91">
        <f>+B31+7</f>
        <v>43320</v>
      </c>
      <c r="D31" s="91">
        <f>+H31-40</f>
        <v>43343</v>
      </c>
      <c r="E31" s="91">
        <f>+D31+10</f>
        <v>43353</v>
      </c>
      <c r="F31" s="91">
        <f>+H31-5</f>
        <v>43378</v>
      </c>
      <c r="G31" s="91">
        <f>+H31</f>
        <v>43383</v>
      </c>
      <c r="H31" s="173">
        <f>H$7+H32</f>
        <v>43383</v>
      </c>
      <c r="I31" s="91">
        <f>+H31+60</f>
        <v>43443</v>
      </c>
      <c r="J31" s="91">
        <f>+H31+70</f>
        <v>43453</v>
      </c>
      <c r="K31" s="91">
        <f>J31</f>
        <v>43453</v>
      </c>
      <c r="L31" s="91">
        <f>H31+75</f>
        <v>43458</v>
      </c>
      <c r="M31" s="91">
        <f>+H31+80</f>
        <v>43463</v>
      </c>
      <c r="N31" s="91">
        <f>+H31+80</f>
        <v>43463</v>
      </c>
      <c r="O31" s="91">
        <f>+M31</f>
        <v>43463</v>
      </c>
      <c r="P31" s="91">
        <f t="shared" si="2"/>
        <v>43463</v>
      </c>
      <c r="Q31" s="91">
        <f t="shared" si="0"/>
        <v>43493</v>
      </c>
      <c r="R31" s="91">
        <f>+H31+120</f>
        <v>43503</v>
      </c>
      <c r="S31" s="91"/>
      <c r="T31" s="93">
        <f>+H31+190</f>
        <v>43573</v>
      </c>
    </row>
    <row r="32" spans="1:20">
      <c r="A32" s="86"/>
      <c r="B32" s="82">
        <f t="shared" ref="B32:G32" si="11">B31</f>
        <v>43313</v>
      </c>
      <c r="C32" s="82">
        <f t="shared" si="11"/>
        <v>43320</v>
      </c>
      <c r="D32" s="82">
        <f t="shared" si="11"/>
        <v>43343</v>
      </c>
      <c r="E32" s="82">
        <f t="shared" si="11"/>
        <v>43353</v>
      </c>
      <c r="F32" s="82">
        <f t="shared" si="11"/>
        <v>43378</v>
      </c>
      <c r="G32" s="82">
        <f t="shared" si="11"/>
        <v>43383</v>
      </c>
      <c r="H32" s="174">
        <f>H30+30</f>
        <v>282</v>
      </c>
      <c r="I32" s="82">
        <f>I31</f>
        <v>43443</v>
      </c>
      <c r="J32" s="82">
        <f>J31</f>
        <v>43453</v>
      </c>
      <c r="K32" s="82">
        <f>K31</f>
        <v>43453</v>
      </c>
      <c r="L32" s="82">
        <f>L31</f>
        <v>43458</v>
      </c>
      <c r="M32" s="82">
        <f>M31</f>
        <v>43463</v>
      </c>
      <c r="N32" s="43">
        <f>+H31+90</f>
        <v>43473</v>
      </c>
      <c r="O32" s="82">
        <f>O31</f>
        <v>43463</v>
      </c>
      <c r="P32" s="43">
        <f t="shared" si="2"/>
        <v>43473</v>
      </c>
      <c r="Q32" s="43">
        <f t="shared" si="0"/>
        <v>43503</v>
      </c>
      <c r="R32" s="82">
        <f>R31</f>
        <v>43503</v>
      </c>
      <c r="S32" s="43"/>
      <c r="T32" s="87">
        <f>T31</f>
        <v>43573</v>
      </c>
    </row>
    <row r="33" spans="1:20" s="94" customFormat="1">
      <c r="A33" s="90" t="s">
        <v>70</v>
      </c>
      <c r="B33" s="91">
        <f>+H33-70</f>
        <v>43344</v>
      </c>
      <c r="C33" s="91">
        <f>+B33+7</f>
        <v>43351</v>
      </c>
      <c r="D33" s="91">
        <f>+H33-40</f>
        <v>43374</v>
      </c>
      <c r="E33" s="91">
        <f>+D33+10</f>
        <v>43384</v>
      </c>
      <c r="F33" s="91">
        <f>+H33-5</f>
        <v>43409</v>
      </c>
      <c r="G33" s="91">
        <f>+H33</f>
        <v>43414</v>
      </c>
      <c r="H33" s="173">
        <f>H$7+H34</f>
        <v>43414</v>
      </c>
      <c r="I33" s="91">
        <f>+H33+60</f>
        <v>43474</v>
      </c>
      <c r="J33" s="91">
        <f>+H33+70</f>
        <v>43484</v>
      </c>
      <c r="K33" s="91">
        <f>J33</f>
        <v>43484</v>
      </c>
      <c r="L33" s="91">
        <f>H33+75</f>
        <v>43489</v>
      </c>
      <c r="M33" s="91">
        <f>+H33+80</f>
        <v>43494</v>
      </c>
      <c r="N33" s="91">
        <f>+H33+80</f>
        <v>43494</v>
      </c>
      <c r="O33" s="91">
        <f>+M33</f>
        <v>43494</v>
      </c>
      <c r="P33" s="91">
        <f t="shared" si="2"/>
        <v>43494</v>
      </c>
      <c r="Q33" s="91">
        <f t="shared" si="0"/>
        <v>43524</v>
      </c>
      <c r="R33" s="91">
        <f>+H33+120</f>
        <v>43534</v>
      </c>
      <c r="S33" s="91"/>
      <c r="T33" s="93">
        <f>+H33+190</f>
        <v>43604</v>
      </c>
    </row>
    <row r="34" spans="1:20">
      <c r="A34" s="86"/>
      <c r="B34" s="82">
        <f t="shared" ref="B34:G34" si="12">B33</f>
        <v>43344</v>
      </c>
      <c r="C34" s="82">
        <f t="shared" si="12"/>
        <v>43351</v>
      </c>
      <c r="D34" s="82">
        <f t="shared" si="12"/>
        <v>43374</v>
      </c>
      <c r="E34" s="82">
        <f t="shared" si="12"/>
        <v>43384</v>
      </c>
      <c r="F34" s="82">
        <f t="shared" si="12"/>
        <v>43409</v>
      </c>
      <c r="G34" s="82">
        <f t="shared" si="12"/>
        <v>43414</v>
      </c>
      <c r="H34" s="174">
        <f>H32+31</f>
        <v>313</v>
      </c>
      <c r="I34" s="82">
        <f>I33</f>
        <v>43474</v>
      </c>
      <c r="J34" s="82">
        <f>J33</f>
        <v>43484</v>
      </c>
      <c r="K34" s="82">
        <f>K33</f>
        <v>43484</v>
      </c>
      <c r="L34" s="82">
        <f>L33</f>
        <v>43489</v>
      </c>
      <c r="M34" s="82">
        <f>M33</f>
        <v>43494</v>
      </c>
      <c r="N34" s="43">
        <f>+H33+90</f>
        <v>43504</v>
      </c>
      <c r="O34" s="82">
        <f>O33</f>
        <v>43494</v>
      </c>
      <c r="P34" s="43">
        <f t="shared" si="2"/>
        <v>43504</v>
      </c>
      <c r="Q34" s="43">
        <f t="shared" si="0"/>
        <v>43534</v>
      </c>
      <c r="R34" s="82">
        <f>R33</f>
        <v>43534</v>
      </c>
      <c r="S34" s="43"/>
      <c r="T34" s="87">
        <f>T33</f>
        <v>43604</v>
      </c>
    </row>
    <row r="35" spans="1:20" s="94" customFormat="1">
      <c r="A35" s="90" t="s">
        <v>71</v>
      </c>
      <c r="B35" s="91">
        <f>+H35-70</f>
        <v>43374</v>
      </c>
      <c r="C35" s="91">
        <f>+B35+7</f>
        <v>43381</v>
      </c>
      <c r="D35" s="91">
        <f>+H35-40</f>
        <v>43404</v>
      </c>
      <c r="E35" s="91">
        <f>+D35+10</f>
        <v>43414</v>
      </c>
      <c r="F35" s="91">
        <f>+H35-5</f>
        <v>43439</v>
      </c>
      <c r="G35" s="91">
        <f>+H35</f>
        <v>43444</v>
      </c>
      <c r="H35" s="173">
        <f>H$7+H36</f>
        <v>43444</v>
      </c>
      <c r="I35" s="91">
        <f>+H35+60</f>
        <v>43504</v>
      </c>
      <c r="J35" s="91">
        <f>+H35+70</f>
        <v>43514</v>
      </c>
      <c r="K35" s="91">
        <f>J35</f>
        <v>43514</v>
      </c>
      <c r="L35" s="91">
        <f>H35+75</f>
        <v>43519</v>
      </c>
      <c r="M35" s="91">
        <f>+H35+80</f>
        <v>43524</v>
      </c>
      <c r="N35" s="91">
        <f>+H35+80</f>
        <v>43524</v>
      </c>
      <c r="O35" s="91">
        <f>+M35</f>
        <v>43524</v>
      </c>
      <c r="P35" s="91">
        <f t="shared" si="2"/>
        <v>43524</v>
      </c>
      <c r="Q35" s="91">
        <f t="shared" si="0"/>
        <v>43554</v>
      </c>
      <c r="R35" s="91">
        <f>+H35+120</f>
        <v>43564</v>
      </c>
      <c r="S35" s="91"/>
      <c r="T35" s="93">
        <f>+H35+190</f>
        <v>43634</v>
      </c>
    </row>
    <row r="36" spans="1:20" ht="13.8" thickBot="1">
      <c r="A36" s="88"/>
      <c r="B36" s="83">
        <f t="shared" ref="B36:G36" si="13">B35</f>
        <v>43374</v>
      </c>
      <c r="C36" s="83">
        <f t="shared" si="13"/>
        <v>43381</v>
      </c>
      <c r="D36" s="83">
        <f t="shared" si="13"/>
        <v>43404</v>
      </c>
      <c r="E36" s="83">
        <f t="shared" si="13"/>
        <v>43414</v>
      </c>
      <c r="F36" s="83">
        <f t="shared" si="13"/>
        <v>43439</v>
      </c>
      <c r="G36" s="83">
        <f t="shared" si="13"/>
        <v>43444</v>
      </c>
      <c r="H36" s="175">
        <f>H34+30</f>
        <v>343</v>
      </c>
      <c r="I36" s="83">
        <f>I35</f>
        <v>43504</v>
      </c>
      <c r="J36" s="83">
        <f>J35</f>
        <v>43514</v>
      </c>
      <c r="K36" s="83">
        <f>K35</f>
        <v>43514</v>
      </c>
      <c r="L36" s="83">
        <f>L35</f>
        <v>43519</v>
      </c>
      <c r="M36" s="83">
        <f>M35</f>
        <v>43524</v>
      </c>
      <c r="N36" s="85">
        <f>H35+90</f>
        <v>43534</v>
      </c>
      <c r="O36" s="83">
        <f>O35</f>
        <v>43524</v>
      </c>
      <c r="P36" s="85">
        <f>N36</f>
        <v>43534</v>
      </c>
      <c r="Q36" s="85">
        <f t="shared" si="0"/>
        <v>43564</v>
      </c>
      <c r="R36" s="83">
        <f>R35</f>
        <v>43564</v>
      </c>
      <c r="S36" s="85"/>
      <c r="T36" s="89">
        <f>T35</f>
        <v>43634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B13" sqref="B13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42736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177">
        <f>H13-120</f>
        <v>42625</v>
      </c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42675</v>
      </c>
      <c r="C13" s="91">
        <f>+B13+7</f>
        <v>42682</v>
      </c>
      <c r="D13" s="91">
        <f>+H13-40</f>
        <v>42705</v>
      </c>
      <c r="E13" s="91">
        <f>+D13+10</f>
        <v>42715</v>
      </c>
      <c r="F13" s="91">
        <f>+H13-5</f>
        <v>42740</v>
      </c>
      <c r="G13" s="91">
        <f>+H13</f>
        <v>42745</v>
      </c>
      <c r="H13" s="173">
        <f>H$7+H14</f>
        <v>42745</v>
      </c>
      <c r="I13" s="91">
        <f>+H13+60</f>
        <v>42805</v>
      </c>
      <c r="J13" s="91">
        <f>+H13+70</f>
        <v>42815</v>
      </c>
      <c r="K13" s="91">
        <f>J13</f>
        <v>42815</v>
      </c>
      <c r="L13" s="91">
        <f>H13+75</f>
        <v>42820</v>
      </c>
      <c r="M13" s="91">
        <f>+H13+80</f>
        <v>42825</v>
      </c>
      <c r="N13" s="91">
        <f>+H13+80</f>
        <v>42825</v>
      </c>
      <c r="O13" s="91">
        <f>+M13</f>
        <v>42825</v>
      </c>
      <c r="P13" s="91">
        <f>+N13</f>
        <v>42825</v>
      </c>
      <c r="Q13" s="91">
        <f t="shared" ref="Q13:Q36" si="0">+P13+30</f>
        <v>42855</v>
      </c>
      <c r="R13" s="91">
        <f>+H13+120</f>
        <v>42865</v>
      </c>
      <c r="S13" s="91" t="s">
        <v>63</v>
      </c>
      <c r="T13" s="93">
        <f>+H13+190</f>
        <v>42935</v>
      </c>
    </row>
    <row r="14" spans="1:22">
      <c r="A14" s="86"/>
      <c r="B14" s="82">
        <f t="shared" ref="B14:G14" si="1">B13</f>
        <v>42675</v>
      </c>
      <c r="C14" s="82">
        <f t="shared" si="1"/>
        <v>42682</v>
      </c>
      <c r="D14" s="82">
        <f t="shared" si="1"/>
        <v>42705</v>
      </c>
      <c r="E14" s="82">
        <f t="shared" si="1"/>
        <v>42715</v>
      </c>
      <c r="F14" s="82">
        <f t="shared" si="1"/>
        <v>42740</v>
      </c>
      <c r="G14" s="82">
        <f t="shared" si="1"/>
        <v>42745</v>
      </c>
      <c r="H14" s="174">
        <v>9</v>
      </c>
      <c r="I14" s="82">
        <f>I13</f>
        <v>42805</v>
      </c>
      <c r="J14" s="82">
        <f>J13</f>
        <v>42815</v>
      </c>
      <c r="K14" s="82">
        <f>K13</f>
        <v>42815</v>
      </c>
      <c r="L14" s="82">
        <f>L13</f>
        <v>42820</v>
      </c>
      <c r="M14" s="82">
        <f>M13</f>
        <v>42825</v>
      </c>
      <c r="N14" s="43">
        <f>+H13+90</f>
        <v>42835</v>
      </c>
      <c r="O14" s="82">
        <f>O13</f>
        <v>42825</v>
      </c>
      <c r="P14" s="43">
        <f t="shared" ref="P14:P35" si="2">+N14</f>
        <v>42835</v>
      </c>
      <c r="Q14" s="43">
        <f t="shared" si="0"/>
        <v>42865</v>
      </c>
      <c r="R14" s="82">
        <f>R13</f>
        <v>42865</v>
      </c>
      <c r="S14" s="43" t="s">
        <v>64</v>
      </c>
      <c r="T14" s="87">
        <f>T13</f>
        <v>42935</v>
      </c>
    </row>
    <row r="15" spans="1:22" s="94" customFormat="1">
      <c r="A15" s="90" t="s">
        <v>65</v>
      </c>
      <c r="B15" s="91">
        <f>+H15-70</f>
        <v>42706</v>
      </c>
      <c r="C15" s="91">
        <f>+B15+7</f>
        <v>42713</v>
      </c>
      <c r="D15" s="91">
        <f>+H15-40</f>
        <v>42736</v>
      </c>
      <c r="E15" s="91">
        <f>+D15+10</f>
        <v>42746</v>
      </c>
      <c r="F15" s="91">
        <f>+H15-5</f>
        <v>42771</v>
      </c>
      <c r="G15" s="91">
        <f>+H15</f>
        <v>42776</v>
      </c>
      <c r="H15" s="173">
        <f>H$7+H16</f>
        <v>42776</v>
      </c>
      <c r="I15" s="91">
        <f>+H15+60</f>
        <v>42836</v>
      </c>
      <c r="J15" s="91">
        <f>+H15+70</f>
        <v>42846</v>
      </c>
      <c r="K15" s="91">
        <f>J15</f>
        <v>42846</v>
      </c>
      <c r="L15" s="91">
        <f>H15+75</f>
        <v>42851</v>
      </c>
      <c r="M15" s="91">
        <f>+H15+80</f>
        <v>42856</v>
      </c>
      <c r="N15" s="91">
        <f>+H15+80</f>
        <v>42856</v>
      </c>
      <c r="O15" s="91">
        <f>+M15</f>
        <v>42856</v>
      </c>
      <c r="P15" s="91">
        <f t="shared" si="2"/>
        <v>42856</v>
      </c>
      <c r="Q15" s="91">
        <f t="shared" si="0"/>
        <v>42886</v>
      </c>
      <c r="R15" s="91">
        <f>+H15+120</f>
        <v>42896</v>
      </c>
      <c r="S15" s="91" t="s">
        <v>66</v>
      </c>
      <c r="T15" s="93">
        <f>+H15+190</f>
        <v>42966</v>
      </c>
    </row>
    <row r="16" spans="1:22">
      <c r="A16" s="86"/>
      <c r="B16" s="82">
        <f t="shared" ref="B16:G16" si="3">B15</f>
        <v>42706</v>
      </c>
      <c r="C16" s="82">
        <f t="shared" si="3"/>
        <v>42713</v>
      </c>
      <c r="D16" s="82">
        <f t="shared" si="3"/>
        <v>42736</v>
      </c>
      <c r="E16" s="82">
        <f t="shared" si="3"/>
        <v>42746</v>
      </c>
      <c r="F16" s="82">
        <f t="shared" si="3"/>
        <v>42771</v>
      </c>
      <c r="G16" s="82">
        <f t="shared" si="3"/>
        <v>42776</v>
      </c>
      <c r="H16" s="174">
        <f>H14+31</f>
        <v>40</v>
      </c>
      <c r="I16" s="82">
        <f>I15</f>
        <v>42836</v>
      </c>
      <c r="J16" s="82">
        <f>J15</f>
        <v>42846</v>
      </c>
      <c r="K16" s="82">
        <f>K15</f>
        <v>42846</v>
      </c>
      <c r="L16" s="82">
        <f>L15</f>
        <v>42851</v>
      </c>
      <c r="M16" s="82">
        <f>M15</f>
        <v>42856</v>
      </c>
      <c r="N16" s="43">
        <f>+H15+90</f>
        <v>42866</v>
      </c>
      <c r="O16" s="82">
        <f>O15</f>
        <v>42856</v>
      </c>
      <c r="P16" s="43">
        <f t="shared" si="2"/>
        <v>42866</v>
      </c>
      <c r="Q16" s="43">
        <f t="shared" si="0"/>
        <v>42896</v>
      </c>
      <c r="R16" s="82">
        <f>R15</f>
        <v>42896</v>
      </c>
      <c r="S16" s="43" t="s">
        <v>67</v>
      </c>
      <c r="T16" s="87">
        <f>T15</f>
        <v>42966</v>
      </c>
    </row>
    <row r="17" spans="1:20" s="94" customFormat="1">
      <c r="A17" s="90" t="s">
        <v>68</v>
      </c>
      <c r="B17" s="91">
        <f>+H17-70</f>
        <v>42734</v>
      </c>
      <c r="C17" s="91">
        <f>+B17+7</f>
        <v>42741</v>
      </c>
      <c r="D17" s="91">
        <f>+H17-40</f>
        <v>42764</v>
      </c>
      <c r="E17" s="91">
        <f>+D17+10</f>
        <v>42774</v>
      </c>
      <c r="F17" s="91">
        <f>+H17-5</f>
        <v>42799</v>
      </c>
      <c r="G17" s="91">
        <f>+H17</f>
        <v>42804</v>
      </c>
      <c r="H17" s="173">
        <f>H$7+H18</f>
        <v>42804</v>
      </c>
      <c r="I17" s="91">
        <f>+H17+60</f>
        <v>42864</v>
      </c>
      <c r="J17" s="91">
        <f>+H17+70</f>
        <v>42874</v>
      </c>
      <c r="K17" s="91">
        <f>J17</f>
        <v>42874</v>
      </c>
      <c r="L17" s="91">
        <f>H17+75</f>
        <v>42879</v>
      </c>
      <c r="M17" s="91">
        <f>+H17+80</f>
        <v>42884</v>
      </c>
      <c r="N17" s="91">
        <f>+H17+80</f>
        <v>42884</v>
      </c>
      <c r="O17" s="91">
        <f>+M17</f>
        <v>42884</v>
      </c>
      <c r="P17" s="91">
        <f t="shared" si="2"/>
        <v>42884</v>
      </c>
      <c r="Q17" s="91">
        <f t="shared" si="0"/>
        <v>42914</v>
      </c>
      <c r="R17" s="91">
        <f>+H17+120</f>
        <v>42924</v>
      </c>
      <c r="S17" s="91"/>
      <c r="T17" s="93">
        <f>+H17+190</f>
        <v>42994</v>
      </c>
    </row>
    <row r="18" spans="1:20">
      <c r="A18" s="86"/>
      <c r="B18" s="82">
        <f t="shared" ref="B18:G18" si="4">B17</f>
        <v>42734</v>
      </c>
      <c r="C18" s="82">
        <f t="shared" si="4"/>
        <v>42741</v>
      </c>
      <c r="D18" s="82">
        <f t="shared" si="4"/>
        <v>42764</v>
      </c>
      <c r="E18" s="82">
        <f t="shared" si="4"/>
        <v>42774</v>
      </c>
      <c r="F18" s="82">
        <f t="shared" si="4"/>
        <v>42799</v>
      </c>
      <c r="G18" s="82">
        <f t="shared" si="4"/>
        <v>42804</v>
      </c>
      <c r="H18" s="174">
        <f>IF(H9="no",H16+28,H16+29)</f>
        <v>68</v>
      </c>
      <c r="I18" s="82">
        <f>I17</f>
        <v>42864</v>
      </c>
      <c r="J18" s="82">
        <f>J17</f>
        <v>42874</v>
      </c>
      <c r="K18" s="82">
        <f>K17</f>
        <v>42874</v>
      </c>
      <c r="L18" s="82">
        <f>L17</f>
        <v>42879</v>
      </c>
      <c r="M18" s="82">
        <f>M17</f>
        <v>42884</v>
      </c>
      <c r="N18" s="43">
        <f>+H17+90</f>
        <v>42894</v>
      </c>
      <c r="O18" s="82">
        <f>O17</f>
        <v>42884</v>
      </c>
      <c r="P18" s="43">
        <f t="shared" si="2"/>
        <v>42894</v>
      </c>
      <c r="Q18" s="43">
        <f t="shared" si="0"/>
        <v>42924</v>
      </c>
      <c r="R18" s="82">
        <f>R17</f>
        <v>42924</v>
      </c>
      <c r="S18" s="43"/>
      <c r="T18" s="87">
        <f>T17</f>
        <v>42994</v>
      </c>
    </row>
    <row r="19" spans="1:20" s="94" customFormat="1">
      <c r="A19" s="90" t="s">
        <v>69</v>
      </c>
      <c r="B19" s="91">
        <f>+H19-70</f>
        <v>42765</v>
      </c>
      <c r="C19" s="91">
        <f>+B19+7</f>
        <v>42772</v>
      </c>
      <c r="D19" s="91">
        <f>+H19-40</f>
        <v>42795</v>
      </c>
      <c r="E19" s="91">
        <f>+D19+10</f>
        <v>42805</v>
      </c>
      <c r="F19" s="91">
        <f>+H19-5</f>
        <v>42830</v>
      </c>
      <c r="G19" s="91">
        <f>+H19</f>
        <v>42835</v>
      </c>
      <c r="H19" s="173">
        <f>H$7+H20</f>
        <v>42835</v>
      </c>
      <c r="I19" s="91">
        <f>+H19+60</f>
        <v>42895</v>
      </c>
      <c r="J19" s="91">
        <f>+H19+70</f>
        <v>42905</v>
      </c>
      <c r="K19" s="91">
        <f>J19</f>
        <v>42905</v>
      </c>
      <c r="L19" s="91">
        <f>H19+75</f>
        <v>42910</v>
      </c>
      <c r="M19" s="91">
        <f>+H19+80</f>
        <v>42915</v>
      </c>
      <c r="N19" s="91">
        <f>+H19+80</f>
        <v>42915</v>
      </c>
      <c r="O19" s="91">
        <f>+M19</f>
        <v>42915</v>
      </c>
      <c r="P19" s="91">
        <f t="shared" si="2"/>
        <v>42915</v>
      </c>
      <c r="Q19" s="91">
        <f t="shared" si="0"/>
        <v>42945</v>
      </c>
      <c r="R19" s="91">
        <f>+H19+120</f>
        <v>42955</v>
      </c>
      <c r="S19" s="91"/>
      <c r="T19" s="93">
        <f>+H19+190</f>
        <v>43025</v>
      </c>
    </row>
    <row r="20" spans="1:20">
      <c r="A20" s="86"/>
      <c r="B20" s="82">
        <f t="shared" ref="B20:G20" si="5">B19</f>
        <v>42765</v>
      </c>
      <c r="C20" s="82">
        <f t="shared" si="5"/>
        <v>42772</v>
      </c>
      <c r="D20" s="82">
        <f t="shared" si="5"/>
        <v>42795</v>
      </c>
      <c r="E20" s="82">
        <f t="shared" si="5"/>
        <v>42805</v>
      </c>
      <c r="F20" s="82">
        <f t="shared" si="5"/>
        <v>42830</v>
      </c>
      <c r="G20" s="82">
        <f t="shared" si="5"/>
        <v>42835</v>
      </c>
      <c r="H20" s="174">
        <f>H18+31</f>
        <v>99</v>
      </c>
      <c r="I20" s="82">
        <f>I19</f>
        <v>42895</v>
      </c>
      <c r="J20" s="82">
        <f>J19</f>
        <v>42905</v>
      </c>
      <c r="K20" s="82">
        <f>K19</f>
        <v>42905</v>
      </c>
      <c r="L20" s="82">
        <f>L19</f>
        <v>42910</v>
      </c>
      <c r="M20" s="82">
        <f>M19</f>
        <v>42915</v>
      </c>
      <c r="N20" s="43">
        <f>+H19+90</f>
        <v>42925</v>
      </c>
      <c r="O20" s="82">
        <f>O19</f>
        <v>42915</v>
      </c>
      <c r="P20" s="43">
        <f t="shared" si="2"/>
        <v>42925</v>
      </c>
      <c r="Q20" s="43">
        <f t="shared" si="0"/>
        <v>42955</v>
      </c>
      <c r="R20" s="82">
        <f>R19</f>
        <v>42955</v>
      </c>
      <c r="S20" s="43"/>
      <c r="T20" s="87">
        <f>T19</f>
        <v>43025</v>
      </c>
    </row>
    <row r="21" spans="1:20" s="94" customFormat="1">
      <c r="A21" s="90" t="s">
        <v>70</v>
      </c>
      <c r="B21" s="91">
        <f>+H21-70</f>
        <v>42795</v>
      </c>
      <c r="C21" s="91">
        <f>+B21+7</f>
        <v>42802</v>
      </c>
      <c r="D21" s="91">
        <f>+H21-40</f>
        <v>42825</v>
      </c>
      <c r="E21" s="91">
        <f>+D21+10</f>
        <v>42835</v>
      </c>
      <c r="F21" s="91">
        <f>+H21-5</f>
        <v>42860</v>
      </c>
      <c r="G21" s="91">
        <f>+H21</f>
        <v>42865</v>
      </c>
      <c r="H21" s="173">
        <f>H$7+H22</f>
        <v>42865</v>
      </c>
      <c r="I21" s="91">
        <f>+H21+60</f>
        <v>42925</v>
      </c>
      <c r="J21" s="91">
        <f>+H21+70</f>
        <v>42935</v>
      </c>
      <c r="K21" s="91">
        <f>J21</f>
        <v>42935</v>
      </c>
      <c r="L21" s="91">
        <f>H21+75</f>
        <v>42940</v>
      </c>
      <c r="M21" s="91">
        <f>+H21+80</f>
        <v>42945</v>
      </c>
      <c r="N21" s="91">
        <f>+H21+80</f>
        <v>42945</v>
      </c>
      <c r="O21" s="91">
        <f>+M21</f>
        <v>42945</v>
      </c>
      <c r="P21" s="91">
        <f t="shared" si="2"/>
        <v>42945</v>
      </c>
      <c r="Q21" s="91">
        <f t="shared" si="0"/>
        <v>42975</v>
      </c>
      <c r="R21" s="91">
        <f>+H21+120</f>
        <v>42985</v>
      </c>
      <c r="S21" s="91"/>
      <c r="T21" s="93">
        <f>+H21+190</f>
        <v>43055</v>
      </c>
    </row>
    <row r="22" spans="1:20">
      <c r="A22" s="86"/>
      <c r="B22" s="82">
        <f t="shared" ref="B22:G22" si="6">B21</f>
        <v>42795</v>
      </c>
      <c r="C22" s="82">
        <f t="shared" si="6"/>
        <v>42802</v>
      </c>
      <c r="D22" s="82">
        <f t="shared" si="6"/>
        <v>42825</v>
      </c>
      <c r="E22" s="82">
        <f t="shared" si="6"/>
        <v>42835</v>
      </c>
      <c r="F22" s="82">
        <f t="shared" si="6"/>
        <v>42860</v>
      </c>
      <c r="G22" s="82">
        <f t="shared" si="6"/>
        <v>42865</v>
      </c>
      <c r="H22" s="174">
        <f>H20+30</f>
        <v>129</v>
      </c>
      <c r="I22" s="82">
        <f>I21</f>
        <v>42925</v>
      </c>
      <c r="J22" s="82">
        <f>J21</f>
        <v>42935</v>
      </c>
      <c r="K22" s="82">
        <f>K21</f>
        <v>42935</v>
      </c>
      <c r="L22" s="82">
        <f>L21</f>
        <v>42940</v>
      </c>
      <c r="M22" s="82">
        <f>M21</f>
        <v>42945</v>
      </c>
      <c r="N22" s="43">
        <f>+H21+90</f>
        <v>42955</v>
      </c>
      <c r="O22" s="82">
        <f>O21</f>
        <v>42945</v>
      </c>
      <c r="P22" s="43">
        <f t="shared" si="2"/>
        <v>42955</v>
      </c>
      <c r="Q22" s="43">
        <f t="shared" si="0"/>
        <v>42985</v>
      </c>
      <c r="R22" s="82">
        <f>R21</f>
        <v>42985</v>
      </c>
      <c r="S22" s="43"/>
      <c r="T22" s="87">
        <f>T21</f>
        <v>43055</v>
      </c>
    </row>
    <row r="23" spans="1:20" s="94" customFormat="1">
      <c r="A23" s="90" t="s">
        <v>71</v>
      </c>
      <c r="B23" s="91">
        <f>+H23-70</f>
        <v>42826</v>
      </c>
      <c r="C23" s="91">
        <f>+B23+7</f>
        <v>42833</v>
      </c>
      <c r="D23" s="91">
        <f>+H23-40</f>
        <v>42856</v>
      </c>
      <c r="E23" s="91">
        <f>+D23+10</f>
        <v>42866</v>
      </c>
      <c r="F23" s="91">
        <f>+H23-5</f>
        <v>42891</v>
      </c>
      <c r="G23" s="91">
        <f>+H23</f>
        <v>42896</v>
      </c>
      <c r="H23" s="173">
        <f>H$7+H24</f>
        <v>42896</v>
      </c>
      <c r="I23" s="91">
        <f>+H23+60</f>
        <v>42956</v>
      </c>
      <c r="J23" s="91">
        <f>+H23+70</f>
        <v>42966</v>
      </c>
      <c r="K23" s="91">
        <f>J23</f>
        <v>42966</v>
      </c>
      <c r="L23" s="91">
        <f>H23+75</f>
        <v>42971</v>
      </c>
      <c r="M23" s="91">
        <f>+H23+80</f>
        <v>42976</v>
      </c>
      <c r="N23" s="91">
        <f>+H23+80</f>
        <v>42976</v>
      </c>
      <c r="O23" s="91">
        <f>+M23</f>
        <v>42976</v>
      </c>
      <c r="P23" s="91">
        <f t="shared" si="2"/>
        <v>42976</v>
      </c>
      <c r="Q23" s="91">
        <f t="shared" si="0"/>
        <v>43006</v>
      </c>
      <c r="R23" s="91">
        <f>+H23+120</f>
        <v>43016</v>
      </c>
      <c r="S23" s="91"/>
      <c r="T23" s="93">
        <f>+H23+190</f>
        <v>43086</v>
      </c>
    </row>
    <row r="24" spans="1:20">
      <c r="A24" s="86"/>
      <c r="B24" s="82">
        <f t="shared" ref="B24:G24" si="7">B23</f>
        <v>42826</v>
      </c>
      <c r="C24" s="82">
        <f t="shared" si="7"/>
        <v>42833</v>
      </c>
      <c r="D24" s="82">
        <f t="shared" si="7"/>
        <v>42856</v>
      </c>
      <c r="E24" s="82">
        <f t="shared" si="7"/>
        <v>42866</v>
      </c>
      <c r="F24" s="82">
        <f t="shared" si="7"/>
        <v>42891</v>
      </c>
      <c r="G24" s="82">
        <f t="shared" si="7"/>
        <v>42896</v>
      </c>
      <c r="H24" s="174">
        <f>H22+31</f>
        <v>160</v>
      </c>
      <c r="I24" s="82">
        <f>I23</f>
        <v>42956</v>
      </c>
      <c r="J24" s="82">
        <f>J23</f>
        <v>42966</v>
      </c>
      <c r="K24" s="82">
        <f>K23</f>
        <v>42966</v>
      </c>
      <c r="L24" s="82">
        <f>L23</f>
        <v>42971</v>
      </c>
      <c r="M24" s="82">
        <f>M23</f>
        <v>42976</v>
      </c>
      <c r="N24" s="43">
        <f>+H23+90</f>
        <v>42986</v>
      </c>
      <c r="O24" s="82">
        <f>O23</f>
        <v>42976</v>
      </c>
      <c r="P24" s="43">
        <f t="shared" si="2"/>
        <v>42986</v>
      </c>
      <c r="Q24" s="43">
        <f t="shared" si="0"/>
        <v>43016</v>
      </c>
      <c r="R24" s="82">
        <f>R23</f>
        <v>43016</v>
      </c>
      <c r="S24" s="43"/>
      <c r="T24" s="87">
        <f>T23</f>
        <v>43086</v>
      </c>
    </row>
    <row r="25" spans="1:20" s="94" customFormat="1">
      <c r="A25" s="90" t="s">
        <v>62</v>
      </c>
      <c r="B25" s="91">
        <f>+H25-70</f>
        <v>42856</v>
      </c>
      <c r="C25" s="91">
        <f>+B25+7</f>
        <v>42863</v>
      </c>
      <c r="D25" s="91">
        <f>+H25-40</f>
        <v>42886</v>
      </c>
      <c r="E25" s="91">
        <f>+D25+10</f>
        <v>42896</v>
      </c>
      <c r="F25" s="91">
        <f>+H25-5</f>
        <v>42921</v>
      </c>
      <c r="G25" s="91">
        <f>+H25</f>
        <v>42926</v>
      </c>
      <c r="H25" s="173">
        <f>H$7+H26</f>
        <v>42926</v>
      </c>
      <c r="I25" s="91">
        <f>+H25+60</f>
        <v>42986</v>
      </c>
      <c r="J25" s="91">
        <f>+H25+70</f>
        <v>42996</v>
      </c>
      <c r="K25" s="91">
        <f>J25</f>
        <v>42996</v>
      </c>
      <c r="L25" s="91">
        <f>H25+75</f>
        <v>43001</v>
      </c>
      <c r="M25" s="91">
        <f>+H25+80</f>
        <v>43006</v>
      </c>
      <c r="N25" s="91">
        <f>+H25+80</f>
        <v>43006</v>
      </c>
      <c r="O25" s="91">
        <f>+M25</f>
        <v>43006</v>
      </c>
      <c r="P25" s="91">
        <f t="shared" si="2"/>
        <v>43006</v>
      </c>
      <c r="Q25" s="91">
        <f t="shared" si="0"/>
        <v>43036</v>
      </c>
      <c r="R25" s="91">
        <f>+H25+120</f>
        <v>43046</v>
      </c>
      <c r="S25" s="91"/>
      <c r="T25" s="93">
        <f>+H25+190</f>
        <v>43116</v>
      </c>
    </row>
    <row r="26" spans="1:20">
      <c r="A26" s="86"/>
      <c r="B26" s="82">
        <f t="shared" ref="B26:G26" si="8">B25</f>
        <v>42856</v>
      </c>
      <c r="C26" s="82">
        <f t="shared" si="8"/>
        <v>42863</v>
      </c>
      <c r="D26" s="82">
        <f t="shared" si="8"/>
        <v>42886</v>
      </c>
      <c r="E26" s="82">
        <f t="shared" si="8"/>
        <v>42896</v>
      </c>
      <c r="F26" s="82">
        <f t="shared" si="8"/>
        <v>42921</v>
      </c>
      <c r="G26" s="82">
        <f t="shared" si="8"/>
        <v>42926</v>
      </c>
      <c r="H26" s="174">
        <f>H24+30</f>
        <v>190</v>
      </c>
      <c r="I26" s="82">
        <f>I25</f>
        <v>42986</v>
      </c>
      <c r="J26" s="82">
        <f>J25</f>
        <v>42996</v>
      </c>
      <c r="K26" s="82">
        <f>K25</f>
        <v>42996</v>
      </c>
      <c r="L26" s="82">
        <f>L25</f>
        <v>43001</v>
      </c>
      <c r="M26" s="82">
        <f>M25</f>
        <v>43006</v>
      </c>
      <c r="N26" s="43">
        <f>+H25+90</f>
        <v>43016</v>
      </c>
      <c r="O26" s="82">
        <f>O25</f>
        <v>43006</v>
      </c>
      <c r="P26" s="43">
        <f t="shared" si="2"/>
        <v>43016</v>
      </c>
      <c r="Q26" s="43">
        <f t="shared" si="0"/>
        <v>43046</v>
      </c>
      <c r="R26" s="82">
        <f>R25</f>
        <v>43046</v>
      </c>
      <c r="S26" s="43"/>
      <c r="T26" s="87">
        <f>T25</f>
        <v>43116</v>
      </c>
    </row>
    <row r="27" spans="1:20" s="94" customFormat="1">
      <c r="A27" s="90" t="s">
        <v>65</v>
      </c>
      <c r="B27" s="91">
        <f>+H27-70</f>
        <v>42887</v>
      </c>
      <c r="C27" s="91">
        <f>+B27+7</f>
        <v>42894</v>
      </c>
      <c r="D27" s="91">
        <f>+H27-40</f>
        <v>42917</v>
      </c>
      <c r="E27" s="91">
        <f>+D27+10</f>
        <v>42927</v>
      </c>
      <c r="F27" s="91">
        <f>+H27-5</f>
        <v>42952</v>
      </c>
      <c r="G27" s="91">
        <f>+H27</f>
        <v>42957</v>
      </c>
      <c r="H27" s="173">
        <f>H$7+H28</f>
        <v>42957</v>
      </c>
      <c r="I27" s="91">
        <f>+H27+60</f>
        <v>43017</v>
      </c>
      <c r="J27" s="91">
        <f>+H27+70</f>
        <v>43027</v>
      </c>
      <c r="K27" s="91">
        <f>J27</f>
        <v>43027</v>
      </c>
      <c r="L27" s="91">
        <f>H27+75</f>
        <v>43032</v>
      </c>
      <c r="M27" s="91">
        <f>+H27+80</f>
        <v>43037</v>
      </c>
      <c r="N27" s="91">
        <f>+H27+80</f>
        <v>43037</v>
      </c>
      <c r="O27" s="91">
        <f>+M27</f>
        <v>43037</v>
      </c>
      <c r="P27" s="91">
        <f t="shared" si="2"/>
        <v>43037</v>
      </c>
      <c r="Q27" s="91">
        <f t="shared" si="0"/>
        <v>43067</v>
      </c>
      <c r="R27" s="91">
        <f>+H27+120</f>
        <v>43077</v>
      </c>
      <c r="S27" s="91"/>
      <c r="T27" s="93">
        <f>+H27+190</f>
        <v>43147</v>
      </c>
    </row>
    <row r="28" spans="1:20">
      <c r="A28" s="86"/>
      <c r="B28" s="82">
        <f t="shared" ref="B28:G28" si="9">B27</f>
        <v>42887</v>
      </c>
      <c r="C28" s="82">
        <f t="shared" si="9"/>
        <v>42894</v>
      </c>
      <c r="D28" s="82">
        <f t="shared" si="9"/>
        <v>42917</v>
      </c>
      <c r="E28" s="82">
        <f t="shared" si="9"/>
        <v>42927</v>
      </c>
      <c r="F28" s="82">
        <f t="shared" si="9"/>
        <v>42952</v>
      </c>
      <c r="G28" s="82">
        <f t="shared" si="9"/>
        <v>42957</v>
      </c>
      <c r="H28" s="174">
        <f>H26+31</f>
        <v>221</v>
      </c>
      <c r="I28" s="82">
        <f>I27</f>
        <v>43017</v>
      </c>
      <c r="J28" s="82">
        <f>J27</f>
        <v>43027</v>
      </c>
      <c r="K28" s="82">
        <f>K27</f>
        <v>43027</v>
      </c>
      <c r="L28" s="82">
        <f>L27</f>
        <v>43032</v>
      </c>
      <c r="M28" s="82">
        <f>M27</f>
        <v>43037</v>
      </c>
      <c r="N28" s="43">
        <f>+H27+90</f>
        <v>43047</v>
      </c>
      <c r="O28" s="82">
        <f>O27</f>
        <v>43037</v>
      </c>
      <c r="P28" s="43">
        <f t="shared" si="2"/>
        <v>43047</v>
      </c>
      <c r="Q28" s="43">
        <f t="shared" si="0"/>
        <v>43077</v>
      </c>
      <c r="R28" s="82">
        <f>R27</f>
        <v>43077</v>
      </c>
      <c r="S28" s="43"/>
      <c r="T28" s="87">
        <f>T27</f>
        <v>43147</v>
      </c>
    </row>
    <row r="29" spans="1:20" s="94" customFormat="1">
      <c r="A29" s="90" t="s">
        <v>68</v>
      </c>
      <c r="B29" s="91">
        <f>+H29-70</f>
        <v>42918</v>
      </c>
      <c r="C29" s="91">
        <f>+B29+7</f>
        <v>42925</v>
      </c>
      <c r="D29" s="91">
        <f>+H29-40</f>
        <v>42948</v>
      </c>
      <c r="E29" s="91">
        <f>+D29+10</f>
        <v>42958</v>
      </c>
      <c r="F29" s="91">
        <f>+H29-5</f>
        <v>42983</v>
      </c>
      <c r="G29" s="91">
        <f>+H29</f>
        <v>42988</v>
      </c>
      <c r="H29" s="173">
        <f>H$7+H30</f>
        <v>42988</v>
      </c>
      <c r="I29" s="91">
        <f>+H29+60</f>
        <v>43048</v>
      </c>
      <c r="J29" s="91">
        <f>+H29+70</f>
        <v>43058</v>
      </c>
      <c r="K29" s="91">
        <f>J29</f>
        <v>43058</v>
      </c>
      <c r="L29" s="91">
        <f>H29+75</f>
        <v>43063</v>
      </c>
      <c r="M29" s="91">
        <f>+H29+80</f>
        <v>43068</v>
      </c>
      <c r="N29" s="91">
        <f>+H29+80</f>
        <v>43068</v>
      </c>
      <c r="O29" s="91">
        <f>+M29</f>
        <v>43068</v>
      </c>
      <c r="P29" s="91">
        <f t="shared" si="2"/>
        <v>43068</v>
      </c>
      <c r="Q29" s="91">
        <f t="shared" si="0"/>
        <v>43098</v>
      </c>
      <c r="R29" s="91">
        <f>+H29+120</f>
        <v>43108</v>
      </c>
      <c r="S29" s="91"/>
      <c r="T29" s="93">
        <f>+H29+190</f>
        <v>43178</v>
      </c>
    </row>
    <row r="30" spans="1:20">
      <c r="A30" s="86"/>
      <c r="B30" s="82">
        <f t="shared" ref="B30:G30" si="10">B29</f>
        <v>42918</v>
      </c>
      <c r="C30" s="82">
        <f t="shared" si="10"/>
        <v>42925</v>
      </c>
      <c r="D30" s="82">
        <f t="shared" si="10"/>
        <v>42948</v>
      </c>
      <c r="E30" s="82">
        <f t="shared" si="10"/>
        <v>42958</v>
      </c>
      <c r="F30" s="82">
        <f t="shared" si="10"/>
        <v>42983</v>
      </c>
      <c r="G30" s="82">
        <f t="shared" si="10"/>
        <v>42988</v>
      </c>
      <c r="H30" s="174">
        <f>H28+31</f>
        <v>252</v>
      </c>
      <c r="I30" s="82">
        <f>I29</f>
        <v>43048</v>
      </c>
      <c r="J30" s="82">
        <f>J29</f>
        <v>43058</v>
      </c>
      <c r="K30" s="82">
        <f>K29</f>
        <v>43058</v>
      </c>
      <c r="L30" s="82">
        <f>L29</f>
        <v>43063</v>
      </c>
      <c r="M30" s="82">
        <f>M29</f>
        <v>43068</v>
      </c>
      <c r="N30" s="43">
        <f>+H29+90</f>
        <v>43078</v>
      </c>
      <c r="O30" s="82">
        <f>O29</f>
        <v>43068</v>
      </c>
      <c r="P30" s="43">
        <f t="shared" si="2"/>
        <v>43078</v>
      </c>
      <c r="Q30" s="43">
        <f t="shared" si="0"/>
        <v>43108</v>
      </c>
      <c r="R30" s="82">
        <f>R29</f>
        <v>43108</v>
      </c>
      <c r="S30" s="43"/>
      <c r="T30" s="87">
        <f>T29</f>
        <v>43178</v>
      </c>
    </row>
    <row r="31" spans="1:20" s="94" customFormat="1">
      <c r="A31" s="90" t="s">
        <v>69</v>
      </c>
      <c r="B31" s="91">
        <f>+H31-70</f>
        <v>42948</v>
      </c>
      <c r="C31" s="91">
        <f>+B31+7</f>
        <v>42955</v>
      </c>
      <c r="D31" s="91">
        <f>+H31-40</f>
        <v>42978</v>
      </c>
      <c r="E31" s="91">
        <f>+D31+10</f>
        <v>42988</v>
      </c>
      <c r="F31" s="91">
        <f>+H31-5</f>
        <v>43013</v>
      </c>
      <c r="G31" s="91">
        <f>+H31</f>
        <v>43018</v>
      </c>
      <c r="H31" s="173">
        <f>H$7+H32</f>
        <v>43018</v>
      </c>
      <c r="I31" s="91">
        <f>+H31+60</f>
        <v>43078</v>
      </c>
      <c r="J31" s="91">
        <f>+H31+70</f>
        <v>43088</v>
      </c>
      <c r="K31" s="91">
        <f>J31</f>
        <v>43088</v>
      </c>
      <c r="L31" s="91">
        <f>H31+75</f>
        <v>43093</v>
      </c>
      <c r="M31" s="91">
        <f>+H31+80</f>
        <v>43098</v>
      </c>
      <c r="N31" s="91">
        <f>+H31+80</f>
        <v>43098</v>
      </c>
      <c r="O31" s="91">
        <f>+M31</f>
        <v>43098</v>
      </c>
      <c r="P31" s="91">
        <f t="shared" si="2"/>
        <v>43098</v>
      </c>
      <c r="Q31" s="91">
        <f t="shared" si="0"/>
        <v>43128</v>
      </c>
      <c r="R31" s="91">
        <f>+H31+120</f>
        <v>43138</v>
      </c>
      <c r="S31" s="91"/>
      <c r="T31" s="93">
        <f>+H31+190</f>
        <v>43208</v>
      </c>
    </row>
    <row r="32" spans="1:20">
      <c r="A32" s="86"/>
      <c r="B32" s="82">
        <f t="shared" ref="B32:G32" si="11">B31</f>
        <v>42948</v>
      </c>
      <c r="C32" s="82">
        <f t="shared" si="11"/>
        <v>42955</v>
      </c>
      <c r="D32" s="82">
        <f t="shared" si="11"/>
        <v>42978</v>
      </c>
      <c r="E32" s="82">
        <f t="shared" si="11"/>
        <v>42988</v>
      </c>
      <c r="F32" s="82">
        <f t="shared" si="11"/>
        <v>43013</v>
      </c>
      <c r="G32" s="82">
        <f t="shared" si="11"/>
        <v>43018</v>
      </c>
      <c r="H32" s="174">
        <f>H30+30</f>
        <v>282</v>
      </c>
      <c r="I32" s="82">
        <f>I31</f>
        <v>43078</v>
      </c>
      <c r="J32" s="82">
        <f>J31</f>
        <v>43088</v>
      </c>
      <c r="K32" s="82">
        <f>K31</f>
        <v>43088</v>
      </c>
      <c r="L32" s="82">
        <f>L31</f>
        <v>43093</v>
      </c>
      <c r="M32" s="82">
        <f>M31</f>
        <v>43098</v>
      </c>
      <c r="N32" s="43">
        <f>+H31+90</f>
        <v>43108</v>
      </c>
      <c r="O32" s="82">
        <f>O31</f>
        <v>43098</v>
      </c>
      <c r="P32" s="43">
        <f t="shared" si="2"/>
        <v>43108</v>
      </c>
      <c r="Q32" s="43">
        <f t="shared" si="0"/>
        <v>43138</v>
      </c>
      <c r="R32" s="82">
        <f>R31</f>
        <v>43138</v>
      </c>
      <c r="S32" s="43"/>
      <c r="T32" s="87">
        <f>T31</f>
        <v>43208</v>
      </c>
    </row>
    <row r="33" spans="1:20" s="94" customFormat="1">
      <c r="A33" s="90" t="s">
        <v>70</v>
      </c>
      <c r="B33" s="91">
        <f>+H33-70</f>
        <v>42979</v>
      </c>
      <c r="C33" s="91">
        <f>+B33+7</f>
        <v>42986</v>
      </c>
      <c r="D33" s="91">
        <f>+H33-40</f>
        <v>43009</v>
      </c>
      <c r="E33" s="91">
        <f>+D33+10</f>
        <v>43019</v>
      </c>
      <c r="F33" s="91">
        <f>+H33-5</f>
        <v>43044</v>
      </c>
      <c r="G33" s="91">
        <f>+H33</f>
        <v>43049</v>
      </c>
      <c r="H33" s="173">
        <f>H$7+H34</f>
        <v>43049</v>
      </c>
      <c r="I33" s="91">
        <f>+H33+60</f>
        <v>43109</v>
      </c>
      <c r="J33" s="91">
        <f>+H33+70</f>
        <v>43119</v>
      </c>
      <c r="K33" s="91">
        <f>J33</f>
        <v>43119</v>
      </c>
      <c r="L33" s="91">
        <f>H33+75</f>
        <v>43124</v>
      </c>
      <c r="M33" s="91">
        <f>+H33+80</f>
        <v>43129</v>
      </c>
      <c r="N33" s="91">
        <f>+H33+80</f>
        <v>43129</v>
      </c>
      <c r="O33" s="91">
        <f>+M33</f>
        <v>43129</v>
      </c>
      <c r="P33" s="91">
        <f t="shared" si="2"/>
        <v>43129</v>
      </c>
      <c r="Q33" s="91">
        <f t="shared" si="0"/>
        <v>43159</v>
      </c>
      <c r="R33" s="91">
        <f>+H33+120</f>
        <v>43169</v>
      </c>
      <c r="S33" s="91"/>
      <c r="T33" s="93">
        <f>+H33+190</f>
        <v>43239</v>
      </c>
    </row>
    <row r="34" spans="1:20">
      <c r="A34" s="86"/>
      <c r="B34" s="82">
        <f t="shared" ref="B34:G34" si="12">B33</f>
        <v>42979</v>
      </c>
      <c r="C34" s="82">
        <f t="shared" si="12"/>
        <v>42986</v>
      </c>
      <c r="D34" s="82">
        <f t="shared" si="12"/>
        <v>43009</v>
      </c>
      <c r="E34" s="82">
        <f t="shared" si="12"/>
        <v>43019</v>
      </c>
      <c r="F34" s="82">
        <f t="shared" si="12"/>
        <v>43044</v>
      </c>
      <c r="G34" s="82">
        <f t="shared" si="12"/>
        <v>43049</v>
      </c>
      <c r="H34" s="174">
        <f>H32+31</f>
        <v>313</v>
      </c>
      <c r="I34" s="82">
        <f>I33</f>
        <v>43109</v>
      </c>
      <c r="J34" s="82">
        <f>J33</f>
        <v>43119</v>
      </c>
      <c r="K34" s="82">
        <f>K33</f>
        <v>43119</v>
      </c>
      <c r="L34" s="82">
        <f>L33</f>
        <v>43124</v>
      </c>
      <c r="M34" s="82">
        <f>M33</f>
        <v>43129</v>
      </c>
      <c r="N34" s="43">
        <f>+H33+90</f>
        <v>43139</v>
      </c>
      <c r="O34" s="82">
        <f>O33</f>
        <v>43129</v>
      </c>
      <c r="P34" s="43">
        <f t="shared" si="2"/>
        <v>43139</v>
      </c>
      <c r="Q34" s="43">
        <f t="shared" si="0"/>
        <v>43169</v>
      </c>
      <c r="R34" s="82">
        <f>R33</f>
        <v>43169</v>
      </c>
      <c r="S34" s="43"/>
      <c r="T34" s="87">
        <f>T33</f>
        <v>43239</v>
      </c>
    </row>
    <row r="35" spans="1:20" s="94" customFormat="1">
      <c r="A35" s="90" t="s">
        <v>71</v>
      </c>
      <c r="B35" s="91">
        <f>+H35-70</f>
        <v>43009</v>
      </c>
      <c r="C35" s="91">
        <f>+B35+7</f>
        <v>43016</v>
      </c>
      <c r="D35" s="91">
        <f>+H35-40</f>
        <v>43039</v>
      </c>
      <c r="E35" s="91">
        <f>+D35+10</f>
        <v>43049</v>
      </c>
      <c r="F35" s="91">
        <f>+H35-5</f>
        <v>43074</v>
      </c>
      <c r="G35" s="91">
        <f>+H35</f>
        <v>43079</v>
      </c>
      <c r="H35" s="173">
        <f>H$7+H36</f>
        <v>43079</v>
      </c>
      <c r="I35" s="91">
        <f>+H35+60</f>
        <v>43139</v>
      </c>
      <c r="J35" s="91">
        <f>+H35+70</f>
        <v>43149</v>
      </c>
      <c r="K35" s="91">
        <f>J35</f>
        <v>43149</v>
      </c>
      <c r="L35" s="91">
        <f>H35+75</f>
        <v>43154</v>
      </c>
      <c r="M35" s="91">
        <f>+H35+80</f>
        <v>43159</v>
      </c>
      <c r="N35" s="91">
        <f>+H35+80</f>
        <v>43159</v>
      </c>
      <c r="O35" s="91">
        <f>+M35</f>
        <v>43159</v>
      </c>
      <c r="P35" s="91">
        <f t="shared" si="2"/>
        <v>43159</v>
      </c>
      <c r="Q35" s="91">
        <f t="shared" si="0"/>
        <v>43189</v>
      </c>
      <c r="R35" s="91">
        <f>+H35+120</f>
        <v>43199</v>
      </c>
      <c r="S35" s="91"/>
      <c r="T35" s="93">
        <f>+H35+190</f>
        <v>43269</v>
      </c>
    </row>
    <row r="36" spans="1:20" ht="13.8" thickBot="1">
      <c r="A36" s="88"/>
      <c r="B36" s="83">
        <f t="shared" ref="B36:G36" si="13">B35</f>
        <v>43009</v>
      </c>
      <c r="C36" s="83">
        <f t="shared" si="13"/>
        <v>43016</v>
      </c>
      <c r="D36" s="83">
        <f t="shared" si="13"/>
        <v>43039</v>
      </c>
      <c r="E36" s="83">
        <f t="shared" si="13"/>
        <v>43049</v>
      </c>
      <c r="F36" s="83">
        <f t="shared" si="13"/>
        <v>43074</v>
      </c>
      <c r="G36" s="83">
        <f t="shared" si="13"/>
        <v>43079</v>
      </c>
      <c r="H36" s="175">
        <f>H34+30</f>
        <v>343</v>
      </c>
      <c r="I36" s="83">
        <f>I35</f>
        <v>43139</v>
      </c>
      <c r="J36" s="83">
        <f>J35</f>
        <v>43149</v>
      </c>
      <c r="K36" s="83">
        <f>K35</f>
        <v>43149</v>
      </c>
      <c r="L36" s="83">
        <f>L35</f>
        <v>43154</v>
      </c>
      <c r="M36" s="83">
        <f>M35</f>
        <v>43159</v>
      </c>
      <c r="N36" s="85">
        <f>H35+90</f>
        <v>43169</v>
      </c>
      <c r="O36" s="83">
        <f>O35</f>
        <v>43159</v>
      </c>
      <c r="P36" s="85">
        <f>N36</f>
        <v>43169</v>
      </c>
      <c r="Q36" s="85">
        <f t="shared" si="0"/>
        <v>43199</v>
      </c>
      <c r="R36" s="83">
        <f>R35</f>
        <v>43199</v>
      </c>
      <c r="S36" s="85"/>
      <c r="T36" s="89">
        <f>T35</f>
        <v>43269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B19" sqref="B19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42370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177">
        <f>H13-120</f>
        <v>42259</v>
      </c>
      <c r="C9" s="22"/>
      <c r="D9" s="23"/>
      <c r="E9" s="22"/>
      <c r="F9" s="23"/>
      <c r="G9" s="22"/>
      <c r="H9" s="172" t="s">
        <v>114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42309</v>
      </c>
      <c r="C13" s="91">
        <f>+B13+7</f>
        <v>42316</v>
      </c>
      <c r="D13" s="91">
        <f>+H13-40</f>
        <v>42339</v>
      </c>
      <c r="E13" s="91">
        <f>+D13+10</f>
        <v>42349</v>
      </c>
      <c r="F13" s="91">
        <f>+H13-5</f>
        <v>42374</v>
      </c>
      <c r="G13" s="91">
        <f>+H13</f>
        <v>42379</v>
      </c>
      <c r="H13" s="173">
        <f>H$7+H14</f>
        <v>42379</v>
      </c>
      <c r="I13" s="91">
        <f>+H13+60</f>
        <v>42439</v>
      </c>
      <c r="J13" s="91">
        <f>+H13+70</f>
        <v>42449</v>
      </c>
      <c r="K13" s="91">
        <f>J13</f>
        <v>42449</v>
      </c>
      <c r="L13" s="91">
        <f>H13+75</f>
        <v>42454</v>
      </c>
      <c r="M13" s="91">
        <f>+H13+80</f>
        <v>42459</v>
      </c>
      <c r="N13" s="91">
        <f>+H13+80</f>
        <v>42459</v>
      </c>
      <c r="O13" s="91">
        <f>+M13</f>
        <v>42459</v>
      </c>
      <c r="P13" s="91">
        <f>+N13</f>
        <v>42459</v>
      </c>
      <c r="Q13" s="91">
        <f t="shared" ref="Q13:Q36" si="0">+P13+30</f>
        <v>42489</v>
      </c>
      <c r="R13" s="91">
        <f>+H13+120</f>
        <v>42499</v>
      </c>
      <c r="S13" s="91" t="s">
        <v>63</v>
      </c>
      <c r="T13" s="93">
        <f>+H13+190</f>
        <v>42569</v>
      </c>
    </row>
    <row r="14" spans="1:22">
      <c r="A14" s="86"/>
      <c r="B14" s="82">
        <f t="shared" ref="B14:G14" si="1">B13</f>
        <v>42309</v>
      </c>
      <c r="C14" s="82">
        <f t="shared" si="1"/>
        <v>42316</v>
      </c>
      <c r="D14" s="82">
        <f t="shared" si="1"/>
        <v>42339</v>
      </c>
      <c r="E14" s="82">
        <f t="shared" si="1"/>
        <v>42349</v>
      </c>
      <c r="F14" s="82">
        <f t="shared" si="1"/>
        <v>42374</v>
      </c>
      <c r="G14" s="82">
        <f t="shared" si="1"/>
        <v>42379</v>
      </c>
      <c r="H14" s="174">
        <v>9</v>
      </c>
      <c r="I14" s="82">
        <f>I13</f>
        <v>42439</v>
      </c>
      <c r="J14" s="82">
        <f>J13</f>
        <v>42449</v>
      </c>
      <c r="K14" s="82">
        <f>K13</f>
        <v>42449</v>
      </c>
      <c r="L14" s="82">
        <f>L13</f>
        <v>42454</v>
      </c>
      <c r="M14" s="82">
        <f>M13</f>
        <v>42459</v>
      </c>
      <c r="N14" s="43">
        <f>+H13+90</f>
        <v>42469</v>
      </c>
      <c r="O14" s="82">
        <f>O13</f>
        <v>42459</v>
      </c>
      <c r="P14" s="43">
        <f t="shared" ref="P14:P35" si="2">+N14</f>
        <v>42469</v>
      </c>
      <c r="Q14" s="43">
        <f t="shared" si="0"/>
        <v>42499</v>
      </c>
      <c r="R14" s="82">
        <f>R13</f>
        <v>42499</v>
      </c>
      <c r="S14" s="43" t="s">
        <v>64</v>
      </c>
      <c r="T14" s="87">
        <f>T13</f>
        <v>42569</v>
      </c>
    </row>
    <row r="15" spans="1:22" s="94" customFormat="1">
      <c r="A15" s="90" t="s">
        <v>65</v>
      </c>
      <c r="B15" s="91">
        <f>+H15-70</f>
        <v>42340</v>
      </c>
      <c r="C15" s="91">
        <f>+B15+7</f>
        <v>42347</v>
      </c>
      <c r="D15" s="91">
        <f>+H15-40</f>
        <v>42370</v>
      </c>
      <c r="E15" s="91">
        <f>+D15+10</f>
        <v>42380</v>
      </c>
      <c r="F15" s="91">
        <f>+H15-5</f>
        <v>42405</v>
      </c>
      <c r="G15" s="91">
        <f>+H15</f>
        <v>42410</v>
      </c>
      <c r="H15" s="173">
        <f>H$7+H16</f>
        <v>42410</v>
      </c>
      <c r="I15" s="91">
        <f>+H15+60</f>
        <v>42470</v>
      </c>
      <c r="J15" s="91">
        <f>+H15+70</f>
        <v>42480</v>
      </c>
      <c r="K15" s="91">
        <f>J15</f>
        <v>42480</v>
      </c>
      <c r="L15" s="91">
        <f>H15+75</f>
        <v>42485</v>
      </c>
      <c r="M15" s="91">
        <f>+H15+80</f>
        <v>42490</v>
      </c>
      <c r="N15" s="91">
        <f>+H15+80</f>
        <v>42490</v>
      </c>
      <c r="O15" s="91">
        <f>+M15</f>
        <v>42490</v>
      </c>
      <c r="P15" s="91">
        <f t="shared" si="2"/>
        <v>42490</v>
      </c>
      <c r="Q15" s="91">
        <f t="shared" si="0"/>
        <v>42520</v>
      </c>
      <c r="R15" s="91">
        <f>+H15+120</f>
        <v>42530</v>
      </c>
      <c r="S15" s="91" t="s">
        <v>66</v>
      </c>
      <c r="T15" s="93">
        <f>+H15+190</f>
        <v>42600</v>
      </c>
    </row>
    <row r="16" spans="1:22">
      <c r="A16" s="86"/>
      <c r="B16" s="82">
        <f t="shared" ref="B16:G16" si="3">B15</f>
        <v>42340</v>
      </c>
      <c r="C16" s="82">
        <f t="shared" si="3"/>
        <v>42347</v>
      </c>
      <c r="D16" s="82">
        <f t="shared" si="3"/>
        <v>42370</v>
      </c>
      <c r="E16" s="82">
        <f t="shared" si="3"/>
        <v>42380</v>
      </c>
      <c r="F16" s="82">
        <f t="shared" si="3"/>
        <v>42405</v>
      </c>
      <c r="G16" s="82">
        <f t="shared" si="3"/>
        <v>42410</v>
      </c>
      <c r="H16" s="174">
        <f>H14+31</f>
        <v>40</v>
      </c>
      <c r="I16" s="82">
        <f>I15</f>
        <v>42470</v>
      </c>
      <c r="J16" s="82">
        <f>J15</f>
        <v>42480</v>
      </c>
      <c r="K16" s="82">
        <f>K15</f>
        <v>42480</v>
      </c>
      <c r="L16" s="82">
        <f>L15</f>
        <v>42485</v>
      </c>
      <c r="M16" s="82">
        <f>M15</f>
        <v>42490</v>
      </c>
      <c r="N16" s="43">
        <f>+H15+90</f>
        <v>42500</v>
      </c>
      <c r="O16" s="82">
        <f>O15</f>
        <v>42490</v>
      </c>
      <c r="P16" s="43">
        <f t="shared" si="2"/>
        <v>42500</v>
      </c>
      <c r="Q16" s="43">
        <f t="shared" si="0"/>
        <v>42530</v>
      </c>
      <c r="R16" s="82">
        <f>R15</f>
        <v>42530</v>
      </c>
      <c r="S16" s="43" t="s">
        <v>67</v>
      </c>
      <c r="T16" s="87">
        <f>T15</f>
        <v>42600</v>
      </c>
    </row>
    <row r="17" spans="1:20" s="94" customFormat="1">
      <c r="A17" s="90" t="s">
        <v>68</v>
      </c>
      <c r="B17" s="91">
        <f>+H17-70</f>
        <v>42369</v>
      </c>
      <c r="C17" s="91">
        <f>+B17+7</f>
        <v>42376</v>
      </c>
      <c r="D17" s="91">
        <f>+H17-40</f>
        <v>42399</v>
      </c>
      <c r="E17" s="91">
        <f>+D17+10</f>
        <v>42409</v>
      </c>
      <c r="F17" s="91">
        <f>+H17-5</f>
        <v>42434</v>
      </c>
      <c r="G17" s="91">
        <f>+H17</f>
        <v>42439</v>
      </c>
      <c r="H17" s="173">
        <f>H$7+H18</f>
        <v>42439</v>
      </c>
      <c r="I17" s="91">
        <f>+H17+60</f>
        <v>42499</v>
      </c>
      <c r="J17" s="91">
        <f>+H17+70</f>
        <v>42509</v>
      </c>
      <c r="K17" s="91">
        <f>J17</f>
        <v>42509</v>
      </c>
      <c r="L17" s="91">
        <f>H17+75</f>
        <v>42514</v>
      </c>
      <c r="M17" s="91">
        <f>+H17+80</f>
        <v>42519</v>
      </c>
      <c r="N17" s="91">
        <f>+H17+80</f>
        <v>42519</v>
      </c>
      <c r="O17" s="91">
        <f>+M17</f>
        <v>42519</v>
      </c>
      <c r="P17" s="91">
        <f t="shared" si="2"/>
        <v>42519</v>
      </c>
      <c r="Q17" s="91">
        <f t="shared" si="0"/>
        <v>42549</v>
      </c>
      <c r="R17" s="91">
        <f>+H17+120</f>
        <v>42559</v>
      </c>
      <c r="S17" s="91"/>
      <c r="T17" s="93">
        <f>+H17+190</f>
        <v>42629</v>
      </c>
    </row>
    <row r="18" spans="1:20">
      <c r="A18" s="86"/>
      <c r="B18" s="82">
        <f t="shared" ref="B18:G18" si="4">B17</f>
        <v>42369</v>
      </c>
      <c r="C18" s="82">
        <f t="shared" si="4"/>
        <v>42376</v>
      </c>
      <c r="D18" s="82">
        <f t="shared" si="4"/>
        <v>42399</v>
      </c>
      <c r="E18" s="82">
        <f t="shared" si="4"/>
        <v>42409</v>
      </c>
      <c r="F18" s="82">
        <f t="shared" si="4"/>
        <v>42434</v>
      </c>
      <c r="G18" s="82">
        <f t="shared" si="4"/>
        <v>42439</v>
      </c>
      <c r="H18" s="174">
        <f>IF(H9="no",H16+28,H16+29)</f>
        <v>69</v>
      </c>
      <c r="I18" s="82">
        <f>I17</f>
        <v>42499</v>
      </c>
      <c r="J18" s="82">
        <f>J17</f>
        <v>42509</v>
      </c>
      <c r="K18" s="82">
        <f>K17</f>
        <v>42509</v>
      </c>
      <c r="L18" s="82">
        <f>L17</f>
        <v>42514</v>
      </c>
      <c r="M18" s="82">
        <f>M17</f>
        <v>42519</v>
      </c>
      <c r="N18" s="43">
        <f>+H17+90</f>
        <v>42529</v>
      </c>
      <c r="O18" s="82">
        <f>O17</f>
        <v>42519</v>
      </c>
      <c r="P18" s="43">
        <f t="shared" si="2"/>
        <v>42529</v>
      </c>
      <c r="Q18" s="43">
        <f t="shared" si="0"/>
        <v>42559</v>
      </c>
      <c r="R18" s="82">
        <f>R17</f>
        <v>42559</v>
      </c>
      <c r="S18" s="43"/>
      <c r="T18" s="87">
        <f>T17</f>
        <v>42629</v>
      </c>
    </row>
    <row r="19" spans="1:20" s="94" customFormat="1">
      <c r="A19" s="90" t="s">
        <v>69</v>
      </c>
      <c r="B19" s="91">
        <f>+H19-70</f>
        <v>42400</v>
      </c>
      <c r="C19" s="91">
        <f>+B19+7</f>
        <v>42407</v>
      </c>
      <c r="D19" s="91">
        <f>+H19-40</f>
        <v>42430</v>
      </c>
      <c r="E19" s="91">
        <f>+D19+10</f>
        <v>42440</v>
      </c>
      <c r="F19" s="91">
        <f>+H19-5</f>
        <v>42465</v>
      </c>
      <c r="G19" s="91">
        <f>+H19</f>
        <v>42470</v>
      </c>
      <c r="H19" s="173">
        <f>H$7+H20</f>
        <v>42470</v>
      </c>
      <c r="I19" s="91">
        <f>+H19+60</f>
        <v>42530</v>
      </c>
      <c r="J19" s="91">
        <f>+H19+70</f>
        <v>42540</v>
      </c>
      <c r="K19" s="91">
        <f>J19</f>
        <v>42540</v>
      </c>
      <c r="L19" s="91">
        <f>H19+75</f>
        <v>42545</v>
      </c>
      <c r="M19" s="91">
        <f>+H19+80</f>
        <v>42550</v>
      </c>
      <c r="N19" s="91">
        <f>+H19+80</f>
        <v>42550</v>
      </c>
      <c r="O19" s="91">
        <f>+M19</f>
        <v>42550</v>
      </c>
      <c r="P19" s="91">
        <f t="shared" si="2"/>
        <v>42550</v>
      </c>
      <c r="Q19" s="91">
        <f t="shared" si="0"/>
        <v>42580</v>
      </c>
      <c r="R19" s="91">
        <f>+H19+120</f>
        <v>42590</v>
      </c>
      <c r="S19" s="91"/>
      <c r="T19" s="93">
        <f>+H19+190</f>
        <v>42660</v>
      </c>
    </row>
    <row r="20" spans="1:20">
      <c r="A20" s="86"/>
      <c r="B20" s="82">
        <f t="shared" ref="B20:G20" si="5">B19</f>
        <v>42400</v>
      </c>
      <c r="C20" s="82">
        <f t="shared" si="5"/>
        <v>42407</v>
      </c>
      <c r="D20" s="82">
        <f t="shared" si="5"/>
        <v>42430</v>
      </c>
      <c r="E20" s="82">
        <f t="shared" si="5"/>
        <v>42440</v>
      </c>
      <c r="F20" s="82">
        <f t="shared" si="5"/>
        <v>42465</v>
      </c>
      <c r="G20" s="82">
        <f t="shared" si="5"/>
        <v>42470</v>
      </c>
      <c r="H20" s="174">
        <f>H18+31</f>
        <v>100</v>
      </c>
      <c r="I20" s="82">
        <f>I19</f>
        <v>42530</v>
      </c>
      <c r="J20" s="82">
        <f>J19</f>
        <v>42540</v>
      </c>
      <c r="K20" s="82">
        <f>K19</f>
        <v>42540</v>
      </c>
      <c r="L20" s="82">
        <f>L19</f>
        <v>42545</v>
      </c>
      <c r="M20" s="82">
        <f>M19</f>
        <v>42550</v>
      </c>
      <c r="N20" s="43">
        <f>+H19+90</f>
        <v>42560</v>
      </c>
      <c r="O20" s="82">
        <f>O19</f>
        <v>42550</v>
      </c>
      <c r="P20" s="43">
        <f t="shared" si="2"/>
        <v>42560</v>
      </c>
      <c r="Q20" s="43">
        <f t="shared" si="0"/>
        <v>42590</v>
      </c>
      <c r="R20" s="82">
        <f>R19</f>
        <v>42590</v>
      </c>
      <c r="S20" s="43"/>
      <c r="T20" s="87">
        <f>T19</f>
        <v>42660</v>
      </c>
    </row>
    <row r="21" spans="1:20" s="94" customFormat="1">
      <c r="A21" s="90" t="s">
        <v>70</v>
      </c>
      <c r="B21" s="91">
        <f>+H21-70</f>
        <v>42430</v>
      </c>
      <c r="C21" s="91">
        <f>+B21+7</f>
        <v>42437</v>
      </c>
      <c r="D21" s="91">
        <f>+H21-40</f>
        <v>42460</v>
      </c>
      <c r="E21" s="91">
        <f>+D21+10</f>
        <v>42470</v>
      </c>
      <c r="F21" s="91">
        <f>+H21-5</f>
        <v>42495</v>
      </c>
      <c r="G21" s="91">
        <f>+H21</f>
        <v>42500</v>
      </c>
      <c r="H21" s="173">
        <f>H$7+H22</f>
        <v>42500</v>
      </c>
      <c r="I21" s="91">
        <f>+H21+60</f>
        <v>42560</v>
      </c>
      <c r="J21" s="91">
        <f>+H21+70</f>
        <v>42570</v>
      </c>
      <c r="K21" s="91">
        <f>J21</f>
        <v>42570</v>
      </c>
      <c r="L21" s="91">
        <f>H21+75</f>
        <v>42575</v>
      </c>
      <c r="M21" s="91">
        <f>+H21+80</f>
        <v>42580</v>
      </c>
      <c r="N21" s="91">
        <f>+H21+80</f>
        <v>42580</v>
      </c>
      <c r="O21" s="91">
        <f>+M21</f>
        <v>42580</v>
      </c>
      <c r="P21" s="91">
        <f t="shared" si="2"/>
        <v>42580</v>
      </c>
      <c r="Q21" s="91">
        <f t="shared" si="0"/>
        <v>42610</v>
      </c>
      <c r="R21" s="91">
        <f>+H21+120</f>
        <v>42620</v>
      </c>
      <c r="S21" s="91"/>
      <c r="T21" s="93">
        <f>+H21+190</f>
        <v>42690</v>
      </c>
    </row>
    <row r="22" spans="1:20">
      <c r="A22" s="86"/>
      <c r="B22" s="82">
        <f t="shared" ref="B22:G22" si="6">B21</f>
        <v>42430</v>
      </c>
      <c r="C22" s="82">
        <f t="shared" si="6"/>
        <v>42437</v>
      </c>
      <c r="D22" s="82">
        <f t="shared" si="6"/>
        <v>42460</v>
      </c>
      <c r="E22" s="82">
        <f t="shared" si="6"/>
        <v>42470</v>
      </c>
      <c r="F22" s="82">
        <f t="shared" si="6"/>
        <v>42495</v>
      </c>
      <c r="G22" s="82">
        <f t="shared" si="6"/>
        <v>42500</v>
      </c>
      <c r="H22" s="174">
        <f>H20+30</f>
        <v>130</v>
      </c>
      <c r="I22" s="82">
        <f>I21</f>
        <v>42560</v>
      </c>
      <c r="J22" s="82">
        <f>J21</f>
        <v>42570</v>
      </c>
      <c r="K22" s="82">
        <f>K21</f>
        <v>42570</v>
      </c>
      <c r="L22" s="82">
        <f>L21</f>
        <v>42575</v>
      </c>
      <c r="M22" s="82">
        <f>M21</f>
        <v>42580</v>
      </c>
      <c r="N22" s="43">
        <f>+H21+90</f>
        <v>42590</v>
      </c>
      <c r="O22" s="82">
        <f>O21</f>
        <v>42580</v>
      </c>
      <c r="P22" s="43">
        <f t="shared" si="2"/>
        <v>42590</v>
      </c>
      <c r="Q22" s="43">
        <f t="shared" si="0"/>
        <v>42620</v>
      </c>
      <c r="R22" s="82">
        <f>R21</f>
        <v>42620</v>
      </c>
      <c r="S22" s="43"/>
      <c r="T22" s="87">
        <f>T21</f>
        <v>42690</v>
      </c>
    </row>
    <row r="23" spans="1:20" s="94" customFormat="1">
      <c r="A23" s="90" t="s">
        <v>71</v>
      </c>
      <c r="B23" s="91">
        <f>+H23-70</f>
        <v>42461</v>
      </c>
      <c r="C23" s="91">
        <f>+B23+7</f>
        <v>42468</v>
      </c>
      <c r="D23" s="91">
        <f>+H23-40</f>
        <v>42491</v>
      </c>
      <c r="E23" s="91">
        <f>+D23+10</f>
        <v>42501</v>
      </c>
      <c r="F23" s="91">
        <f>+H23-5</f>
        <v>42526</v>
      </c>
      <c r="G23" s="91">
        <f>+H23</f>
        <v>42531</v>
      </c>
      <c r="H23" s="173">
        <f>H$7+H24</f>
        <v>42531</v>
      </c>
      <c r="I23" s="91">
        <f>+H23+60</f>
        <v>42591</v>
      </c>
      <c r="J23" s="91">
        <f>+H23+70</f>
        <v>42601</v>
      </c>
      <c r="K23" s="91">
        <f>J23</f>
        <v>42601</v>
      </c>
      <c r="L23" s="91">
        <f>H23+75</f>
        <v>42606</v>
      </c>
      <c r="M23" s="91">
        <f>+H23+80</f>
        <v>42611</v>
      </c>
      <c r="N23" s="91">
        <f>+H23+80</f>
        <v>42611</v>
      </c>
      <c r="O23" s="91">
        <f>+M23</f>
        <v>42611</v>
      </c>
      <c r="P23" s="91">
        <f t="shared" si="2"/>
        <v>42611</v>
      </c>
      <c r="Q23" s="91">
        <f t="shared" si="0"/>
        <v>42641</v>
      </c>
      <c r="R23" s="91">
        <f>+H23+120</f>
        <v>42651</v>
      </c>
      <c r="S23" s="91"/>
      <c r="T23" s="93">
        <f>+H23+190</f>
        <v>42721</v>
      </c>
    </row>
    <row r="24" spans="1:20">
      <c r="A24" s="86"/>
      <c r="B24" s="82">
        <f t="shared" ref="B24:G24" si="7">B23</f>
        <v>42461</v>
      </c>
      <c r="C24" s="82">
        <f t="shared" si="7"/>
        <v>42468</v>
      </c>
      <c r="D24" s="82">
        <f t="shared" si="7"/>
        <v>42491</v>
      </c>
      <c r="E24" s="82">
        <f t="shared" si="7"/>
        <v>42501</v>
      </c>
      <c r="F24" s="82">
        <f t="shared" si="7"/>
        <v>42526</v>
      </c>
      <c r="G24" s="82">
        <f t="shared" si="7"/>
        <v>42531</v>
      </c>
      <c r="H24" s="174">
        <f>H22+31</f>
        <v>161</v>
      </c>
      <c r="I24" s="82">
        <f>I23</f>
        <v>42591</v>
      </c>
      <c r="J24" s="82">
        <f>J23</f>
        <v>42601</v>
      </c>
      <c r="K24" s="82">
        <f>K23</f>
        <v>42601</v>
      </c>
      <c r="L24" s="82">
        <f>L23</f>
        <v>42606</v>
      </c>
      <c r="M24" s="82">
        <f>M23</f>
        <v>42611</v>
      </c>
      <c r="N24" s="43">
        <f>+H23+90</f>
        <v>42621</v>
      </c>
      <c r="O24" s="82">
        <f>O23</f>
        <v>42611</v>
      </c>
      <c r="P24" s="43">
        <f t="shared" si="2"/>
        <v>42621</v>
      </c>
      <c r="Q24" s="43">
        <f t="shared" si="0"/>
        <v>42651</v>
      </c>
      <c r="R24" s="82">
        <f>R23</f>
        <v>42651</v>
      </c>
      <c r="S24" s="43"/>
      <c r="T24" s="87">
        <f>T23</f>
        <v>42721</v>
      </c>
    </row>
    <row r="25" spans="1:20" s="94" customFormat="1">
      <c r="A25" s="90" t="s">
        <v>62</v>
      </c>
      <c r="B25" s="91">
        <f>+H25-70</f>
        <v>42491</v>
      </c>
      <c r="C25" s="91">
        <f>+B25+7</f>
        <v>42498</v>
      </c>
      <c r="D25" s="91">
        <f>+H25-40</f>
        <v>42521</v>
      </c>
      <c r="E25" s="91">
        <f>+D25+10</f>
        <v>42531</v>
      </c>
      <c r="F25" s="91">
        <f>+H25-5</f>
        <v>42556</v>
      </c>
      <c r="G25" s="91">
        <f>+H25</f>
        <v>42561</v>
      </c>
      <c r="H25" s="173">
        <f>H$7+H26</f>
        <v>42561</v>
      </c>
      <c r="I25" s="91">
        <f>+H25+60</f>
        <v>42621</v>
      </c>
      <c r="J25" s="91">
        <f>+H25+70</f>
        <v>42631</v>
      </c>
      <c r="K25" s="91">
        <f>J25</f>
        <v>42631</v>
      </c>
      <c r="L25" s="91">
        <f>H25+75</f>
        <v>42636</v>
      </c>
      <c r="M25" s="91">
        <f>+H25+80</f>
        <v>42641</v>
      </c>
      <c r="N25" s="91">
        <f>+H25+80</f>
        <v>42641</v>
      </c>
      <c r="O25" s="91">
        <f>+M25</f>
        <v>42641</v>
      </c>
      <c r="P25" s="91">
        <f t="shared" si="2"/>
        <v>42641</v>
      </c>
      <c r="Q25" s="91">
        <f t="shared" si="0"/>
        <v>42671</v>
      </c>
      <c r="R25" s="91">
        <f>+H25+120</f>
        <v>42681</v>
      </c>
      <c r="S25" s="91"/>
      <c r="T25" s="93">
        <f>+H25+190</f>
        <v>42751</v>
      </c>
    </row>
    <row r="26" spans="1:20">
      <c r="A26" s="86"/>
      <c r="B26" s="82">
        <f t="shared" ref="B26:G26" si="8">B25</f>
        <v>42491</v>
      </c>
      <c r="C26" s="82">
        <f t="shared" si="8"/>
        <v>42498</v>
      </c>
      <c r="D26" s="82">
        <f t="shared" si="8"/>
        <v>42521</v>
      </c>
      <c r="E26" s="82">
        <f t="shared" si="8"/>
        <v>42531</v>
      </c>
      <c r="F26" s="82">
        <f t="shared" si="8"/>
        <v>42556</v>
      </c>
      <c r="G26" s="82">
        <f t="shared" si="8"/>
        <v>42561</v>
      </c>
      <c r="H26" s="174">
        <f>H24+30</f>
        <v>191</v>
      </c>
      <c r="I26" s="82">
        <f>I25</f>
        <v>42621</v>
      </c>
      <c r="J26" s="82">
        <f>J25</f>
        <v>42631</v>
      </c>
      <c r="K26" s="82">
        <f>K25</f>
        <v>42631</v>
      </c>
      <c r="L26" s="82">
        <f>L25</f>
        <v>42636</v>
      </c>
      <c r="M26" s="82">
        <f>M25</f>
        <v>42641</v>
      </c>
      <c r="N26" s="43">
        <f>+H25+90</f>
        <v>42651</v>
      </c>
      <c r="O26" s="82">
        <f>O25</f>
        <v>42641</v>
      </c>
      <c r="P26" s="43">
        <f t="shared" si="2"/>
        <v>42651</v>
      </c>
      <c r="Q26" s="43">
        <f t="shared" si="0"/>
        <v>42681</v>
      </c>
      <c r="R26" s="82">
        <f>R25</f>
        <v>42681</v>
      </c>
      <c r="S26" s="43"/>
      <c r="T26" s="87">
        <f>T25</f>
        <v>42751</v>
      </c>
    </row>
    <row r="27" spans="1:20" s="94" customFormat="1">
      <c r="A27" s="90" t="s">
        <v>65</v>
      </c>
      <c r="B27" s="91">
        <f>+H27-70</f>
        <v>42522</v>
      </c>
      <c r="C27" s="91">
        <f>+B27+7</f>
        <v>42529</v>
      </c>
      <c r="D27" s="91">
        <f>+H27-40</f>
        <v>42552</v>
      </c>
      <c r="E27" s="91">
        <f>+D27+10</f>
        <v>42562</v>
      </c>
      <c r="F27" s="91">
        <f>+H27-5</f>
        <v>42587</v>
      </c>
      <c r="G27" s="91">
        <f>+H27</f>
        <v>42592</v>
      </c>
      <c r="H27" s="173">
        <f>H$7+H28</f>
        <v>42592</v>
      </c>
      <c r="I27" s="91">
        <f>+H27+60</f>
        <v>42652</v>
      </c>
      <c r="J27" s="91">
        <f>+H27+70</f>
        <v>42662</v>
      </c>
      <c r="K27" s="91">
        <f>J27</f>
        <v>42662</v>
      </c>
      <c r="L27" s="91">
        <f>H27+75</f>
        <v>42667</v>
      </c>
      <c r="M27" s="91">
        <f>+H27+80</f>
        <v>42672</v>
      </c>
      <c r="N27" s="91">
        <f>+H27+80</f>
        <v>42672</v>
      </c>
      <c r="O27" s="91">
        <f>+M27</f>
        <v>42672</v>
      </c>
      <c r="P27" s="91">
        <f t="shared" si="2"/>
        <v>42672</v>
      </c>
      <c r="Q27" s="91">
        <f t="shared" si="0"/>
        <v>42702</v>
      </c>
      <c r="R27" s="91">
        <f>+H27+120</f>
        <v>42712</v>
      </c>
      <c r="S27" s="91"/>
      <c r="T27" s="93">
        <f>+H27+190</f>
        <v>42782</v>
      </c>
    </row>
    <row r="28" spans="1:20">
      <c r="A28" s="86"/>
      <c r="B28" s="82">
        <f t="shared" ref="B28:G28" si="9">B27</f>
        <v>42522</v>
      </c>
      <c r="C28" s="82">
        <f t="shared" si="9"/>
        <v>42529</v>
      </c>
      <c r="D28" s="82">
        <f t="shared" si="9"/>
        <v>42552</v>
      </c>
      <c r="E28" s="82">
        <f t="shared" si="9"/>
        <v>42562</v>
      </c>
      <c r="F28" s="82">
        <f t="shared" si="9"/>
        <v>42587</v>
      </c>
      <c r="G28" s="82">
        <f t="shared" si="9"/>
        <v>42592</v>
      </c>
      <c r="H28" s="174">
        <f>H26+31</f>
        <v>222</v>
      </c>
      <c r="I28" s="82">
        <f>I27</f>
        <v>42652</v>
      </c>
      <c r="J28" s="82">
        <f>J27</f>
        <v>42662</v>
      </c>
      <c r="K28" s="82">
        <f>K27</f>
        <v>42662</v>
      </c>
      <c r="L28" s="82">
        <f>L27</f>
        <v>42667</v>
      </c>
      <c r="M28" s="82">
        <f>M27</f>
        <v>42672</v>
      </c>
      <c r="N28" s="43">
        <f>+H27+90</f>
        <v>42682</v>
      </c>
      <c r="O28" s="82">
        <f>O27</f>
        <v>42672</v>
      </c>
      <c r="P28" s="43">
        <f t="shared" si="2"/>
        <v>42682</v>
      </c>
      <c r="Q28" s="43">
        <f t="shared" si="0"/>
        <v>42712</v>
      </c>
      <c r="R28" s="82">
        <f>R27</f>
        <v>42712</v>
      </c>
      <c r="S28" s="43"/>
      <c r="T28" s="87">
        <f>T27</f>
        <v>42782</v>
      </c>
    </row>
    <row r="29" spans="1:20" s="94" customFormat="1">
      <c r="A29" s="90" t="s">
        <v>68</v>
      </c>
      <c r="B29" s="91">
        <f>+H29-70</f>
        <v>42553</v>
      </c>
      <c r="C29" s="91">
        <f>+B29+7</f>
        <v>42560</v>
      </c>
      <c r="D29" s="91">
        <f>+H29-40</f>
        <v>42583</v>
      </c>
      <c r="E29" s="91">
        <f>+D29+10</f>
        <v>42593</v>
      </c>
      <c r="F29" s="91">
        <f>+H29-5</f>
        <v>42618</v>
      </c>
      <c r="G29" s="91">
        <f>+H29</f>
        <v>42623</v>
      </c>
      <c r="H29" s="173">
        <f>H$7+H30</f>
        <v>42623</v>
      </c>
      <c r="I29" s="91">
        <f>+H29+60</f>
        <v>42683</v>
      </c>
      <c r="J29" s="91">
        <f>+H29+70</f>
        <v>42693</v>
      </c>
      <c r="K29" s="91">
        <f>J29</f>
        <v>42693</v>
      </c>
      <c r="L29" s="91">
        <f>H29+75</f>
        <v>42698</v>
      </c>
      <c r="M29" s="91">
        <f>+H29+80</f>
        <v>42703</v>
      </c>
      <c r="N29" s="91">
        <f>+H29+80</f>
        <v>42703</v>
      </c>
      <c r="O29" s="91">
        <f>+M29</f>
        <v>42703</v>
      </c>
      <c r="P29" s="91">
        <f t="shared" si="2"/>
        <v>42703</v>
      </c>
      <c r="Q29" s="91">
        <f t="shared" si="0"/>
        <v>42733</v>
      </c>
      <c r="R29" s="91">
        <f>+H29+120</f>
        <v>42743</v>
      </c>
      <c r="S29" s="91"/>
      <c r="T29" s="93">
        <f>+H29+190</f>
        <v>42813</v>
      </c>
    </row>
    <row r="30" spans="1:20">
      <c r="A30" s="86"/>
      <c r="B30" s="82">
        <f t="shared" ref="B30:G30" si="10">B29</f>
        <v>42553</v>
      </c>
      <c r="C30" s="82">
        <f t="shared" si="10"/>
        <v>42560</v>
      </c>
      <c r="D30" s="82">
        <f t="shared" si="10"/>
        <v>42583</v>
      </c>
      <c r="E30" s="82">
        <f t="shared" si="10"/>
        <v>42593</v>
      </c>
      <c r="F30" s="82">
        <f t="shared" si="10"/>
        <v>42618</v>
      </c>
      <c r="G30" s="82">
        <f t="shared" si="10"/>
        <v>42623</v>
      </c>
      <c r="H30" s="174">
        <f>H28+31</f>
        <v>253</v>
      </c>
      <c r="I30" s="82">
        <f>I29</f>
        <v>42683</v>
      </c>
      <c r="J30" s="82">
        <f>J29</f>
        <v>42693</v>
      </c>
      <c r="K30" s="82">
        <f>K29</f>
        <v>42693</v>
      </c>
      <c r="L30" s="82">
        <f>L29</f>
        <v>42698</v>
      </c>
      <c r="M30" s="82">
        <f>M29</f>
        <v>42703</v>
      </c>
      <c r="N30" s="43">
        <f>+H29+90</f>
        <v>42713</v>
      </c>
      <c r="O30" s="82">
        <f>O29</f>
        <v>42703</v>
      </c>
      <c r="P30" s="43">
        <f t="shared" si="2"/>
        <v>42713</v>
      </c>
      <c r="Q30" s="43">
        <f t="shared" si="0"/>
        <v>42743</v>
      </c>
      <c r="R30" s="82">
        <f>R29</f>
        <v>42743</v>
      </c>
      <c r="S30" s="43"/>
      <c r="T30" s="87">
        <f>T29</f>
        <v>42813</v>
      </c>
    </row>
    <row r="31" spans="1:20" s="94" customFormat="1">
      <c r="A31" s="90" t="s">
        <v>69</v>
      </c>
      <c r="B31" s="91">
        <f>+H31-70</f>
        <v>42583</v>
      </c>
      <c r="C31" s="91">
        <f>+B31+7</f>
        <v>42590</v>
      </c>
      <c r="D31" s="91">
        <f>+H31-40</f>
        <v>42613</v>
      </c>
      <c r="E31" s="91">
        <f>+D31+10</f>
        <v>42623</v>
      </c>
      <c r="F31" s="91">
        <f>+H31-5</f>
        <v>42648</v>
      </c>
      <c r="G31" s="91">
        <f>+H31</f>
        <v>42653</v>
      </c>
      <c r="H31" s="173">
        <f>H$7+H32</f>
        <v>42653</v>
      </c>
      <c r="I31" s="91">
        <f>+H31+60</f>
        <v>42713</v>
      </c>
      <c r="J31" s="91">
        <f>+H31+70</f>
        <v>42723</v>
      </c>
      <c r="K31" s="91">
        <f>J31</f>
        <v>42723</v>
      </c>
      <c r="L31" s="91">
        <f>H31+75</f>
        <v>42728</v>
      </c>
      <c r="M31" s="91">
        <f>+H31+80</f>
        <v>42733</v>
      </c>
      <c r="N31" s="91">
        <f>+H31+80</f>
        <v>42733</v>
      </c>
      <c r="O31" s="91">
        <f>+M31</f>
        <v>42733</v>
      </c>
      <c r="P31" s="91">
        <f t="shared" si="2"/>
        <v>42733</v>
      </c>
      <c r="Q31" s="91">
        <f t="shared" si="0"/>
        <v>42763</v>
      </c>
      <c r="R31" s="91">
        <f>+H31+120</f>
        <v>42773</v>
      </c>
      <c r="S31" s="91"/>
      <c r="T31" s="93">
        <f>+H31+190</f>
        <v>42843</v>
      </c>
    </row>
    <row r="32" spans="1:20">
      <c r="A32" s="86"/>
      <c r="B32" s="82">
        <f t="shared" ref="B32:G32" si="11">B31</f>
        <v>42583</v>
      </c>
      <c r="C32" s="82">
        <f t="shared" si="11"/>
        <v>42590</v>
      </c>
      <c r="D32" s="82">
        <f t="shared" si="11"/>
        <v>42613</v>
      </c>
      <c r="E32" s="82">
        <f t="shared" si="11"/>
        <v>42623</v>
      </c>
      <c r="F32" s="82">
        <f t="shared" si="11"/>
        <v>42648</v>
      </c>
      <c r="G32" s="82">
        <f t="shared" si="11"/>
        <v>42653</v>
      </c>
      <c r="H32" s="174">
        <f>H30+30</f>
        <v>283</v>
      </c>
      <c r="I32" s="82">
        <f>I31</f>
        <v>42713</v>
      </c>
      <c r="J32" s="82">
        <f>J31</f>
        <v>42723</v>
      </c>
      <c r="K32" s="82">
        <f>K31</f>
        <v>42723</v>
      </c>
      <c r="L32" s="82">
        <f>L31</f>
        <v>42728</v>
      </c>
      <c r="M32" s="82">
        <f>M31</f>
        <v>42733</v>
      </c>
      <c r="N32" s="43">
        <f>+H31+90</f>
        <v>42743</v>
      </c>
      <c r="O32" s="82">
        <f>O31</f>
        <v>42733</v>
      </c>
      <c r="P32" s="43">
        <f t="shared" si="2"/>
        <v>42743</v>
      </c>
      <c r="Q32" s="43">
        <f t="shared" si="0"/>
        <v>42773</v>
      </c>
      <c r="R32" s="82">
        <f>R31</f>
        <v>42773</v>
      </c>
      <c r="S32" s="43"/>
      <c r="T32" s="87">
        <f>T31</f>
        <v>42843</v>
      </c>
    </row>
    <row r="33" spans="1:20" s="94" customFormat="1">
      <c r="A33" s="90" t="s">
        <v>70</v>
      </c>
      <c r="B33" s="91">
        <f>+H33-70</f>
        <v>42614</v>
      </c>
      <c r="C33" s="91">
        <f>+B33+7</f>
        <v>42621</v>
      </c>
      <c r="D33" s="91">
        <f>+H33-40</f>
        <v>42644</v>
      </c>
      <c r="E33" s="91">
        <f>+D33+10</f>
        <v>42654</v>
      </c>
      <c r="F33" s="91">
        <f>+H33-5</f>
        <v>42679</v>
      </c>
      <c r="G33" s="91">
        <f>+H33</f>
        <v>42684</v>
      </c>
      <c r="H33" s="173">
        <f>H$7+H34</f>
        <v>42684</v>
      </c>
      <c r="I33" s="91">
        <f>+H33+60</f>
        <v>42744</v>
      </c>
      <c r="J33" s="91">
        <f>+H33+70</f>
        <v>42754</v>
      </c>
      <c r="K33" s="91">
        <f>J33</f>
        <v>42754</v>
      </c>
      <c r="L33" s="91">
        <f>H33+75</f>
        <v>42759</v>
      </c>
      <c r="M33" s="91">
        <f>+H33+80</f>
        <v>42764</v>
      </c>
      <c r="N33" s="91">
        <f>+H33+80</f>
        <v>42764</v>
      </c>
      <c r="O33" s="91">
        <f>+M33</f>
        <v>42764</v>
      </c>
      <c r="P33" s="91">
        <f t="shared" si="2"/>
        <v>42764</v>
      </c>
      <c r="Q33" s="91">
        <f t="shared" si="0"/>
        <v>42794</v>
      </c>
      <c r="R33" s="91">
        <f>+H33+120</f>
        <v>42804</v>
      </c>
      <c r="S33" s="91"/>
      <c r="T33" s="93">
        <f>+H33+190</f>
        <v>42874</v>
      </c>
    </row>
    <row r="34" spans="1:20">
      <c r="A34" s="86"/>
      <c r="B34" s="82">
        <f t="shared" ref="B34:G34" si="12">B33</f>
        <v>42614</v>
      </c>
      <c r="C34" s="82">
        <f t="shared" si="12"/>
        <v>42621</v>
      </c>
      <c r="D34" s="82">
        <f t="shared" si="12"/>
        <v>42644</v>
      </c>
      <c r="E34" s="82">
        <f t="shared" si="12"/>
        <v>42654</v>
      </c>
      <c r="F34" s="82">
        <f t="shared" si="12"/>
        <v>42679</v>
      </c>
      <c r="G34" s="82">
        <f t="shared" si="12"/>
        <v>42684</v>
      </c>
      <c r="H34" s="174">
        <f>H32+31</f>
        <v>314</v>
      </c>
      <c r="I34" s="82">
        <f>I33</f>
        <v>42744</v>
      </c>
      <c r="J34" s="82">
        <f>J33</f>
        <v>42754</v>
      </c>
      <c r="K34" s="82">
        <f>K33</f>
        <v>42754</v>
      </c>
      <c r="L34" s="82">
        <f>L33</f>
        <v>42759</v>
      </c>
      <c r="M34" s="82">
        <f>M33</f>
        <v>42764</v>
      </c>
      <c r="N34" s="43">
        <f>+H33+90</f>
        <v>42774</v>
      </c>
      <c r="O34" s="82">
        <f>O33</f>
        <v>42764</v>
      </c>
      <c r="P34" s="43">
        <f t="shared" si="2"/>
        <v>42774</v>
      </c>
      <c r="Q34" s="43">
        <f t="shared" si="0"/>
        <v>42804</v>
      </c>
      <c r="R34" s="82">
        <f>R33</f>
        <v>42804</v>
      </c>
      <c r="S34" s="43"/>
      <c r="T34" s="87">
        <f>T33</f>
        <v>42874</v>
      </c>
    </row>
    <row r="35" spans="1:20" s="94" customFormat="1">
      <c r="A35" s="90" t="s">
        <v>71</v>
      </c>
      <c r="B35" s="91">
        <f>+H35-70</f>
        <v>42644</v>
      </c>
      <c r="C35" s="91">
        <f>+B35+7</f>
        <v>42651</v>
      </c>
      <c r="D35" s="91">
        <f>+H35-40</f>
        <v>42674</v>
      </c>
      <c r="E35" s="91">
        <f>+D35+10</f>
        <v>42684</v>
      </c>
      <c r="F35" s="91">
        <f>+H35-5</f>
        <v>42709</v>
      </c>
      <c r="G35" s="91">
        <f>+H35</f>
        <v>42714</v>
      </c>
      <c r="H35" s="173">
        <f>H$7+H36</f>
        <v>42714</v>
      </c>
      <c r="I35" s="91">
        <f>+H35+60</f>
        <v>42774</v>
      </c>
      <c r="J35" s="91">
        <f>+H35+70</f>
        <v>42784</v>
      </c>
      <c r="K35" s="91">
        <f>J35</f>
        <v>42784</v>
      </c>
      <c r="L35" s="91">
        <f>H35+75</f>
        <v>42789</v>
      </c>
      <c r="M35" s="91">
        <f>+H35+80</f>
        <v>42794</v>
      </c>
      <c r="N35" s="91">
        <f>+H35+80</f>
        <v>42794</v>
      </c>
      <c r="O35" s="91">
        <f>+M35</f>
        <v>42794</v>
      </c>
      <c r="P35" s="91">
        <f t="shared" si="2"/>
        <v>42794</v>
      </c>
      <c r="Q35" s="91">
        <f t="shared" si="0"/>
        <v>42824</v>
      </c>
      <c r="R35" s="91">
        <f>+H35+120</f>
        <v>42834</v>
      </c>
      <c r="S35" s="91"/>
      <c r="T35" s="93">
        <f>+H35+190</f>
        <v>42904</v>
      </c>
    </row>
    <row r="36" spans="1:20" ht="13.8" thickBot="1">
      <c r="A36" s="88"/>
      <c r="B36" s="83">
        <f t="shared" ref="B36:G36" si="13">B35</f>
        <v>42644</v>
      </c>
      <c r="C36" s="83">
        <f t="shared" si="13"/>
        <v>42651</v>
      </c>
      <c r="D36" s="83">
        <f t="shared" si="13"/>
        <v>42674</v>
      </c>
      <c r="E36" s="83">
        <f t="shared" si="13"/>
        <v>42684</v>
      </c>
      <c r="F36" s="83">
        <f t="shared" si="13"/>
        <v>42709</v>
      </c>
      <c r="G36" s="83">
        <f t="shared" si="13"/>
        <v>42714</v>
      </c>
      <c r="H36" s="175">
        <f>H34+30</f>
        <v>344</v>
      </c>
      <c r="I36" s="83">
        <f>I35</f>
        <v>42774</v>
      </c>
      <c r="J36" s="83">
        <f>J35</f>
        <v>42784</v>
      </c>
      <c r="K36" s="83">
        <f>K35</f>
        <v>42784</v>
      </c>
      <c r="L36" s="83">
        <f>L35</f>
        <v>42789</v>
      </c>
      <c r="M36" s="83">
        <f>M35</f>
        <v>42794</v>
      </c>
      <c r="N36" s="85">
        <f>H35+90</f>
        <v>42804</v>
      </c>
      <c r="O36" s="83">
        <f>O35</f>
        <v>42794</v>
      </c>
      <c r="P36" s="85">
        <f>N36</f>
        <v>42804</v>
      </c>
      <c r="Q36" s="85">
        <f t="shared" si="0"/>
        <v>42834</v>
      </c>
      <c r="R36" s="83">
        <f>R35</f>
        <v>42834</v>
      </c>
      <c r="S36" s="85"/>
      <c r="T36" s="89">
        <f>T35</f>
        <v>42904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K35" sqref="K35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42005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41944</v>
      </c>
      <c r="C13" s="91">
        <f>+B13+7</f>
        <v>41951</v>
      </c>
      <c r="D13" s="91">
        <f>+H13-40</f>
        <v>41974</v>
      </c>
      <c r="E13" s="91">
        <f>+D13+10</f>
        <v>41984</v>
      </c>
      <c r="F13" s="91">
        <f>+H13-5</f>
        <v>42009</v>
      </c>
      <c r="G13" s="91">
        <f>+H13</f>
        <v>42014</v>
      </c>
      <c r="H13" s="173">
        <f>H$7+H14</f>
        <v>42014</v>
      </c>
      <c r="I13" s="91">
        <f>+H13+60</f>
        <v>42074</v>
      </c>
      <c r="J13" s="91">
        <f>+H13+70</f>
        <v>42084</v>
      </c>
      <c r="K13" s="91">
        <f>J13</f>
        <v>42084</v>
      </c>
      <c r="L13" s="91">
        <f>H13+75</f>
        <v>42089</v>
      </c>
      <c r="M13" s="91">
        <f>+H13+80</f>
        <v>42094</v>
      </c>
      <c r="N13" s="91">
        <f>+H13+80</f>
        <v>42094</v>
      </c>
      <c r="O13" s="91">
        <f>+M13</f>
        <v>42094</v>
      </c>
      <c r="P13" s="91">
        <f>+N13</f>
        <v>42094</v>
      </c>
      <c r="Q13" s="91">
        <f t="shared" ref="Q13:Q36" si="0">+P13+30</f>
        <v>42124</v>
      </c>
      <c r="R13" s="91">
        <f>+H13+120</f>
        <v>42134</v>
      </c>
      <c r="S13" s="91" t="s">
        <v>63</v>
      </c>
      <c r="T13" s="93">
        <f>+H13+190</f>
        <v>42204</v>
      </c>
    </row>
    <row r="14" spans="1:22">
      <c r="A14" s="86"/>
      <c r="B14" s="82">
        <f t="shared" ref="B14:G14" si="1">B13</f>
        <v>41944</v>
      </c>
      <c r="C14" s="82">
        <f t="shared" si="1"/>
        <v>41951</v>
      </c>
      <c r="D14" s="82">
        <f t="shared" si="1"/>
        <v>41974</v>
      </c>
      <c r="E14" s="82">
        <f t="shared" si="1"/>
        <v>41984</v>
      </c>
      <c r="F14" s="82">
        <f t="shared" si="1"/>
        <v>42009</v>
      </c>
      <c r="G14" s="82">
        <f t="shared" si="1"/>
        <v>42014</v>
      </c>
      <c r="H14" s="174">
        <v>9</v>
      </c>
      <c r="I14" s="82">
        <f>I13</f>
        <v>42074</v>
      </c>
      <c r="J14" s="82">
        <f>J13</f>
        <v>42084</v>
      </c>
      <c r="K14" s="82">
        <f>K13</f>
        <v>42084</v>
      </c>
      <c r="L14" s="82">
        <f>L13</f>
        <v>42089</v>
      </c>
      <c r="M14" s="82">
        <f>M13</f>
        <v>42094</v>
      </c>
      <c r="N14" s="43">
        <f>+H13+90</f>
        <v>42104</v>
      </c>
      <c r="O14" s="82">
        <f>O13</f>
        <v>42094</v>
      </c>
      <c r="P14" s="43">
        <f t="shared" ref="P14:P35" si="2">+N14</f>
        <v>42104</v>
      </c>
      <c r="Q14" s="43">
        <f t="shared" si="0"/>
        <v>42134</v>
      </c>
      <c r="R14" s="82">
        <f>R13</f>
        <v>42134</v>
      </c>
      <c r="S14" s="43" t="s">
        <v>64</v>
      </c>
      <c r="T14" s="87">
        <f>T13</f>
        <v>42204</v>
      </c>
    </row>
    <row r="15" spans="1:22" s="94" customFormat="1">
      <c r="A15" s="90" t="s">
        <v>65</v>
      </c>
      <c r="B15" s="91">
        <f>+H15-70</f>
        <v>41975</v>
      </c>
      <c r="C15" s="91">
        <f>+B15+7</f>
        <v>41982</v>
      </c>
      <c r="D15" s="91">
        <f>+H15-40</f>
        <v>42005</v>
      </c>
      <c r="E15" s="91">
        <f>+D15+10</f>
        <v>42015</v>
      </c>
      <c r="F15" s="91">
        <f>+H15-5</f>
        <v>42040</v>
      </c>
      <c r="G15" s="91">
        <f>+H15</f>
        <v>42045</v>
      </c>
      <c r="H15" s="173">
        <f>H$7+H16</f>
        <v>42045</v>
      </c>
      <c r="I15" s="91">
        <f>+H15+60</f>
        <v>42105</v>
      </c>
      <c r="J15" s="91">
        <f>+H15+70</f>
        <v>42115</v>
      </c>
      <c r="K15" s="91">
        <f>J15</f>
        <v>42115</v>
      </c>
      <c r="L15" s="91">
        <f>H15+75</f>
        <v>42120</v>
      </c>
      <c r="M15" s="91">
        <f>+H15+80</f>
        <v>42125</v>
      </c>
      <c r="N15" s="91">
        <f>+H15+80</f>
        <v>42125</v>
      </c>
      <c r="O15" s="91">
        <f>+M15</f>
        <v>42125</v>
      </c>
      <c r="P15" s="91">
        <f t="shared" si="2"/>
        <v>42125</v>
      </c>
      <c r="Q15" s="91">
        <f t="shared" si="0"/>
        <v>42155</v>
      </c>
      <c r="R15" s="91">
        <f>+H15+120</f>
        <v>42165</v>
      </c>
      <c r="S15" s="91" t="s">
        <v>66</v>
      </c>
      <c r="T15" s="93">
        <f>+H15+190</f>
        <v>42235</v>
      </c>
    </row>
    <row r="16" spans="1:22">
      <c r="A16" s="86"/>
      <c r="B16" s="82">
        <f t="shared" ref="B16:G16" si="3">B15</f>
        <v>41975</v>
      </c>
      <c r="C16" s="82">
        <f t="shared" si="3"/>
        <v>41982</v>
      </c>
      <c r="D16" s="82">
        <f t="shared" si="3"/>
        <v>42005</v>
      </c>
      <c r="E16" s="82">
        <f t="shared" si="3"/>
        <v>42015</v>
      </c>
      <c r="F16" s="82">
        <f t="shared" si="3"/>
        <v>42040</v>
      </c>
      <c r="G16" s="82">
        <f t="shared" si="3"/>
        <v>42045</v>
      </c>
      <c r="H16" s="174">
        <f>H14+31</f>
        <v>40</v>
      </c>
      <c r="I16" s="82">
        <f>I15</f>
        <v>42105</v>
      </c>
      <c r="J16" s="82">
        <f>J15</f>
        <v>42115</v>
      </c>
      <c r="K16" s="82">
        <f>K15</f>
        <v>42115</v>
      </c>
      <c r="L16" s="82">
        <f>L15</f>
        <v>42120</v>
      </c>
      <c r="M16" s="82">
        <f>M15</f>
        <v>42125</v>
      </c>
      <c r="N16" s="43">
        <f>+H15+90</f>
        <v>42135</v>
      </c>
      <c r="O16" s="82">
        <f>O15</f>
        <v>42125</v>
      </c>
      <c r="P16" s="43">
        <f t="shared" si="2"/>
        <v>42135</v>
      </c>
      <c r="Q16" s="43">
        <f t="shared" si="0"/>
        <v>42165</v>
      </c>
      <c r="R16" s="82">
        <f>R15</f>
        <v>42165</v>
      </c>
      <c r="S16" s="43" t="s">
        <v>67</v>
      </c>
      <c r="T16" s="87">
        <f>T15</f>
        <v>42235</v>
      </c>
    </row>
    <row r="17" spans="1:20" s="94" customFormat="1">
      <c r="A17" s="90" t="s">
        <v>68</v>
      </c>
      <c r="B17" s="91">
        <f>+H17-70</f>
        <v>42003</v>
      </c>
      <c r="C17" s="91">
        <f>+B17+7</f>
        <v>42010</v>
      </c>
      <c r="D17" s="91">
        <f>+H17-40</f>
        <v>42033</v>
      </c>
      <c r="E17" s="91">
        <f>+D17+10</f>
        <v>42043</v>
      </c>
      <c r="F17" s="91">
        <f>+H17-5</f>
        <v>42068</v>
      </c>
      <c r="G17" s="91">
        <f>+H17</f>
        <v>42073</v>
      </c>
      <c r="H17" s="173">
        <f>H$7+H18</f>
        <v>42073</v>
      </c>
      <c r="I17" s="91">
        <f>+H17+60</f>
        <v>42133</v>
      </c>
      <c r="J17" s="91">
        <f>+H17+70</f>
        <v>42143</v>
      </c>
      <c r="K17" s="91">
        <f>J17</f>
        <v>42143</v>
      </c>
      <c r="L17" s="91">
        <f>H17+75</f>
        <v>42148</v>
      </c>
      <c r="M17" s="91">
        <f>+H17+80</f>
        <v>42153</v>
      </c>
      <c r="N17" s="91">
        <f>+H17+80</f>
        <v>42153</v>
      </c>
      <c r="O17" s="91">
        <f>+M17</f>
        <v>42153</v>
      </c>
      <c r="P17" s="91">
        <f t="shared" si="2"/>
        <v>42153</v>
      </c>
      <c r="Q17" s="91">
        <f t="shared" si="0"/>
        <v>42183</v>
      </c>
      <c r="R17" s="91">
        <f>+H17+120</f>
        <v>42193</v>
      </c>
      <c r="S17" s="91"/>
      <c r="T17" s="93">
        <f>+H17+190</f>
        <v>42263</v>
      </c>
    </row>
    <row r="18" spans="1:20">
      <c r="A18" s="86"/>
      <c r="B18" s="82">
        <f t="shared" ref="B18:G18" si="4">B17</f>
        <v>42003</v>
      </c>
      <c r="C18" s="82">
        <f t="shared" si="4"/>
        <v>42010</v>
      </c>
      <c r="D18" s="82">
        <f t="shared" si="4"/>
        <v>42033</v>
      </c>
      <c r="E18" s="82">
        <f t="shared" si="4"/>
        <v>42043</v>
      </c>
      <c r="F18" s="82">
        <f t="shared" si="4"/>
        <v>42068</v>
      </c>
      <c r="G18" s="82">
        <f t="shared" si="4"/>
        <v>42073</v>
      </c>
      <c r="H18" s="174">
        <f>IF(H9="no",H16+28,H16+29)</f>
        <v>68</v>
      </c>
      <c r="I18" s="82">
        <f>I17</f>
        <v>42133</v>
      </c>
      <c r="J18" s="82">
        <f>J17</f>
        <v>42143</v>
      </c>
      <c r="K18" s="82">
        <f>K17</f>
        <v>42143</v>
      </c>
      <c r="L18" s="82">
        <f>L17</f>
        <v>42148</v>
      </c>
      <c r="M18" s="82">
        <f>M17</f>
        <v>42153</v>
      </c>
      <c r="N18" s="43">
        <f>+H17+90</f>
        <v>42163</v>
      </c>
      <c r="O18" s="82">
        <f>O17</f>
        <v>42153</v>
      </c>
      <c r="P18" s="43">
        <f t="shared" si="2"/>
        <v>42163</v>
      </c>
      <c r="Q18" s="43">
        <f t="shared" si="0"/>
        <v>42193</v>
      </c>
      <c r="R18" s="82">
        <f>R17</f>
        <v>42193</v>
      </c>
      <c r="S18" s="43"/>
      <c r="T18" s="87">
        <f>T17</f>
        <v>42263</v>
      </c>
    </row>
    <row r="19" spans="1:20" s="94" customFormat="1">
      <c r="A19" s="90" t="s">
        <v>69</v>
      </c>
      <c r="B19" s="91">
        <f>+H19-70</f>
        <v>42034</v>
      </c>
      <c r="C19" s="91">
        <f>+B19+7</f>
        <v>42041</v>
      </c>
      <c r="D19" s="91">
        <f>+H19-40</f>
        <v>42064</v>
      </c>
      <c r="E19" s="91">
        <f>+D19+10</f>
        <v>42074</v>
      </c>
      <c r="F19" s="91">
        <f>+H19-5</f>
        <v>42099</v>
      </c>
      <c r="G19" s="91">
        <f>+H19</f>
        <v>42104</v>
      </c>
      <c r="H19" s="173">
        <f>H$7+H20</f>
        <v>42104</v>
      </c>
      <c r="I19" s="91">
        <f>+H19+60</f>
        <v>42164</v>
      </c>
      <c r="J19" s="91">
        <f>+H19+70</f>
        <v>42174</v>
      </c>
      <c r="K19" s="91">
        <f>J19</f>
        <v>42174</v>
      </c>
      <c r="L19" s="91">
        <f>H19+75</f>
        <v>42179</v>
      </c>
      <c r="M19" s="91">
        <f>+H19+80</f>
        <v>42184</v>
      </c>
      <c r="N19" s="91">
        <f>+H19+80</f>
        <v>42184</v>
      </c>
      <c r="O19" s="91">
        <f>+M19</f>
        <v>42184</v>
      </c>
      <c r="P19" s="91">
        <f t="shared" si="2"/>
        <v>42184</v>
      </c>
      <c r="Q19" s="91">
        <f t="shared" si="0"/>
        <v>42214</v>
      </c>
      <c r="R19" s="91">
        <f>+H19+120</f>
        <v>42224</v>
      </c>
      <c r="S19" s="91"/>
      <c r="T19" s="93">
        <f>+H19+190</f>
        <v>42294</v>
      </c>
    </row>
    <row r="20" spans="1:20">
      <c r="A20" s="86"/>
      <c r="B20" s="82">
        <f t="shared" ref="B20:G20" si="5">B19</f>
        <v>42034</v>
      </c>
      <c r="C20" s="82">
        <f t="shared" si="5"/>
        <v>42041</v>
      </c>
      <c r="D20" s="82">
        <f t="shared" si="5"/>
        <v>42064</v>
      </c>
      <c r="E20" s="82">
        <f t="shared" si="5"/>
        <v>42074</v>
      </c>
      <c r="F20" s="82">
        <f t="shared" si="5"/>
        <v>42099</v>
      </c>
      <c r="G20" s="82">
        <f t="shared" si="5"/>
        <v>42104</v>
      </c>
      <c r="H20" s="174">
        <f>H18+31</f>
        <v>99</v>
      </c>
      <c r="I20" s="82">
        <f>I19</f>
        <v>42164</v>
      </c>
      <c r="J20" s="82">
        <f>J19</f>
        <v>42174</v>
      </c>
      <c r="K20" s="82">
        <f>K19</f>
        <v>42174</v>
      </c>
      <c r="L20" s="82">
        <f>L19</f>
        <v>42179</v>
      </c>
      <c r="M20" s="82">
        <f>M19</f>
        <v>42184</v>
      </c>
      <c r="N20" s="43">
        <f>+H19+90</f>
        <v>42194</v>
      </c>
      <c r="O20" s="82">
        <f>O19</f>
        <v>42184</v>
      </c>
      <c r="P20" s="43">
        <f t="shared" si="2"/>
        <v>42194</v>
      </c>
      <c r="Q20" s="43">
        <f t="shared" si="0"/>
        <v>42224</v>
      </c>
      <c r="R20" s="82">
        <f>R19</f>
        <v>42224</v>
      </c>
      <c r="S20" s="43"/>
      <c r="T20" s="87">
        <f>T19</f>
        <v>42294</v>
      </c>
    </row>
    <row r="21" spans="1:20" s="94" customFormat="1">
      <c r="A21" s="90" t="s">
        <v>70</v>
      </c>
      <c r="B21" s="91">
        <f>+H21-70</f>
        <v>42064</v>
      </c>
      <c r="C21" s="91">
        <f>+B21+7</f>
        <v>42071</v>
      </c>
      <c r="D21" s="91">
        <f>+H21-40</f>
        <v>42094</v>
      </c>
      <c r="E21" s="91">
        <f>+D21+10</f>
        <v>42104</v>
      </c>
      <c r="F21" s="91">
        <f>+H21-5</f>
        <v>42129</v>
      </c>
      <c r="G21" s="91">
        <f>+H21</f>
        <v>42134</v>
      </c>
      <c r="H21" s="173">
        <f>H$7+H22</f>
        <v>42134</v>
      </c>
      <c r="I21" s="91">
        <f>+H21+60</f>
        <v>42194</v>
      </c>
      <c r="J21" s="91">
        <f>+H21+70</f>
        <v>42204</v>
      </c>
      <c r="K21" s="91">
        <f>J21</f>
        <v>42204</v>
      </c>
      <c r="L21" s="91">
        <f>H21+75</f>
        <v>42209</v>
      </c>
      <c r="M21" s="91">
        <f>+H21+80</f>
        <v>42214</v>
      </c>
      <c r="N21" s="91">
        <f>+H21+80</f>
        <v>42214</v>
      </c>
      <c r="O21" s="91">
        <f>+M21</f>
        <v>42214</v>
      </c>
      <c r="P21" s="91">
        <f t="shared" si="2"/>
        <v>42214</v>
      </c>
      <c r="Q21" s="91">
        <f t="shared" si="0"/>
        <v>42244</v>
      </c>
      <c r="R21" s="91">
        <f>+H21+120</f>
        <v>42254</v>
      </c>
      <c r="S21" s="91"/>
      <c r="T21" s="93">
        <f>+H21+190</f>
        <v>42324</v>
      </c>
    </row>
    <row r="22" spans="1:20">
      <c r="A22" s="86"/>
      <c r="B22" s="82">
        <f t="shared" ref="B22:G22" si="6">B21</f>
        <v>42064</v>
      </c>
      <c r="C22" s="82">
        <f t="shared" si="6"/>
        <v>42071</v>
      </c>
      <c r="D22" s="82">
        <f t="shared" si="6"/>
        <v>42094</v>
      </c>
      <c r="E22" s="82">
        <f t="shared" si="6"/>
        <v>42104</v>
      </c>
      <c r="F22" s="82">
        <f t="shared" si="6"/>
        <v>42129</v>
      </c>
      <c r="G22" s="82">
        <f t="shared" si="6"/>
        <v>42134</v>
      </c>
      <c r="H22" s="174">
        <f>H20+30</f>
        <v>129</v>
      </c>
      <c r="I22" s="82">
        <f>I21</f>
        <v>42194</v>
      </c>
      <c r="J22" s="82">
        <f>J21</f>
        <v>42204</v>
      </c>
      <c r="K22" s="82">
        <f>K21</f>
        <v>42204</v>
      </c>
      <c r="L22" s="82">
        <f>L21</f>
        <v>42209</v>
      </c>
      <c r="M22" s="82">
        <f>M21</f>
        <v>42214</v>
      </c>
      <c r="N22" s="43">
        <f>+H21+90</f>
        <v>42224</v>
      </c>
      <c r="O22" s="82">
        <f>O21</f>
        <v>42214</v>
      </c>
      <c r="P22" s="43">
        <f t="shared" si="2"/>
        <v>42224</v>
      </c>
      <c r="Q22" s="43">
        <f t="shared" si="0"/>
        <v>42254</v>
      </c>
      <c r="R22" s="82">
        <f>R21</f>
        <v>42254</v>
      </c>
      <c r="S22" s="43"/>
      <c r="T22" s="87">
        <f>T21</f>
        <v>42324</v>
      </c>
    </row>
    <row r="23" spans="1:20" s="94" customFormat="1">
      <c r="A23" s="90" t="s">
        <v>71</v>
      </c>
      <c r="B23" s="91">
        <f>+H23-70</f>
        <v>42095</v>
      </c>
      <c r="C23" s="91">
        <f>+B23+7</f>
        <v>42102</v>
      </c>
      <c r="D23" s="91">
        <f>+H23-40</f>
        <v>42125</v>
      </c>
      <c r="E23" s="91">
        <f>+D23+10</f>
        <v>42135</v>
      </c>
      <c r="F23" s="91">
        <f>+H23-5</f>
        <v>42160</v>
      </c>
      <c r="G23" s="91">
        <f>+H23</f>
        <v>42165</v>
      </c>
      <c r="H23" s="173">
        <f>H$7+H24</f>
        <v>42165</v>
      </c>
      <c r="I23" s="91">
        <f>+H23+60</f>
        <v>42225</v>
      </c>
      <c r="J23" s="91">
        <f>+H23+70</f>
        <v>42235</v>
      </c>
      <c r="K23" s="91">
        <f>J23</f>
        <v>42235</v>
      </c>
      <c r="L23" s="91">
        <f>H23+75</f>
        <v>42240</v>
      </c>
      <c r="M23" s="91">
        <f>+H23+80</f>
        <v>42245</v>
      </c>
      <c r="N23" s="91">
        <f>+H23+80</f>
        <v>42245</v>
      </c>
      <c r="O23" s="91">
        <f>+M23</f>
        <v>42245</v>
      </c>
      <c r="P23" s="91">
        <f t="shared" si="2"/>
        <v>42245</v>
      </c>
      <c r="Q23" s="91">
        <f t="shared" si="0"/>
        <v>42275</v>
      </c>
      <c r="R23" s="91">
        <f>+H23+120</f>
        <v>42285</v>
      </c>
      <c r="S23" s="91"/>
      <c r="T23" s="93">
        <f>+H23+190</f>
        <v>42355</v>
      </c>
    </row>
    <row r="24" spans="1:20">
      <c r="A24" s="86"/>
      <c r="B24" s="82">
        <f t="shared" ref="B24:G24" si="7">B23</f>
        <v>42095</v>
      </c>
      <c r="C24" s="82">
        <f t="shared" si="7"/>
        <v>42102</v>
      </c>
      <c r="D24" s="82">
        <f t="shared" si="7"/>
        <v>42125</v>
      </c>
      <c r="E24" s="82">
        <f t="shared" si="7"/>
        <v>42135</v>
      </c>
      <c r="F24" s="82">
        <f t="shared" si="7"/>
        <v>42160</v>
      </c>
      <c r="G24" s="82">
        <f t="shared" si="7"/>
        <v>42165</v>
      </c>
      <c r="H24" s="174">
        <f>H22+31</f>
        <v>160</v>
      </c>
      <c r="I24" s="82">
        <f>I23</f>
        <v>42225</v>
      </c>
      <c r="J24" s="82">
        <f>J23</f>
        <v>42235</v>
      </c>
      <c r="K24" s="82">
        <f>K23</f>
        <v>42235</v>
      </c>
      <c r="L24" s="82">
        <f>L23</f>
        <v>42240</v>
      </c>
      <c r="M24" s="82">
        <f>M23</f>
        <v>42245</v>
      </c>
      <c r="N24" s="43">
        <f>+H23+90</f>
        <v>42255</v>
      </c>
      <c r="O24" s="82">
        <f>O23</f>
        <v>42245</v>
      </c>
      <c r="P24" s="43">
        <f t="shared" si="2"/>
        <v>42255</v>
      </c>
      <c r="Q24" s="43">
        <f t="shared" si="0"/>
        <v>42285</v>
      </c>
      <c r="R24" s="82">
        <f>R23</f>
        <v>42285</v>
      </c>
      <c r="S24" s="43"/>
      <c r="T24" s="87">
        <f>T23</f>
        <v>42355</v>
      </c>
    </row>
    <row r="25" spans="1:20" s="94" customFormat="1">
      <c r="A25" s="90" t="s">
        <v>62</v>
      </c>
      <c r="B25" s="91">
        <f>+H25-70</f>
        <v>42125</v>
      </c>
      <c r="C25" s="91">
        <f>+B25+7</f>
        <v>42132</v>
      </c>
      <c r="D25" s="91">
        <f>+H25-40</f>
        <v>42155</v>
      </c>
      <c r="E25" s="91">
        <f>+D25+10</f>
        <v>42165</v>
      </c>
      <c r="F25" s="91">
        <f>+H25-5</f>
        <v>42190</v>
      </c>
      <c r="G25" s="91">
        <f>+H25</f>
        <v>42195</v>
      </c>
      <c r="H25" s="173">
        <f>H$7+H26</f>
        <v>42195</v>
      </c>
      <c r="I25" s="91">
        <f>+H25+60</f>
        <v>42255</v>
      </c>
      <c r="J25" s="91">
        <f>+H25+70</f>
        <v>42265</v>
      </c>
      <c r="K25" s="91">
        <f>J25</f>
        <v>42265</v>
      </c>
      <c r="L25" s="91">
        <f>H25+75</f>
        <v>42270</v>
      </c>
      <c r="M25" s="91">
        <f>+H25+80</f>
        <v>42275</v>
      </c>
      <c r="N25" s="91">
        <f>+H25+80</f>
        <v>42275</v>
      </c>
      <c r="O25" s="91">
        <f>+M25</f>
        <v>42275</v>
      </c>
      <c r="P25" s="91">
        <f t="shared" si="2"/>
        <v>42275</v>
      </c>
      <c r="Q25" s="91">
        <f t="shared" si="0"/>
        <v>42305</v>
      </c>
      <c r="R25" s="91">
        <f>+H25+120</f>
        <v>42315</v>
      </c>
      <c r="S25" s="91"/>
      <c r="T25" s="93">
        <f>+H25+190</f>
        <v>42385</v>
      </c>
    </row>
    <row r="26" spans="1:20">
      <c r="A26" s="86"/>
      <c r="B26" s="82">
        <f t="shared" ref="B26:G26" si="8">B25</f>
        <v>42125</v>
      </c>
      <c r="C26" s="82">
        <f t="shared" si="8"/>
        <v>42132</v>
      </c>
      <c r="D26" s="82">
        <f t="shared" si="8"/>
        <v>42155</v>
      </c>
      <c r="E26" s="82">
        <f t="shared" si="8"/>
        <v>42165</v>
      </c>
      <c r="F26" s="82">
        <f t="shared" si="8"/>
        <v>42190</v>
      </c>
      <c r="G26" s="82">
        <f t="shared" si="8"/>
        <v>42195</v>
      </c>
      <c r="H26" s="174">
        <f>H24+30</f>
        <v>190</v>
      </c>
      <c r="I26" s="82">
        <f>I25</f>
        <v>42255</v>
      </c>
      <c r="J26" s="82">
        <f>J25</f>
        <v>42265</v>
      </c>
      <c r="K26" s="82">
        <f>K25</f>
        <v>42265</v>
      </c>
      <c r="L26" s="82">
        <f>L25</f>
        <v>42270</v>
      </c>
      <c r="M26" s="82">
        <f>M25</f>
        <v>42275</v>
      </c>
      <c r="N26" s="43">
        <f>+H25+90</f>
        <v>42285</v>
      </c>
      <c r="O26" s="82">
        <f>O25</f>
        <v>42275</v>
      </c>
      <c r="P26" s="43">
        <f t="shared" si="2"/>
        <v>42285</v>
      </c>
      <c r="Q26" s="43">
        <f t="shared" si="0"/>
        <v>42315</v>
      </c>
      <c r="R26" s="82">
        <f>R25</f>
        <v>42315</v>
      </c>
      <c r="S26" s="43"/>
      <c r="T26" s="87">
        <f>T25</f>
        <v>42385</v>
      </c>
    </row>
    <row r="27" spans="1:20" s="94" customFormat="1">
      <c r="A27" s="90" t="s">
        <v>65</v>
      </c>
      <c r="B27" s="91">
        <f>+H27-70</f>
        <v>42156</v>
      </c>
      <c r="C27" s="91">
        <f>+B27+7</f>
        <v>42163</v>
      </c>
      <c r="D27" s="91">
        <f>+H27-40</f>
        <v>42186</v>
      </c>
      <c r="E27" s="91">
        <f>+D27+10</f>
        <v>42196</v>
      </c>
      <c r="F27" s="91">
        <f>+H27-5</f>
        <v>42221</v>
      </c>
      <c r="G27" s="91">
        <f>+H27</f>
        <v>42226</v>
      </c>
      <c r="H27" s="173">
        <f>H$7+H28</f>
        <v>42226</v>
      </c>
      <c r="I27" s="91">
        <f>+H27+60</f>
        <v>42286</v>
      </c>
      <c r="J27" s="91">
        <f>+H27+70</f>
        <v>42296</v>
      </c>
      <c r="K27" s="91">
        <f>J27</f>
        <v>42296</v>
      </c>
      <c r="L27" s="91">
        <f>H27+75</f>
        <v>42301</v>
      </c>
      <c r="M27" s="91">
        <f>+H27+80</f>
        <v>42306</v>
      </c>
      <c r="N27" s="91">
        <f>+H27+80</f>
        <v>42306</v>
      </c>
      <c r="O27" s="91">
        <f>+M27</f>
        <v>42306</v>
      </c>
      <c r="P27" s="91">
        <f t="shared" si="2"/>
        <v>42306</v>
      </c>
      <c r="Q27" s="91">
        <f t="shared" si="0"/>
        <v>42336</v>
      </c>
      <c r="R27" s="91">
        <f>+H27+120</f>
        <v>42346</v>
      </c>
      <c r="S27" s="91"/>
      <c r="T27" s="93">
        <f>+H27+190</f>
        <v>42416</v>
      </c>
    </row>
    <row r="28" spans="1:20">
      <c r="A28" s="86"/>
      <c r="B28" s="82">
        <f t="shared" ref="B28:G28" si="9">B27</f>
        <v>42156</v>
      </c>
      <c r="C28" s="82">
        <f t="shared" si="9"/>
        <v>42163</v>
      </c>
      <c r="D28" s="82">
        <f t="shared" si="9"/>
        <v>42186</v>
      </c>
      <c r="E28" s="82">
        <f t="shared" si="9"/>
        <v>42196</v>
      </c>
      <c r="F28" s="82">
        <f t="shared" si="9"/>
        <v>42221</v>
      </c>
      <c r="G28" s="82">
        <f t="shared" si="9"/>
        <v>42226</v>
      </c>
      <c r="H28" s="174">
        <f>H26+31</f>
        <v>221</v>
      </c>
      <c r="I28" s="82">
        <f>I27</f>
        <v>42286</v>
      </c>
      <c r="J28" s="82">
        <f>J27</f>
        <v>42296</v>
      </c>
      <c r="K28" s="82">
        <f>K27</f>
        <v>42296</v>
      </c>
      <c r="L28" s="82">
        <f>L27</f>
        <v>42301</v>
      </c>
      <c r="M28" s="82">
        <f>M27</f>
        <v>42306</v>
      </c>
      <c r="N28" s="43">
        <f>+H27+90</f>
        <v>42316</v>
      </c>
      <c r="O28" s="82">
        <f>O27</f>
        <v>42306</v>
      </c>
      <c r="P28" s="43">
        <f t="shared" si="2"/>
        <v>42316</v>
      </c>
      <c r="Q28" s="43">
        <f t="shared" si="0"/>
        <v>42346</v>
      </c>
      <c r="R28" s="82">
        <f>R27</f>
        <v>42346</v>
      </c>
      <c r="S28" s="43"/>
      <c r="T28" s="87">
        <f>T27</f>
        <v>42416</v>
      </c>
    </row>
    <row r="29" spans="1:20" s="94" customFormat="1">
      <c r="A29" s="90" t="s">
        <v>68</v>
      </c>
      <c r="B29" s="91">
        <f>+H29-70</f>
        <v>42187</v>
      </c>
      <c r="C29" s="91">
        <f>+B29+7</f>
        <v>42194</v>
      </c>
      <c r="D29" s="91">
        <f>+H29-40</f>
        <v>42217</v>
      </c>
      <c r="E29" s="91">
        <f>+D29+10</f>
        <v>42227</v>
      </c>
      <c r="F29" s="91">
        <f>+H29-5</f>
        <v>42252</v>
      </c>
      <c r="G29" s="91">
        <f>+H29</f>
        <v>42257</v>
      </c>
      <c r="H29" s="173">
        <f>H$7+H30</f>
        <v>42257</v>
      </c>
      <c r="I29" s="91">
        <f>+H29+60</f>
        <v>42317</v>
      </c>
      <c r="J29" s="91">
        <f>+H29+70</f>
        <v>42327</v>
      </c>
      <c r="K29" s="91">
        <f>J29</f>
        <v>42327</v>
      </c>
      <c r="L29" s="91">
        <f>H29+75</f>
        <v>42332</v>
      </c>
      <c r="M29" s="91">
        <f>+H29+80</f>
        <v>42337</v>
      </c>
      <c r="N29" s="91">
        <f>+H29+80</f>
        <v>42337</v>
      </c>
      <c r="O29" s="91">
        <f>+M29</f>
        <v>42337</v>
      </c>
      <c r="P29" s="91">
        <f t="shared" si="2"/>
        <v>42337</v>
      </c>
      <c r="Q29" s="91">
        <f t="shared" si="0"/>
        <v>42367</v>
      </c>
      <c r="R29" s="91">
        <f>+H29+120</f>
        <v>42377</v>
      </c>
      <c r="S29" s="91"/>
      <c r="T29" s="93">
        <f>+H29+190</f>
        <v>42447</v>
      </c>
    </row>
    <row r="30" spans="1:20">
      <c r="A30" s="86"/>
      <c r="B30" s="82">
        <f t="shared" ref="B30:G30" si="10">B29</f>
        <v>42187</v>
      </c>
      <c r="C30" s="82">
        <f t="shared" si="10"/>
        <v>42194</v>
      </c>
      <c r="D30" s="82">
        <f t="shared" si="10"/>
        <v>42217</v>
      </c>
      <c r="E30" s="82">
        <f t="shared" si="10"/>
        <v>42227</v>
      </c>
      <c r="F30" s="82">
        <f t="shared" si="10"/>
        <v>42252</v>
      </c>
      <c r="G30" s="82">
        <f t="shared" si="10"/>
        <v>42257</v>
      </c>
      <c r="H30" s="174">
        <f>H28+31</f>
        <v>252</v>
      </c>
      <c r="I30" s="82">
        <f>I29</f>
        <v>42317</v>
      </c>
      <c r="J30" s="82">
        <f>J29</f>
        <v>42327</v>
      </c>
      <c r="K30" s="82">
        <f>K29</f>
        <v>42327</v>
      </c>
      <c r="L30" s="82">
        <f>L29</f>
        <v>42332</v>
      </c>
      <c r="M30" s="82">
        <f>M29</f>
        <v>42337</v>
      </c>
      <c r="N30" s="43">
        <f>+H29+90</f>
        <v>42347</v>
      </c>
      <c r="O30" s="82">
        <f>O29</f>
        <v>42337</v>
      </c>
      <c r="P30" s="43">
        <f t="shared" si="2"/>
        <v>42347</v>
      </c>
      <c r="Q30" s="43">
        <f t="shared" si="0"/>
        <v>42377</v>
      </c>
      <c r="R30" s="82">
        <f>R29</f>
        <v>42377</v>
      </c>
      <c r="S30" s="43"/>
      <c r="T30" s="87">
        <f>T29</f>
        <v>42447</v>
      </c>
    </row>
    <row r="31" spans="1:20" s="94" customFormat="1">
      <c r="A31" s="90" t="s">
        <v>69</v>
      </c>
      <c r="B31" s="91">
        <f>+H31-70</f>
        <v>42217</v>
      </c>
      <c r="C31" s="91">
        <f>+B31+7</f>
        <v>42224</v>
      </c>
      <c r="D31" s="91">
        <f>+H31-40</f>
        <v>42247</v>
      </c>
      <c r="E31" s="91">
        <f>+D31+10</f>
        <v>42257</v>
      </c>
      <c r="F31" s="91">
        <f>+H31-5</f>
        <v>42282</v>
      </c>
      <c r="G31" s="91">
        <f>+H31</f>
        <v>42287</v>
      </c>
      <c r="H31" s="173">
        <f>H$7+H32</f>
        <v>42287</v>
      </c>
      <c r="I31" s="91">
        <f>+H31+60</f>
        <v>42347</v>
      </c>
      <c r="J31" s="91">
        <f>+H31+70</f>
        <v>42357</v>
      </c>
      <c r="K31" s="91">
        <f>J31</f>
        <v>42357</v>
      </c>
      <c r="L31" s="91">
        <f>H31+75</f>
        <v>42362</v>
      </c>
      <c r="M31" s="91">
        <f>+H31+80</f>
        <v>42367</v>
      </c>
      <c r="N31" s="91">
        <f>+H31+80</f>
        <v>42367</v>
      </c>
      <c r="O31" s="91">
        <f>+M31</f>
        <v>42367</v>
      </c>
      <c r="P31" s="91">
        <f t="shared" si="2"/>
        <v>42367</v>
      </c>
      <c r="Q31" s="91">
        <f t="shared" si="0"/>
        <v>42397</v>
      </c>
      <c r="R31" s="91">
        <f>+H31+120</f>
        <v>42407</v>
      </c>
      <c r="S31" s="91"/>
      <c r="T31" s="93">
        <f>+H31+190</f>
        <v>42477</v>
      </c>
    </row>
    <row r="32" spans="1:20">
      <c r="A32" s="86"/>
      <c r="B32" s="82">
        <f t="shared" ref="B32:G32" si="11">B31</f>
        <v>42217</v>
      </c>
      <c r="C32" s="82">
        <f t="shared" si="11"/>
        <v>42224</v>
      </c>
      <c r="D32" s="82">
        <f t="shared" si="11"/>
        <v>42247</v>
      </c>
      <c r="E32" s="82">
        <f t="shared" si="11"/>
        <v>42257</v>
      </c>
      <c r="F32" s="82">
        <f t="shared" si="11"/>
        <v>42282</v>
      </c>
      <c r="G32" s="82">
        <f t="shared" si="11"/>
        <v>42287</v>
      </c>
      <c r="H32" s="174">
        <f>H30+30</f>
        <v>282</v>
      </c>
      <c r="I32" s="82">
        <f>I31</f>
        <v>42347</v>
      </c>
      <c r="J32" s="82">
        <f>J31</f>
        <v>42357</v>
      </c>
      <c r="K32" s="82">
        <f>K31</f>
        <v>42357</v>
      </c>
      <c r="L32" s="82">
        <f>L31</f>
        <v>42362</v>
      </c>
      <c r="M32" s="82">
        <f>M31</f>
        <v>42367</v>
      </c>
      <c r="N32" s="43">
        <f>+H31+90</f>
        <v>42377</v>
      </c>
      <c r="O32" s="82">
        <f>O31</f>
        <v>42367</v>
      </c>
      <c r="P32" s="43">
        <f t="shared" si="2"/>
        <v>42377</v>
      </c>
      <c r="Q32" s="43">
        <f t="shared" si="0"/>
        <v>42407</v>
      </c>
      <c r="R32" s="82">
        <f>R31</f>
        <v>42407</v>
      </c>
      <c r="S32" s="43"/>
      <c r="T32" s="87">
        <f>T31</f>
        <v>42477</v>
      </c>
    </row>
    <row r="33" spans="1:20" s="94" customFormat="1">
      <c r="A33" s="90" t="s">
        <v>70</v>
      </c>
      <c r="B33" s="91">
        <f>+H33-70</f>
        <v>42248</v>
      </c>
      <c r="C33" s="91">
        <f>+B33+7</f>
        <v>42255</v>
      </c>
      <c r="D33" s="91">
        <f>+H33-40</f>
        <v>42278</v>
      </c>
      <c r="E33" s="91">
        <f>+D33+10</f>
        <v>42288</v>
      </c>
      <c r="F33" s="91">
        <f>+H33-5</f>
        <v>42313</v>
      </c>
      <c r="G33" s="91">
        <f>+H33</f>
        <v>42318</v>
      </c>
      <c r="H33" s="173">
        <f>H$7+H34</f>
        <v>42318</v>
      </c>
      <c r="I33" s="91">
        <f>+H33+60</f>
        <v>42378</v>
      </c>
      <c r="J33" s="91">
        <f>+H33+70</f>
        <v>42388</v>
      </c>
      <c r="K33" s="91">
        <f>J33</f>
        <v>42388</v>
      </c>
      <c r="L33" s="91">
        <f>H33+75</f>
        <v>42393</v>
      </c>
      <c r="M33" s="91">
        <f>+H33+80</f>
        <v>42398</v>
      </c>
      <c r="N33" s="91">
        <f>+H33+80</f>
        <v>42398</v>
      </c>
      <c r="O33" s="91">
        <f>+M33</f>
        <v>42398</v>
      </c>
      <c r="P33" s="91">
        <f t="shared" si="2"/>
        <v>42398</v>
      </c>
      <c r="Q33" s="91">
        <f t="shared" si="0"/>
        <v>42428</v>
      </c>
      <c r="R33" s="91">
        <f>+H33+120</f>
        <v>42438</v>
      </c>
      <c r="S33" s="91"/>
      <c r="T33" s="93">
        <f>+H33+190</f>
        <v>42508</v>
      </c>
    </row>
    <row r="34" spans="1:20">
      <c r="A34" s="86"/>
      <c r="B34" s="82">
        <f t="shared" ref="B34:G34" si="12">B33</f>
        <v>42248</v>
      </c>
      <c r="C34" s="82">
        <f t="shared" si="12"/>
        <v>42255</v>
      </c>
      <c r="D34" s="82">
        <f t="shared" si="12"/>
        <v>42278</v>
      </c>
      <c r="E34" s="82">
        <f t="shared" si="12"/>
        <v>42288</v>
      </c>
      <c r="F34" s="82">
        <f t="shared" si="12"/>
        <v>42313</v>
      </c>
      <c r="G34" s="82">
        <f t="shared" si="12"/>
        <v>42318</v>
      </c>
      <c r="H34" s="174">
        <f>H32+31</f>
        <v>313</v>
      </c>
      <c r="I34" s="82">
        <f>I33</f>
        <v>42378</v>
      </c>
      <c r="J34" s="82">
        <f>J33</f>
        <v>42388</v>
      </c>
      <c r="K34" s="82">
        <f>K33</f>
        <v>42388</v>
      </c>
      <c r="L34" s="82">
        <f>L33</f>
        <v>42393</v>
      </c>
      <c r="M34" s="82">
        <f>M33</f>
        <v>42398</v>
      </c>
      <c r="N34" s="43">
        <f>+H33+90</f>
        <v>42408</v>
      </c>
      <c r="O34" s="82">
        <f>O33</f>
        <v>42398</v>
      </c>
      <c r="P34" s="43">
        <f t="shared" si="2"/>
        <v>42408</v>
      </c>
      <c r="Q34" s="43">
        <f t="shared" si="0"/>
        <v>42438</v>
      </c>
      <c r="R34" s="82">
        <f>R33</f>
        <v>42438</v>
      </c>
      <c r="S34" s="43"/>
      <c r="T34" s="87">
        <f>T33</f>
        <v>42508</v>
      </c>
    </row>
    <row r="35" spans="1:20" s="94" customFormat="1">
      <c r="A35" s="90" t="s">
        <v>71</v>
      </c>
      <c r="B35" s="91">
        <f>+H35-70</f>
        <v>42278</v>
      </c>
      <c r="C35" s="91">
        <f>+B35+7</f>
        <v>42285</v>
      </c>
      <c r="D35" s="91">
        <f>+H35-40</f>
        <v>42308</v>
      </c>
      <c r="E35" s="91">
        <f>+D35+10</f>
        <v>42318</v>
      </c>
      <c r="F35" s="91">
        <f>+H35-5</f>
        <v>42343</v>
      </c>
      <c r="G35" s="91">
        <f>+H35</f>
        <v>42348</v>
      </c>
      <c r="H35" s="173">
        <f>H$7+H36</f>
        <v>42348</v>
      </c>
      <c r="I35" s="91">
        <f>+H35+60</f>
        <v>42408</v>
      </c>
      <c r="J35" s="91">
        <f>+H35+70</f>
        <v>42418</v>
      </c>
      <c r="K35" s="91">
        <f>J35</f>
        <v>42418</v>
      </c>
      <c r="L35" s="91">
        <f>H35+75</f>
        <v>42423</v>
      </c>
      <c r="M35" s="91">
        <f>+H35+80</f>
        <v>42428</v>
      </c>
      <c r="N35" s="91">
        <f>+H35+80</f>
        <v>42428</v>
      </c>
      <c r="O35" s="91">
        <f>+M35</f>
        <v>42428</v>
      </c>
      <c r="P35" s="91">
        <f t="shared" si="2"/>
        <v>42428</v>
      </c>
      <c r="Q35" s="91">
        <f t="shared" si="0"/>
        <v>42458</v>
      </c>
      <c r="R35" s="91">
        <f>+H35+120</f>
        <v>42468</v>
      </c>
      <c r="S35" s="91"/>
      <c r="T35" s="93">
        <f>+H35+190</f>
        <v>42538</v>
      </c>
    </row>
    <row r="36" spans="1:20" ht="13.8" thickBot="1">
      <c r="A36" s="88"/>
      <c r="B36" s="83">
        <f t="shared" ref="B36:G36" si="13">B35</f>
        <v>42278</v>
      </c>
      <c r="C36" s="83">
        <f t="shared" si="13"/>
        <v>42285</v>
      </c>
      <c r="D36" s="83">
        <f t="shared" si="13"/>
        <v>42308</v>
      </c>
      <c r="E36" s="83">
        <f t="shared" si="13"/>
        <v>42318</v>
      </c>
      <c r="F36" s="83">
        <f t="shared" si="13"/>
        <v>42343</v>
      </c>
      <c r="G36" s="83">
        <f t="shared" si="13"/>
        <v>42348</v>
      </c>
      <c r="H36" s="175">
        <f>H34+30</f>
        <v>343</v>
      </c>
      <c r="I36" s="83">
        <f>I35</f>
        <v>42408</v>
      </c>
      <c r="J36" s="83">
        <f>J35</f>
        <v>42418</v>
      </c>
      <c r="K36" s="83">
        <f>K35</f>
        <v>42418</v>
      </c>
      <c r="L36" s="83">
        <f>L35</f>
        <v>42423</v>
      </c>
      <c r="M36" s="83">
        <f>M35</f>
        <v>42428</v>
      </c>
      <c r="N36" s="85">
        <f>H35+90</f>
        <v>42438</v>
      </c>
      <c r="O36" s="83">
        <f>O35</f>
        <v>42428</v>
      </c>
      <c r="P36" s="85">
        <f>N36</f>
        <v>42438</v>
      </c>
      <c r="Q36" s="85">
        <f t="shared" si="0"/>
        <v>42468</v>
      </c>
      <c r="R36" s="83">
        <f>R35</f>
        <v>42468</v>
      </c>
      <c r="S36" s="85"/>
      <c r="T36" s="89">
        <f>T35</f>
        <v>42538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  <c r="K42" s="176"/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J33" sqref="J33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169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170">
        <v>41640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7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7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3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0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5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41579</v>
      </c>
      <c r="C13" s="91">
        <f>+B13+7</f>
        <v>41586</v>
      </c>
      <c r="D13" s="91">
        <f>+H13-40</f>
        <v>41609</v>
      </c>
      <c r="E13" s="91">
        <f>+D13+10</f>
        <v>41619</v>
      </c>
      <c r="F13" s="91">
        <f>+H13-5</f>
        <v>41644</v>
      </c>
      <c r="G13" s="91">
        <f>+H13</f>
        <v>41649</v>
      </c>
      <c r="H13" s="173">
        <f>H$7+H14</f>
        <v>41649</v>
      </c>
      <c r="I13" s="91">
        <f>+H13+60</f>
        <v>41709</v>
      </c>
      <c r="J13" s="91">
        <f>+H13+70</f>
        <v>41719</v>
      </c>
      <c r="K13" s="91">
        <f>J13</f>
        <v>41719</v>
      </c>
      <c r="L13" s="91">
        <f>H13+75</f>
        <v>41724</v>
      </c>
      <c r="M13" s="91">
        <f>+H13+80</f>
        <v>41729</v>
      </c>
      <c r="N13" s="91">
        <f>+H13+80</f>
        <v>41729</v>
      </c>
      <c r="O13" s="91">
        <f>+M13</f>
        <v>41729</v>
      </c>
      <c r="P13" s="91">
        <f>+N13</f>
        <v>41729</v>
      </c>
      <c r="Q13" s="91">
        <f t="shared" ref="Q13:Q36" si="0">+P13+30</f>
        <v>41759</v>
      </c>
      <c r="R13" s="91">
        <f>+H13+120</f>
        <v>41769</v>
      </c>
      <c r="S13" s="91" t="s">
        <v>63</v>
      </c>
      <c r="T13" s="93">
        <f>+H13+190</f>
        <v>41839</v>
      </c>
    </row>
    <row r="14" spans="1:22">
      <c r="A14" s="86"/>
      <c r="B14" s="82">
        <f t="shared" ref="B14:G14" si="1">B13</f>
        <v>41579</v>
      </c>
      <c r="C14" s="82">
        <f t="shared" si="1"/>
        <v>41586</v>
      </c>
      <c r="D14" s="82">
        <f t="shared" si="1"/>
        <v>41609</v>
      </c>
      <c r="E14" s="82">
        <f t="shared" si="1"/>
        <v>41619</v>
      </c>
      <c r="F14" s="82">
        <f t="shared" si="1"/>
        <v>41644</v>
      </c>
      <c r="G14" s="82">
        <f t="shared" si="1"/>
        <v>41649</v>
      </c>
      <c r="H14" s="174">
        <v>9</v>
      </c>
      <c r="I14" s="82">
        <f>I13</f>
        <v>41709</v>
      </c>
      <c r="J14" s="82">
        <f>J13</f>
        <v>41719</v>
      </c>
      <c r="K14" s="82">
        <f>K13</f>
        <v>41719</v>
      </c>
      <c r="L14" s="82">
        <f>L13</f>
        <v>41724</v>
      </c>
      <c r="M14" s="82">
        <f>M13</f>
        <v>41729</v>
      </c>
      <c r="N14" s="43">
        <f>+H13+90</f>
        <v>41739</v>
      </c>
      <c r="O14" s="82">
        <f>O13</f>
        <v>41729</v>
      </c>
      <c r="P14" s="43">
        <f t="shared" ref="P14:P35" si="2">+N14</f>
        <v>41739</v>
      </c>
      <c r="Q14" s="43">
        <f t="shared" si="0"/>
        <v>41769</v>
      </c>
      <c r="R14" s="82">
        <f>R13</f>
        <v>41769</v>
      </c>
      <c r="S14" s="43" t="s">
        <v>64</v>
      </c>
      <c r="T14" s="87">
        <f>T13</f>
        <v>41839</v>
      </c>
    </row>
    <row r="15" spans="1:22" s="94" customFormat="1">
      <c r="A15" s="90" t="s">
        <v>65</v>
      </c>
      <c r="B15" s="91">
        <f>+H15-70</f>
        <v>41610</v>
      </c>
      <c r="C15" s="91">
        <f>+B15+7</f>
        <v>41617</v>
      </c>
      <c r="D15" s="91">
        <f>+H15-40</f>
        <v>41640</v>
      </c>
      <c r="E15" s="91">
        <f>+D15+10</f>
        <v>41650</v>
      </c>
      <c r="F15" s="91">
        <f>+H15-5</f>
        <v>41675</v>
      </c>
      <c r="G15" s="91">
        <f>+H15</f>
        <v>41680</v>
      </c>
      <c r="H15" s="173">
        <f>H$7+H16</f>
        <v>41680</v>
      </c>
      <c r="I15" s="91">
        <f>+H15+60</f>
        <v>41740</v>
      </c>
      <c r="J15" s="91">
        <f>+H15+70</f>
        <v>41750</v>
      </c>
      <c r="K15" s="91">
        <f>J15</f>
        <v>41750</v>
      </c>
      <c r="L15" s="91">
        <f>H15+75</f>
        <v>41755</v>
      </c>
      <c r="M15" s="91">
        <f>+H15+80</f>
        <v>41760</v>
      </c>
      <c r="N15" s="91">
        <f>+H15+80</f>
        <v>41760</v>
      </c>
      <c r="O15" s="91">
        <f>+M15</f>
        <v>41760</v>
      </c>
      <c r="P15" s="91">
        <f t="shared" si="2"/>
        <v>41760</v>
      </c>
      <c r="Q15" s="91">
        <f t="shared" si="0"/>
        <v>41790</v>
      </c>
      <c r="R15" s="91">
        <f>+H15+120</f>
        <v>41800</v>
      </c>
      <c r="S15" s="91" t="s">
        <v>66</v>
      </c>
      <c r="T15" s="93">
        <f>+H15+190</f>
        <v>41870</v>
      </c>
    </row>
    <row r="16" spans="1:22">
      <c r="A16" s="86"/>
      <c r="B16" s="82">
        <f t="shared" ref="B16:G16" si="3">B15</f>
        <v>41610</v>
      </c>
      <c r="C16" s="82">
        <f t="shared" si="3"/>
        <v>41617</v>
      </c>
      <c r="D16" s="82">
        <f t="shared" si="3"/>
        <v>41640</v>
      </c>
      <c r="E16" s="82">
        <f t="shared" si="3"/>
        <v>41650</v>
      </c>
      <c r="F16" s="82">
        <f t="shared" si="3"/>
        <v>41675</v>
      </c>
      <c r="G16" s="82">
        <f t="shared" si="3"/>
        <v>41680</v>
      </c>
      <c r="H16" s="174">
        <f>H14+31</f>
        <v>40</v>
      </c>
      <c r="I16" s="82">
        <f>I15</f>
        <v>41740</v>
      </c>
      <c r="J16" s="82">
        <f>J15</f>
        <v>41750</v>
      </c>
      <c r="K16" s="82">
        <f>K15</f>
        <v>41750</v>
      </c>
      <c r="L16" s="82">
        <f>L15</f>
        <v>41755</v>
      </c>
      <c r="M16" s="82">
        <f>M15</f>
        <v>41760</v>
      </c>
      <c r="N16" s="43">
        <f>+H15+90</f>
        <v>41770</v>
      </c>
      <c r="O16" s="82">
        <f>O15</f>
        <v>41760</v>
      </c>
      <c r="P16" s="43">
        <f t="shared" si="2"/>
        <v>41770</v>
      </c>
      <c r="Q16" s="43">
        <f t="shared" si="0"/>
        <v>41800</v>
      </c>
      <c r="R16" s="82">
        <f>R15</f>
        <v>41800</v>
      </c>
      <c r="S16" s="43" t="s">
        <v>67</v>
      </c>
      <c r="T16" s="87">
        <f>T15</f>
        <v>41870</v>
      </c>
    </row>
    <row r="17" spans="1:20" s="94" customFormat="1">
      <c r="A17" s="90" t="s">
        <v>68</v>
      </c>
      <c r="B17" s="91">
        <f>+H17-70</f>
        <v>41638</v>
      </c>
      <c r="C17" s="91">
        <f>+B17+7</f>
        <v>41645</v>
      </c>
      <c r="D17" s="91">
        <f>+H17-40</f>
        <v>41668</v>
      </c>
      <c r="E17" s="91">
        <f>+D17+10</f>
        <v>41678</v>
      </c>
      <c r="F17" s="91">
        <f>+H17-5</f>
        <v>41703</v>
      </c>
      <c r="G17" s="91">
        <f>+H17</f>
        <v>41708</v>
      </c>
      <c r="H17" s="173">
        <f>H$7+H18</f>
        <v>41708</v>
      </c>
      <c r="I17" s="91">
        <f>+H17+60</f>
        <v>41768</v>
      </c>
      <c r="J17" s="91">
        <f>+H17+70</f>
        <v>41778</v>
      </c>
      <c r="K17" s="91">
        <f>J17</f>
        <v>41778</v>
      </c>
      <c r="L17" s="91">
        <f>H17+75</f>
        <v>41783</v>
      </c>
      <c r="M17" s="91">
        <f>+H17+80</f>
        <v>41788</v>
      </c>
      <c r="N17" s="91">
        <f>+H17+80</f>
        <v>41788</v>
      </c>
      <c r="O17" s="91">
        <f>+M17</f>
        <v>41788</v>
      </c>
      <c r="P17" s="91">
        <f t="shared" si="2"/>
        <v>41788</v>
      </c>
      <c r="Q17" s="91">
        <f t="shared" si="0"/>
        <v>41818</v>
      </c>
      <c r="R17" s="91">
        <f>+H17+120</f>
        <v>41828</v>
      </c>
      <c r="S17" s="91"/>
      <c r="T17" s="93">
        <f>+H17+190</f>
        <v>41898</v>
      </c>
    </row>
    <row r="18" spans="1:20">
      <c r="A18" s="86"/>
      <c r="B18" s="82">
        <f t="shared" ref="B18:G18" si="4">B17</f>
        <v>41638</v>
      </c>
      <c r="C18" s="82">
        <f t="shared" si="4"/>
        <v>41645</v>
      </c>
      <c r="D18" s="82">
        <f t="shared" si="4"/>
        <v>41668</v>
      </c>
      <c r="E18" s="82">
        <f t="shared" si="4"/>
        <v>41678</v>
      </c>
      <c r="F18" s="82">
        <f t="shared" si="4"/>
        <v>41703</v>
      </c>
      <c r="G18" s="82">
        <f t="shared" si="4"/>
        <v>41708</v>
      </c>
      <c r="H18" s="174">
        <f>IF(H9="no",H16+28,H16+29)</f>
        <v>68</v>
      </c>
      <c r="I18" s="82">
        <f>I17</f>
        <v>41768</v>
      </c>
      <c r="J18" s="82">
        <f>J17</f>
        <v>41778</v>
      </c>
      <c r="K18" s="82">
        <f>K17</f>
        <v>41778</v>
      </c>
      <c r="L18" s="82">
        <f>L17</f>
        <v>41783</v>
      </c>
      <c r="M18" s="82">
        <f>M17</f>
        <v>41788</v>
      </c>
      <c r="N18" s="43">
        <f>+H17+90</f>
        <v>41798</v>
      </c>
      <c r="O18" s="82">
        <f>O17</f>
        <v>41788</v>
      </c>
      <c r="P18" s="43">
        <f t="shared" si="2"/>
        <v>41798</v>
      </c>
      <c r="Q18" s="43">
        <f t="shared" si="0"/>
        <v>41828</v>
      </c>
      <c r="R18" s="82">
        <f>R17</f>
        <v>41828</v>
      </c>
      <c r="S18" s="43"/>
      <c r="T18" s="87">
        <f>T17</f>
        <v>41898</v>
      </c>
    </row>
    <row r="19" spans="1:20" s="94" customFormat="1">
      <c r="A19" s="90" t="s">
        <v>69</v>
      </c>
      <c r="B19" s="91">
        <f>+H19-70</f>
        <v>41669</v>
      </c>
      <c r="C19" s="91">
        <f>+B19+7</f>
        <v>41676</v>
      </c>
      <c r="D19" s="91">
        <f>+H19-40</f>
        <v>41699</v>
      </c>
      <c r="E19" s="91">
        <f>+D19+10</f>
        <v>41709</v>
      </c>
      <c r="F19" s="91">
        <f>+H19-5</f>
        <v>41734</v>
      </c>
      <c r="G19" s="91">
        <f>+H19</f>
        <v>41739</v>
      </c>
      <c r="H19" s="173">
        <f>H$7+H20</f>
        <v>41739</v>
      </c>
      <c r="I19" s="91">
        <f>+H19+60</f>
        <v>41799</v>
      </c>
      <c r="J19" s="91">
        <f>+H19+70</f>
        <v>41809</v>
      </c>
      <c r="K19" s="91">
        <f>J19</f>
        <v>41809</v>
      </c>
      <c r="L19" s="91">
        <f>H19+75</f>
        <v>41814</v>
      </c>
      <c r="M19" s="91">
        <f>+H19+80</f>
        <v>41819</v>
      </c>
      <c r="N19" s="91">
        <f>+H19+80</f>
        <v>41819</v>
      </c>
      <c r="O19" s="91">
        <f>+M19</f>
        <v>41819</v>
      </c>
      <c r="P19" s="91">
        <f t="shared" si="2"/>
        <v>41819</v>
      </c>
      <c r="Q19" s="91">
        <f t="shared" si="0"/>
        <v>41849</v>
      </c>
      <c r="R19" s="91">
        <f>+H19+120</f>
        <v>41859</v>
      </c>
      <c r="S19" s="91"/>
      <c r="T19" s="93">
        <f>+H19+190</f>
        <v>41929</v>
      </c>
    </row>
    <row r="20" spans="1:20">
      <c r="A20" s="86"/>
      <c r="B20" s="82">
        <f t="shared" ref="B20:G20" si="5">B19</f>
        <v>41669</v>
      </c>
      <c r="C20" s="82">
        <f t="shared" si="5"/>
        <v>41676</v>
      </c>
      <c r="D20" s="82">
        <f t="shared" si="5"/>
        <v>41699</v>
      </c>
      <c r="E20" s="82">
        <f t="shared" si="5"/>
        <v>41709</v>
      </c>
      <c r="F20" s="82">
        <f t="shared" si="5"/>
        <v>41734</v>
      </c>
      <c r="G20" s="82">
        <f t="shared" si="5"/>
        <v>41739</v>
      </c>
      <c r="H20" s="174">
        <f>H18+31</f>
        <v>99</v>
      </c>
      <c r="I20" s="82">
        <f>I19</f>
        <v>41799</v>
      </c>
      <c r="J20" s="82">
        <f>J19</f>
        <v>41809</v>
      </c>
      <c r="K20" s="82">
        <f>K19</f>
        <v>41809</v>
      </c>
      <c r="L20" s="82">
        <f>L19</f>
        <v>41814</v>
      </c>
      <c r="M20" s="82">
        <f>M19</f>
        <v>41819</v>
      </c>
      <c r="N20" s="43">
        <f>+H19+90</f>
        <v>41829</v>
      </c>
      <c r="O20" s="82">
        <f>O19</f>
        <v>41819</v>
      </c>
      <c r="P20" s="43">
        <f t="shared" si="2"/>
        <v>41829</v>
      </c>
      <c r="Q20" s="43">
        <f t="shared" si="0"/>
        <v>41859</v>
      </c>
      <c r="R20" s="82">
        <f>R19</f>
        <v>41859</v>
      </c>
      <c r="S20" s="43"/>
      <c r="T20" s="87">
        <f>T19</f>
        <v>41929</v>
      </c>
    </row>
    <row r="21" spans="1:20" s="94" customFormat="1">
      <c r="A21" s="90" t="s">
        <v>70</v>
      </c>
      <c r="B21" s="91">
        <f>+H21-70</f>
        <v>41699</v>
      </c>
      <c r="C21" s="91">
        <f>+B21+7</f>
        <v>41706</v>
      </c>
      <c r="D21" s="91">
        <f>+H21-40</f>
        <v>41729</v>
      </c>
      <c r="E21" s="91">
        <f>+D21+10</f>
        <v>41739</v>
      </c>
      <c r="F21" s="91">
        <f>+H21-5</f>
        <v>41764</v>
      </c>
      <c r="G21" s="91">
        <f>+H21</f>
        <v>41769</v>
      </c>
      <c r="H21" s="173">
        <f>H$7+H22</f>
        <v>41769</v>
      </c>
      <c r="I21" s="91">
        <f>+H21+60</f>
        <v>41829</v>
      </c>
      <c r="J21" s="91">
        <f>+H21+70</f>
        <v>41839</v>
      </c>
      <c r="K21" s="91">
        <f>J21</f>
        <v>41839</v>
      </c>
      <c r="L21" s="91">
        <f>H21+75</f>
        <v>41844</v>
      </c>
      <c r="M21" s="91">
        <f>+H21+80</f>
        <v>41849</v>
      </c>
      <c r="N21" s="91">
        <f>+H21+80</f>
        <v>41849</v>
      </c>
      <c r="O21" s="91">
        <f>+M21</f>
        <v>41849</v>
      </c>
      <c r="P21" s="91">
        <f t="shared" si="2"/>
        <v>41849</v>
      </c>
      <c r="Q21" s="91">
        <f t="shared" si="0"/>
        <v>41879</v>
      </c>
      <c r="R21" s="91">
        <f>+H21+120</f>
        <v>41889</v>
      </c>
      <c r="S21" s="91"/>
      <c r="T21" s="93">
        <f>+H21+190</f>
        <v>41959</v>
      </c>
    </row>
    <row r="22" spans="1:20">
      <c r="A22" s="86"/>
      <c r="B22" s="82">
        <f t="shared" ref="B22:G22" si="6">B21</f>
        <v>41699</v>
      </c>
      <c r="C22" s="82">
        <f t="shared" si="6"/>
        <v>41706</v>
      </c>
      <c r="D22" s="82">
        <f t="shared" si="6"/>
        <v>41729</v>
      </c>
      <c r="E22" s="82">
        <f t="shared" si="6"/>
        <v>41739</v>
      </c>
      <c r="F22" s="82">
        <f t="shared" si="6"/>
        <v>41764</v>
      </c>
      <c r="G22" s="82">
        <f t="shared" si="6"/>
        <v>41769</v>
      </c>
      <c r="H22" s="174">
        <f>H20+30</f>
        <v>129</v>
      </c>
      <c r="I22" s="82">
        <f>I21</f>
        <v>41829</v>
      </c>
      <c r="J22" s="82">
        <f>J21</f>
        <v>41839</v>
      </c>
      <c r="K22" s="82">
        <f>K21</f>
        <v>41839</v>
      </c>
      <c r="L22" s="82">
        <f>L21</f>
        <v>41844</v>
      </c>
      <c r="M22" s="82">
        <f>M21</f>
        <v>41849</v>
      </c>
      <c r="N22" s="43">
        <f>+H21+90</f>
        <v>41859</v>
      </c>
      <c r="O22" s="82">
        <f>O21</f>
        <v>41849</v>
      </c>
      <c r="P22" s="43">
        <f t="shared" si="2"/>
        <v>41859</v>
      </c>
      <c r="Q22" s="43">
        <f t="shared" si="0"/>
        <v>41889</v>
      </c>
      <c r="R22" s="82">
        <f>R21</f>
        <v>41889</v>
      </c>
      <c r="S22" s="43"/>
      <c r="T22" s="87">
        <f>T21</f>
        <v>41959</v>
      </c>
    </row>
    <row r="23" spans="1:20" s="94" customFormat="1">
      <c r="A23" s="90" t="s">
        <v>71</v>
      </c>
      <c r="B23" s="91">
        <f>+H23-70</f>
        <v>41730</v>
      </c>
      <c r="C23" s="91">
        <f>+B23+7</f>
        <v>41737</v>
      </c>
      <c r="D23" s="91">
        <f>+H23-40</f>
        <v>41760</v>
      </c>
      <c r="E23" s="91">
        <f>+D23+10</f>
        <v>41770</v>
      </c>
      <c r="F23" s="91">
        <f>+H23-5</f>
        <v>41795</v>
      </c>
      <c r="G23" s="91">
        <f>+H23</f>
        <v>41800</v>
      </c>
      <c r="H23" s="173">
        <f>H$7+H24</f>
        <v>41800</v>
      </c>
      <c r="I23" s="91">
        <f>+H23+60</f>
        <v>41860</v>
      </c>
      <c r="J23" s="91">
        <f>+H23+70</f>
        <v>41870</v>
      </c>
      <c r="K23" s="91">
        <f>J23</f>
        <v>41870</v>
      </c>
      <c r="L23" s="91">
        <f>H23+75</f>
        <v>41875</v>
      </c>
      <c r="M23" s="91">
        <f>+H23+80</f>
        <v>41880</v>
      </c>
      <c r="N23" s="91">
        <f>+H23+80</f>
        <v>41880</v>
      </c>
      <c r="O23" s="91">
        <f>+M23</f>
        <v>41880</v>
      </c>
      <c r="P23" s="91">
        <f t="shared" si="2"/>
        <v>41880</v>
      </c>
      <c r="Q23" s="91">
        <f t="shared" si="0"/>
        <v>41910</v>
      </c>
      <c r="R23" s="91">
        <f>+H23+120</f>
        <v>41920</v>
      </c>
      <c r="S23" s="91"/>
      <c r="T23" s="93">
        <f>+H23+190</f>
        <v>41990</v>
      </c>
    </row>
    <row r="24" spans="1:20">
      <c r="A24" s="86"/>
      <c r="B24" s="82">
        <f t="shared" ref="B24:G24" si="7">B23</f>
        <v>41730</v>
      </c>
      <c r="C24" s="82">
        <f t="shared" si="7"/>
        <v>41737</v>
      </c>
      <c r="D24" s="82">
        <f t="shared" si="7"/>
        <v>41760</v>
      </c>
      <c r="E24" s="82">
        <f t="shared" si="7"/>
        <v>41770</v>
      </c>
      <c r="F24" s="82">
        <f t="shared" si="7"/>
        <v>41795</v>
      </c>
      <c r="G24" s="82">
        <f t="shared" si="7"/>
        <v>41800</v>
      </c>
      <c r="H24" s="174">
        <f>H22+31</f>
        <v>160</v>
      </c>
      <c r="I24" s="82">
        <f>I23</f>
        <v>41860</v>
      </c>
      <c r="J24" s="82">
        <f>J23</f>
        <v>41870</v>
      </c>
      <c r="K24" s="82">
        <f>K23</f>
        <v>41870</v>
      </c>
      <c r="L24" s="82">
        <f>L23</f>
        <v>41875</v>
      </c>
      <c r="M24" s="82">
        <f>M23</f>
        <v>41880</v>
      </c>
      <c r="N24" s="43">
        <f>+H23+90</f>
        <v>41890</v>
      </c>
      <c r="O24" s="82">
        <f>O23</f>
        <v>41880</v>
      </c>
      <c r="P24" s="43">
        <f t="shared" si="2"/>
        <v>41890</v>
      </c>
      <c r="Q24" s="43">
        <f t="shared" si="0"/>
        <v>41920</v>
      </c>
      <c r="R24" s="82">
        <f>R23</f>
        <v>41920</v>
      </c>
      <c r="S24" s="43"/>
      <c r="T24" s="87">
        <f>T23</f>
        <v>41990</v>
      </c>
    </row>
    <row r="25" spans="1:20" s="94" customFormat="1">
      <c r="A25" s="90" t="s">
        <v>62</v>
      </c>
      <c r="B25" s="91">
        <f>+H25-70</f>
        <v>41760</v>
      </c>
      <c r="C25" s="91">
        <f>+B25+7</f>
        <v>41767</v>
      </c>
      <c r="D25" s="91">
        <f>+H25-40</f>
        <v>41790</v>
      </c>
      <c r="E25" s="91">
        <f>+D25+10</f>
        <v>41800</v>
      </c>
      <c r="F25" s="91">
        <f>+H25-5</f>
        <v>41825</v>
      </c>
      <c r="G25" s="91">
        <f>+H25</f>
        <v>41830</v>
      </c>
      <c r="H25" s="173">
        <f>H$7+H26</f>
        <v>41830</v>
      </c>
      <c r="I25" s="91">
        <f>+H25+60</f>
        <v>41890</v>
      </c>
      <c r="J25" s="91">
        <f>+H25+70</f>
        <v>41900</v>
      </c>
      <c r="K25" s="91">
        <f>J25</f>
        <v>41900</v>
      </c>
      <c r="L25" s="91">
        <f>H25+75</f>
        <v>41905</v>
      </c>
      <c r="M25" s="91">
        <f>+H25+80</f>
        <v>41910</v>
      </c>
      <c r="N25" s="91">
        <f>+H25+80</f>
        <v>41910</v>
      </c>
      <c r="O25" s="91">
        <f>+M25</f>
        <v>41910</v>
      </c>
      <c r="P25" s="91">
        <f t="shared" si="2"/>
        <v>41910</v>
      </c>
      <c r="Q25" s="91">
        <f t="shared" si="0"/>
        <v>41940</v>
      </c>
      <c r="R25" s="91">
        <f>+H25+120</f>
        <v>41950</v>
      </c>
      <c r="S25" s="91"/>
      <c r="T25" s="93">
        <f>+H25+190</f>
        <v>42020</v>
      </c>
    </row>
    <row r="26" spans="1:20">
      <c r="A26" s="86"/>
      <c r="B26" s="82">
        <f t="shared" ref="B26:G26" si="8">B25</f>
        <v>41760</v>
      </c>
      <c r="C26" s="82">
        <f t="shared" si="8"/>
        <v>41767</v>
      </c>
      <c r="D26" s="82">
        <f t="shared" si="8"/>
        <v>41790</v>
      </c>
      <c r="E26" s="82">
        <f t="shared" si="8"/>
        <v>41800</v>
      </c>
      <c r="F26" s="82">
        <f t="shared" si="8"/>
        <v>41825</v>
      </c>
      <c r="G26" s="82">
        <f t="shared" si="8"/>
        <v>41830</v>
      </c>
      <c r="H26" s="174">
        <f>H24+30</f>
        <v>190</v>
      </c>
      <c r="I26" s="82">
        <f>I25</f>
        <v>41890</v>
      </c>
      <c r="J26" s="82">
        <f>J25</f>
        <v>41900</v>
      </c>
      <c r="K26" s="82">
        <f>K25</f>
        <v>41900</v>
      </c>
      <c r="L26" s="82">
        <f>L25</f>
        <v>41905</v>
      </c>
      <c r="M26" s="82">
        <f>M25</f>
        <v>41910</v>
      </c>
      <c r="N26" s="43">
        <f>+H25+90</f>
        <v>41920</v>
      </c>
      <c r="O26" s="82">
        <f>O25</f>
        <v>41910</v>
      </c>
      <c r="P26" s="43">
        <f t="shared" si="2"/>
        <v>41920</v>
      </c>
      <c r="Q26" s="43">
        <f t="shared" si="0"/>
        <v>41950</v>
      </c>
      <c r="R26" s="82">
        <f>R25</f>
        <v>41950</v>
      </c>
      <c r="S26" s="43"/>
      <c r="T26" s="87">
        <f>T25</f>
        <v>42020</v>
      </c>
    </row>
    <row r="27" spans="1:20" s="94" customFormat="1">
      <c r="A27" s="90" t="s">
        <v>65</v>
      </c>
      <c r="B27" s="91">
        <f>+H27-70</f>
        <v>41791</v>
      </c>
      <c r="C27" s="91">
        <f>+B27+7</f>
        <v>41798</v>
      </c>
      <c r="D27" s="91">
        <f>+H27-40</f>
        <v>41821</v>
      </c>
      <c r="E27" s="91">
        <f>+D27+10</f>
        <v>41831</v>
      </c>
      <c r="F27" s="91">
        <f>+H27-5</f>
        <v>41856</v>
      </c>
      <c r="G27" s="91">
        <f>+H27</f>
        <v>41861</v>
      </c>
      <c r="H27" s="173">
        <f>H$7+H28</f>
        <v>41861</v>
      </c>
      <c r="I27" s="91">
        <f>+H27+60</f>
        <v>41921</v>
      </c>
      <c r="J27" s="91">
        <f>+H27+70</f>
        <v>41931</v>
      </c>
      <c r="K27" s="91">
        <f>J27</f>
        <v>41931</v>
      </c>
      <c r="L27" s="91">
        <f>H27+75</f>
        <v>41936</v>
      </c>
      <c r="M27" s="91">
        <f>+H27+80</f>
        <v>41941</v>
      </c>
      <c r="N27" s="91">
        <f>+H27+80</f>
        <v>41941</v>
      </c>
      <c r="O27" s="91">
        <f>+M27</f>
        <v>41941</v>
      </c>
      <c r="P27" s="91">
        <f t="shared" si="2"/>
        <v>41941</v>
      </c>
      <c r="Q27" s="91">
        <f t="shared" si="0"/>
        <v>41971</v>
      </c>
      <c r="R27" s="91">
        <f>+H27+120</f>
        <v>41981</v>
      </c>
      <c r="S27" s="91"/>
      <c r="T27" s="93">
        <f>+H27+190</f>
        <v>42051</v>
      </c>
    </row>
    <row r="28" spans="1:20">
      <c r="A28" s="86"/>
      <c r="B28" s="82">
        <f t="shared" ref="B28:G28" si="9">B27</f>
        <v>41791</v>
      </c>
      <c r="C28" s="82">
        <f t="shared" si="9"/>
        <v>41798</v>
      </c>
      <c r="D28" s="82">
        <f t="shared" si="9"/>
        <v>41821</v>
      </c>
      <c r="E28" s="82">
        <f t="shared" si="9"/>
        <v>41831</v>
      </c>
      <c r="F28" s="82">
        <f t="shared" si="9"/>
        <v>41856</v>
      </c>
      <c r="G28" s="82">
        <f t="shared" si="9"/>
        <v>41861</v>
      </c>
      <c r="H28" s="174">
        <f>H26+31</f>
        <v>221</v>
      </c>
      <c r="I28" s="82">
        <f>I27</f>
        <v>41921</v>
      </c>
      <c r="J28" s="82">
        <f>J27</f>
        <v>41931</v>
      </c>
      <c r="K28" s="82">
        <f>K27</f>
        <v>41931</v>
      </c>
      <c r="L28" s="82">
        <f>L27</f>
        <v>41936</v>
      </c>
      <c r="M28" s="82">
        <f>M27</f>
        <v>41941</v>
      </c>
      <c r="N28" s="43">
        <f>+H27+90</f>
        <v>41951</v>
      </c>
      <c r="O28" s="82">
        <f>O27</f>
        <v>41941</v>
      </c>
      <c r="P28" s="43">
        <f t="shared" si="2"/>
        <v>41951</v>
      </c>
      <c r="Q28" s="43">
        <f t="shared" si="0"/>
        <v>41981</v>
      </c>
      <c r="R28" s="82">
        <f>R27</f>
        <v>41981</v>
      </c>
      <c r="S28" s="43"/>
      <c r="T28" s="87">
        <f>T27</f>
        <v>42051</v>
      </c>
    </row>
    <row r="29" spans="1:20" s="94" customFormat="1">
      <c r="A29" s="90" t="s">
        <v>68</v>
      </c>
      <c r="B29" s="91">
        <f>+H29-70</f>
        <v>41822</v>
      </c>
      <c r="C29" s="91">
        <f>+B29+7</f>
        <v>41829</v>
      </c>
      <c r="D29" s="91">
        <f>+H29-40</f>
        <v>41852</v>
      </c>
      <c r="E29" s="91">
        <f>+D29+10</f>
        <v>41862</v>
      </c>
      <c r="F29" s="91">
        <f>+H29-5</f>
        <v>41887</v>
      </c>
      <c r="G29" s="91">
        <f>+H29</f>
        <v>41892</v>
      </c>
      <c r="H29" s="173">
        <f>H$7+H30</f>
        <v>41892</v>
      </c>
      <c r="I29" s="91">
        <f>+H29+60</f>
        <v>41952</v>
      </c>
      <c r="J29" s="91">
        <f>+H29+70</f>
        <v>41962</v>
      </c>
      <c r="K29" s="91">
        <f>J29</f>
        <v>41962</v>
      </c>
      <c r="L29" s="91">
        <f>H29+75</f>
        <v>41967</v>
      </c>
      <c r="M29" s="91">
        <f>+H29+80</f>
        <v>41972</v>
      </c>
      <c r="N29" s="91">
        <f>+H29+80</f>
        <v>41972</v>
      </c>
      <c r="O29" s="91">
        <f>+M29</f>
        <v>41972</v>
      </c>
      <c r="P29" s="91">
        <f t="shared" si="2"/>
        <v>41972</v>
      </c>
      <c r="Q29" s="91">
        <f t="shared" si="0"/>
        <v>42002</v>
      </c>
      <c r="R29" s="91">
        <f>+H29+120</f>
        <v>42012</v>
      </c>
      <c r="S29" s="91"/>
      <c r="T29" s="93">
        <f>+H29+190</f>
        <v>42082</v>
      </c>
    </row>
    <row r="30" spans="1:20">
      <c r="A30" s="86"/>
      <c r="B30" s="82">
        <f t="shared" ref="B30:G30" si="10">B29</f>
        <v>41822</v>
      </c>
      <c r="C30" s="82">
        <f t="shared" si="10"/>
        <v>41829</v>
      </c>
      <c r="D30" s="82">
        <f t="shared" si="10"/>
        <v>41852</v>
      </c>
      <c r="E30" s="82">
        <f t="shared" si="10"/>
        <v>41862</v>
      </c>
      <c r="F30" s="82">
        <f t="shared" si="10"/>
        <v>41887</v>
      </c>
      <c r="G30" s="82">
        <f t="shared" si="10"/>
        <v>41892</v>
      </c>
      <c r="H30" s="174">
        <f>H28+31</f>
        <v>252</v>
      </c>
      <c r="I30" s="82">
        <f>I29</f>
        <v>41952</v>
      </c>
      <c r="J30" s="82">
        <f>J29</f>
        <v>41962</v>
      </c>
      <c r="K30" s="82">
        <f>K29</f>
        <v>41962</v>
      </c>
      <c r="L30" s="82">
        <f>L29</f>
        <v>41967</v>
      </c>
      <c r="M30" s="82">
        <f>M29</f>
        <v>41972</v>
      </c>
      <c r="N30" s="43">
        <f>+H29+90</f>
        <v>41982</v>
      </c>
      <c r="O30" s="82">
        <f>O29</f>
        <v>41972</v>
      </c>
      <c r="P30" s="43">
        <f t="shared" si="2"/>
        <v>41982</v>
      </c>
      <c r="Q30" s="43">
        <f t="shared" si="0"/>
        <v>42012</v>
      </c>
      <c r="R30" s="82">
        <f>R29</f>
        <v>42012</v>
      </c>
      <c r="S30" s="43"/>
      <c r="T30" s="87">
        <f>T29</f>
        <v>42082</v>
      </c>
    </row>
    <row r="31" spans="1:20" s="94" customFormat="1">
      <c r="A31" s="90" t="s">
        <v>69</v>
      </c>
      <c r="B31" s="91">
        <f>+H31-70</f>
        <v>41852</v>
      </c>
      <c r="C31" s="91">
        <f>+B31+7</f>
        <v>41859</v>
      </c>
      <c r="D31" s="91">
        <f>+H31-40</f>
        <v>41882</v>
      </c>
      <c r="E31" s="91">
        <f>+D31+10</f>
        <v>41892</v>
      </c>
      <c r="F31" s="91">
        <f>+H31-5</f>
        <v>41917</v>
      </c>
      <c r="G31" s="91">
        <f>+H31</f>
        <v>41922</v>
      </c>
      <c r="H31" s="173">
        <f>H$7+H32</f>
        <v>41922</v>
      </c>
      <c r="I31" s="91">
        <f>+H31+60</f>
        <v>41982</v>
      </c>
      <c r="J31" s="91">
        <f>+H31+70</f>
        <v>41992</v>
      </c>
      <c r="K31" s="91">
        <f>J31</f>
        <v>41992</v>
      </c>
      <c r="L31" s="91">
        <f>H31+75</f>
        <v>41997</v>
      </c>
      <c r="M31" s="91">
        <f>+H31+80</f>
        <v>42002</v>
      </c>
      <c r="N31" s="91">
        <f>+H31+80</f>
        <v>42002</v>
      </c>
      <c r="O31" s="91">
        <f>+M31</f>
        <v>42002</v>
      </c>
      <c r="P31" s="91">
        <f t="shared" si="2"/>
        <v>42002</v>
      </c>
      <c r="Q31" s="91">
        <f t="shared" si="0"/>
        <v>42032</v>
      </c>
      <c r="R31" s="91">
        <f>+H31+120</f>
        <v>42042</v>
      </c>
      <c r="S31" s="91"/>
      <c r="T31" s="93">
        <f>+H31+190</f>
        <v>42112</v>
      </c>
    </row>
    <row r="32" spans="1:20">
      <c r="A32" s="86"/>
      <c r="B32" s="82">
        <f t="shared" ref="B32:G32" si="11">B31</f>
        <v>41852</v>
      </c>
      <c r="C32" s="82">
        <f t="shared" si="11"/>
        <v>41859</v>
      </c>
      <c r="D32" s="82">
        <f t="shared" si="11"/>
        <v>41882</v>
      </c>
      <c r="E32" s="82">
        <f t="shared" si="11"/>
        <v>41892</v>
      </c>
      <c r="F32" s="82">
        <f t="shared" si="11"/>
        <v>41917</v>
      </c>
      <c r="G32" s="82">
        <f t="shared" si="11"/>
        <v>41922</v>
      </c>
      <c r="H32" s="174">
        <f>H30+30</f>
        <v>282</v>
      </c>
      <c r="I32" s="82">
        <f>I31</f>
        <v>41982</v>
      </c>
      <c r="J32" s="82">
        <f>J31</f>
        <v>41992</v>
      </c>
      <c r="K32" s="82">
        <f>K31</f>
        <v>41992</v>
      </c>
      <c r="L32" s="82">
        <f>L31</f>
        <v>41997</v>
      </c>
      <c r="M32" s="82">
        <f>M31</f>
        <v>42002</v>
      </c>
      <c r="N32" s="43">
        <f>+H31+90</f>
        <v>42012</v>
      </c>
      <c r="O32" s="82">
        <f>O31</f>
        <v>42002</v>
      </c>
      <c r="P32" s="43">
        <f t="shared" si="2"/>
        <v>42012</v>
      </c>
      <c r="Q32" s="43">
        <f t="shared" si="0"/>
        <v>42042</v>
      </c>
      <c r="R32" s="82">
        <f>R31</f>
        <v>42042</v>
      </c>
      <c r="S32" s="43"/>
      <c r="T32" s="87">
        <f>T31</f>
        <v>42112</v>
      </c>
    </row>
    <row r="33" spans="1:20" s="94" customFormat="1">
      <c r="A33" s="90" t="s">
        <v>70</v>
      </c>
      <c r="B33" s="91">
        <f>+H33-70</f>
        <v>41883</v>
      </c>
      <c r="C33" s="91">
        <f>+B33+7</f>
        <v>41890</v>
      </c>
      <c r="D33" s="91">
        <f>+H33-40</f>
        <v>41913</v>
      </c>
      <c r="E33" s="91">
        <f>+D33+10</f>
        <v>41923</v>
      </c>
      <c r="F33" s="91">
        <f>+H33-5</f>
        <v>41948</v>
      </c>
      <c r="G33" s="91">
        <f>+H33</f>
        <v>41953</v>
      </c>
      <c r="H33" s="173">
        <f>H$7+H34</f>
        <v>41953</v>
      </c>
      <c r="I33" s="91">
        <f>+H33+60</f>
        <v>42013</v>
      </c>
      <c r="J33" s="91">
        <f>+H33+70</f>
        <v>42023</v>
      </c>
      <c r="K33" s="91">
        <f>J33</f>
        <v>42023</v>
      </c>
      <c r="L33" s="91">
        <f>H33+75</f>
        <v>42028</v>
      </c>
      <c r="M33" s="91">
        <f>+H33+80</f>
        <v>42033</v>
      </c>
      <c r="N33" s="91">
        <f>+H33+80</f>
        <v>42033</v>
      </c>
      <c r="O33" s="91">
        <f>+M33</f>
        <v>42033</v>
      </c>
      <c r="P33" s="91">
        <f t="shared" si="2"/>
        <v>42033</v>
      </c>
      <c r="Q33" s="91">
        <f t="shared" si="0"/>
        <v>42063</v>
      </c>
      <c r="R33" s="91">
        <f>+H33+120</f>
        <v>42073</v>
      </c>
      <c r="S33" s="91"/>
      <c r="T33" s="93">
        <f>+H33+190</f>
        <v>42143</v>
      </c>
    </row>
    <row r="34" spans="1:20">
      <c r="A34" s="86"/>
      <c r="B34" s="82">
        <f t="shared" ref="B34:G34" si="12">B33</f>
        <v>41883</v>
      </c>
      <c r="C34" s="82">
        <f t="shared" si="12"/>
        <v>41890</v>
      </c>
      <c r="D34" s="82">
        <f t="shared" si="12"/>
        <v>41913</v>
      </c>
      <c r="E34" s="82">
        <f t="shared" si="12"/>
        <v>41923</v>
      </c>
      <c r="F34" s="82">
        <f t="shared" si="12"/>
        <v>41948</v>
      </c>
      <c r="G34" s="82">
        <f t="shared" si="12"/>
        <v>41953</v>
      </c>
      <c r="H34" s="174">
        <f>H32+31</f>
        <v>313</v>
      </c>
      <c r="I34" s="82">
        <f>I33</f>
        <v>42013</v>
      </c>
      <c r="J34" s="82">
        <f>J33</f>
        <v>42023</v>
      </c>
      <c r="K34" s="82">
        <f>K33</f>
        <v>42023</v>
      </c>
      <c r="L34" s="82">
        <f>L33</f>
        <v>42028</v>
      </c>
      <c r="M34" s="82">
        <f>M33</f>
        <v>42033</v>
      </c>
      <c r="N34" s="43">
        <f>+H33+90</f>
        <v>42043</v>
      </c>
      <c r="O34" s="82">
        <f>O33</f>
        <v>42033</v>
      </c>
      <c r="P34" s="43">
        <f t="shared" si="2"/>
        <v>42043</v>
      </c>
      <c r="Q34" s="43">
        <f t="shared" si="0"/>
        <v>42073</v>
      </c>
      <c r="R34" s="82">
        <f>R33</f>
        <v>42073</v>
      </c>
      <c r="S34" s="43"/>
      <c r="T34" s="87">
        <f>T33</f>
        <v>42143</v>
      </c>
    </row>
    <row r="35" spans="1:20" s="94" customFormat="1">
      <c r="A35" s="90" t="s">
        <v>71</v>
      </c>
      <c r="B35" s="91">
        <f>+H35-70</f>
        <v>41913</v>
      </c>
      <c r="C35" s="91">
        <f>+B35+7</f>
        <v>41920</v>
      </c>
      <c r="D35" s="91">
        <f>+H35-40</f>
        <v>41943</v>
      </c>
      <c r="E35" s="91">
        <f>+D35+10</f>
        <v>41953</v>
      </c>
      <c r="F35" s="91">
        <f>+H35-5</f>
        <v>41978</v>
      </c>
      <c r="G35" s="91">
        <f>+H35</f>
        <v>41983</v>
      </c>
      <c r="H35" s="173">
        <f>H$7+H36</f>
        <v>41983</v>
      </c>
      <c r="I35" s="91">
        <f>+H35+60</f>
        <v>42043</v>
      </c>
      <c r="J35" s="91">
        <f>+H35+70</f>
        <v>42053</v>
      </c>
      <c r="K35" s="91">
        <f>J35</f>
        <v>42053</v>
      </c>
      <c r="L35" s="91">
        <f>H35+75</f>
        <v>42058</v>
      </c>
      <c r="M35" s="91">
        <f>+H35+80</f>
        <v>42063</v>
      </c>
      <c r="N35" s="91">
        <f>+H35+80</f>
        <v>42063</v>
      </c>
      <c r="O35" s="91">
        <f>+M35</f>
        <v>42063</v>
      </c>
      <c r="P35" s="91">
        <f t="shared" si="2"/>
        <v>42063</v>
      </c>
      <c r="Q35" s="91">
        <f t="shared" si="0"/>
        <v>42093</v>
      </c>
      <c r="R35" s="91">
        <f>+H35+120</f>
        <v>42103</v>
      </c>
      <c r="S35" s="91"/>
      <c r="T35" s="93">
        <f>+H35+190</f>
        <v>42173</v>
      </c>
    </row>
    <row r="36" spans="1:20" ht="13.8" thickBot="1">
      <c r="A36" s="88"/>
      <c r="B36" s="83">
        <f t="shared" ref="B36:G36" si="13">B35</f>
        <v>41913</v>
      </c>
      <c r="C36" s="83">
        <f t="shared" si="13"/>
        <v>41920</v>
      </c>
      <c r="D36" s="83">
        <f t="shared" si="13"/>
        <v>41943</v>
      </c>
      <c r="E36" s="83">
        <f t="shared" si="13"/>
        <v>41953</v>
      </c>
      <c r="F36" s="83">
        <f t="shared" si="13"/>
        <v>41978</v>
      </c>
      <c r="G36" s="83">
        <f t="shared" si="13"/>
        <v>41983</v>
      </c>
      <c r="H36" s="175">
        <f>H34+30</f>
        <v>343</v>
      </c>
      <c r="I36" s="83">
        <f>I35</f>
        <v>42043</v>
      </c>
      <c r="J36" s="83">
        <f>J35</f>
        <v>42053</v>
      </c>
      <c r="K36" s="83">
        <f>K35</f>
        <v>42053</v>
      </c>
      <c r="L36" s="83">
        <f>L35</f>
        <v>42058</v>
      </c>
      <c r="M36" s="83">
        <f>M35</f>
        <v>42063</v>
      </c>
      <c r="N36" s="85">
        <f>H35+90</f>
        <v>42073</v>
      </c>
      <c r="O36" s="83">
        <f>O35</f>
        <v>42063</v>
      </c>
      <c r="P36" s="85">
        <f>N36</f>
        <v>42073</v>
      </c>
      <c r="Q36" s="85">
        <f t="shared" si="0"/>
        <v>42103</v>
      </c>
      <c r="R36" s="83">
        <f>R35</f>
        <v>42103</v>
      </c>
      <c r="S36" s="85"/>
      <c r="T36" s="89">
        <f>T35</f>
        <v>42173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79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1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8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selection activeCell="C16" sqref="C16"/>
    </sheetView>
  </sheetViews>
  <sheetFormatPr defaultColWidth="9" defaultRowHeight="15.6"/>
  <cols>
    <col min="1" max="1" width="9.19921875" style="112" customWidth="1"/>
    <col min="2" max="2" width="9.5" style="118" customWidth="1"/>
    <col min="3" max="3" width="23.19921875" style="112" customWidth="1"/>
    <col min="4" max="16384" width="9" style="112"/>
  </cols>
  <sheetData>
    <row r="1" spans="1:3">
      <c r="A1" s="116" t="s">
        <v>159</v>
      </c>
      <c r="C1" s="117"/>
    </row>
    <row r="2" spans="1:3">
      <c r="A2" s="114">
        <f>B2</f>
        <v>39083</v>
      </c>
      <c r="B2" s="119">
        <v>39083</v>
      </c>
      <c r="C2" s="113" t="s">
        <v>174</v>
      </c>
    </row>
    <row r="3" spans="1:3">
      <c r="A3" s="114">
        <f>B3</f>
        <v>39084</v>
      </c>
      <c r="B3" s="119">
        <f>B2+1</f>
        <v>39084</v>
      </c>
      <c r="C3" s="113" t="str">
        <f>C2</f>
        <v>New Year</v>
      </c>
    </row>
    <row r="4" spans="1:3">
      <c r="A4" s="114">
        <f t="shared" ref="A4:A11" si="0">B4</f>
        <v>39094</v>
      </c>
      <c r="B4" s="119">
        <v>39094</v>
      </c>
      <c r="C4" s="113" t="s">
        <v>170</v>
      </c>
    </row>
    <row r="5" spans="1:3">
      <c r="A5" s="114">
        <f t="shared" si="0"/>
        <v>39097</v>
      </c>
      <c r="B5" s="119">
        <v>39097</v>
      </c>
      <c r="C5" s="113" t="s">
        <v>160</v>
      </c>
    </row>
    <row r="6" spans="1:3">
      <c r="A6" s="114">
        <f t="shared" si="0"/>
        <v>39132</v>
      </c>
      <c r="B6" s="119">
        <v>39132</v>
      </c>
      <c r="C6" s="113" t="s">
        <v>169</v>
      </c>
    </row>
    <row r="7" spans="1:3">
      <c r="A7" s="114">
        <f t="shared" si="0"/>
        <v>39230</v>
      </c>
      <c r="B7" s="119">
        <v>39230</v>
      </c>
      <c r="C7" s="113" t="s">
        <v>161</v>
      </c>
    </row>
    <row r="8" spans="1:3">
      <c r="A8" s="114">
        <f t="shared" si="0"/>
        <v>39267</v>
      </c>
      <c r="B8" s="119">
        <v>39267</v>
      </c>
      <c r="C8" s="113" t="s">
        <v>162</v>
      </c>
    </row>
    <row r="9" spans="1:3">
      <c r="A9" s="114">
        <f t="shared" si="0"/>
        <v>39328</v>
      </c>
      <c r="B9" s="119">
        <v>39328</v>
      </c>
      <c r="C9" s="113" t="s">
        <v>163</v>
      </c>
    </row>
    <row r="10" spans="1:3">
      <c r="A10" s="114">
        <f t="shared" si="0"/>
        <v>39363</v>
      </c>
      <c r="B10" s="119">
        <v>39363</v>
      </c>
      <c r="C10" s="113" t="s">
        <v>164</v>
      </c>
    </row>
    <row r="11" spans="1:3">
      <c r="A11" s="114">
        <f t="shared" si="0"/>
        <v>39398</v>
      </c>
      <c r="B11" s="119">
        <v>39398</v>
      </c>
      <c r="C11" s="113" t="s">
        <v>165</v>
      </c>
    </row>
    <row r="12" spans="1:3" ht="24">
      <c r="A12" s="114">
        <f t="shared" ref="A12:A17" si="1">B12</f>
        <v>39407</v>
      </c>
      <c r="B12" s="119">
        <v>39407</v>
      </c>
      <c r="C12" s="113" t="s">
        <v>178</v>
      </c>
    </row>
    <row r="13" spans="1:3">
      <c r="A13" s="114">
        <f t="shared" si="1"/>
        <v>39408</v>
      </c>
      <c r="B13" s="119">
        <v>39408</v>
      </c>
      <c r="C13" s="113" t="s">
        <v>166</v>
      </c>
    </row>
    <row r="14" spans="1:3">
      <c r="A14" s="114">
        <f t="shared" si="1"/>
        <v>39409</v>
      </c>
      <c r="B14" s="119">
        <f>B13+1</f>
        <v>39409</v>
      </c>
      <c r="C14" s="113" t="s">
        <v>168</v>
      </c>
    </row>
    <row r="15" spans="1:3">
      <c r="A15" s="114">
        <f t="shared" si="1"/>
        <v>39440</v>
      </c>
      <c r="B15" s="119">
        <v>39440</v>
      </c>
      <c r="C15" s="113" t="s">
        <v>181</v>
      </c>
    </row>
    <row r="16" spans="1:3">
      <c r="A16" s="114">
        <f t="shared" si="1"/>
        <v>39441</v>
      </c>
      <c r="B16" s="119">
        <v>39441</v>
      </c>
      <c r="C16" s="113" t="s">
        <v>175</v>
      </c>
    </row>
    <row r="17" spans="1:3">
      <c r="A17" s="114">
        <f t="shared" si="1"/>
        <v>39447</v>
      </c>
      <c r="B17" s="119">
        <v>39447</v>
      </c>
      <c r="C17" s="113" t="s">
        <v>182</v>
      </c>
    </row>
    <row r="20" spans="1:3">
      <c r="C20" s="104"/>
    </row>
    <row r="21" spans="1:3">
      <c r="C21" s="106"/>
    </row>
    <row r="22" spans="1:3">
      <c r="C22" s="104"/>
    </row>
    <row r="23" spans="1:3">
      <c r="C23" s="104"/>
    </row>
    <row r="24" spans="1:3">
      <c r="C24" s="104"/>
    </row>
    <row r="25" spans="1:3">
      <c r="C25" s="104"/>
    </row>
    <row r="26" spans="1:3">
      <c r="C26" s="106"/>
    </row>
    <row r="27" spans="1:3">
      <c r="C27" s="10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0"/>
  <sheetViews>
    <sheetView workbookViewId="0">
      <selection activeCell="A13" sqref="A13"/>
    </sheetView>
  </sheetViews>
  <sheetFormatPr defaultRowHeight="15.6"/>
  <cols>
    <col min="1" max="1" width="46.09765625" bestFit="1" customWidth="1"/>
    <col min="2" max="2" width="14.69921875" customWidth="1"/>
    <col min="3" max="3" width="11.19921875" customWidth="1"/>
  </cols>
  <sheetData>
    <row r="1" spans="1:3">
      <c r="A1" s="102" t="s">
        <v>152</v>
      </c>
      <c r="B1" s="103"/>
      <c r="C1" s="103"/>
    </row>
    <row r="2" spans="1:3">
      <c r="A2" s="103" t="s">
        <v>231</v>
      </c>
      <c r="B2" s="104">
        <f>B3-27</f>
        <v>40911</v>
      </c>
      <c r="C2" s="105">
        <f>B2</f>
        <v>40911</v>
      </c>
    </row>
    <row r="3" spans="1:3">
      <c r="A3" s="103" t="s">
        <v>0</v>
      </c>
      <c r="B3" s="104">
        <f>'Day of Week'!C977</f>
        <v>40938</v>
      </c>
      <c r="C3" s="105">
        <f>B3</f>
        <v>40938</v>
      </c>
    </row>
    <row r="4" spans="1:3">
      <c r="A4" s="103" t="s">
        <v>1</v>
      </c>
      <c r="B4" s="104"/>
      <c r="C4" s="105"/>
    </row>
    <row r="5" spans="1:3">
      <c r="A5" s="103" t="s">
        <v>2</v>
      </c>
      <c r="B5" s="104">
        <f>'Day of Week'!C979</f>
        <v>40973</v>
      </c>
      <c r="C5" s="105">
        <f>B5</f>
        <v>40973</v>
      </c>
    </row>
    <row r="6" spans="1:3">
      <c r="A6" s="103" t="s">
        <v>3</v>
      </c>
      <c r="B6" s="104">
        <f>'Day of Week'!C980</f>
        <v>40978</v>
      </c>
      <c r="C6" s="105">
        <f>B6</f>
        <v>40978</v>
      </c>
    </row>
    <row r="7" spans="1:3">
      <c r="A7" s="103" t="s">
        <v>4</v>
      </c>
      <c r="B7" s="104">
        <f>'Day of Week'!C981</f>
        <v>41038</v>
      </c>
      <c r="C7" s="105">
        <f>B7</f>
        <v>41038</v>
      </c>
    </row>
    <row r="8" spans="1:3">
      <c r="A8" s="103" t="s">
        <v>5</v>
      </c>
      <c r="B8" s="104">
        <f>'Day of Week'!C982</f>
        <v>41050</v>
      </c>
      <c r="C8" s="105">
        <f>B8</f>
        <v>41050</v>
      </c>
    </row>
    <row r="9" spans="1:3">
      <c r="A9" s="103" t="s">
        <v>6</v>
      </c>
      <c r="B9" s="104"/>
      <c r="C9" s="105"/>
    </row>
    <row r="10" spans="1:3">
      <c r="A10" s="103" t="s">
        <v>7</v>
      </c>
      <c r="B10" s="104">
        <f>'Day of Week'!C984</f>
        <v>41099</v>
      </c>
      <c r="C10" s="105">
        <f>B10</f>
        <v>41099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H9" sqref="H9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37622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37561</v>
      </c>
      <c r="C13" s="91">
        <f>+B13+7</f>
        <v>37568</v>
      </c>
      <c r="D13" s="91">
        <f>+H13-40</f>
        <v>37591</v>
      </c>
      <c r="E13" s="91">
        <f>+D13+10</f>
        <v>37601</v>
      </c>
      <c r="F13" s="91">
        <f>+H13-5</f>
        <v>37626</v>
      </c>
      <c r="G13" s="91">
        <f>+H13</f>
        <v>37631</v>
      </c>
      <c r="H13" s="92">
        <f>H$7+H14</f>
        <v>37631</v>
      </c>
      <c r="I13" s="91">
        <f>+H13+60</f>
        <v>37691</v>
      </c>
      <c r="J13" s="91">
        <f>+H13+70</f>
        <v>37701</v>
      </c>
      <c r="K13" s="91">
        <f>J13</f>
        <v>37701</v>
      </c>
      <c r="L13" s="91">
        <f>H13+75</f>
        <v>37706</v>
      </c>
      <c r="M13" s="91">
        <f>+H13+80</f>
        <v>37711</v>
      </c>
      <c r="N13" s="91">
        <f>+H13+80</f>
        <v>37711</v>
      </c>
      <c r="O13" s="91">
        <f>+M13</f>
        <v>37711</v>
      </c>
      <c r="P13" s="91">
        <f>+N13</f>
        <v>37711</v>
      </c>
      <c r="Q13" s="91">
        <f t="shared" ref="Q13:Q36" si="0">+P13+30</f>
        <v>37741</v>
      </c>
      <c r="R13" s="91">
        <f>+H13+120</f>
        <v>37751</v>
      </c>
      <c r="S13" s="91" t="s">
        <v>63</v>
      </c>
      <c r="T13" s="93">
        <f>+H13+190</f>
        <v>37821</v>
      </c>
    </row>
    <row r="14" spans="1:22">
      <c r="A14" s="86"/>
      <c r="B14" s="82">
        <f t="shared" ref="B14:G14" si="1">B13</f>
        <v>37561</v>
      </c>
      <c r="C14" s="82">
        <f t="shared" si="1"/>
        <v>37568</v>
      </c>
      <c r="D14" s="82">
        <f t="shared" si="1"/>
        <v>37591</v>
      </c>
      <c r="E14" s="82">
        <f t="shared" si="1"/>
        <v>37601</v>
      </c>
      <c r="F14" s="82">
        <f t="shared" si="1"/>
        <v>37626</v>
      </c>
      <c r="G14" s="82">
        <f t="shared" si="1"/>
        <v>37631</v>
      </c>
      <c r="H14" s="76">
        <v>9</v>
      </c>
      <c r="I14" s="82">
        <f>I13</f>
        <v>37691</v>
      </c>
      <c r="J14" s="82">
        <f>J13</f>
        <v>37701</v>
      </c>
      <c r="K14" s="82">
        <f>K13</f>
        <v>37701</v>
      </c>
      <c r="L14" s="82">
        <f>L13</f>
        <v>37706</v>
      </c>
      <c r="M14" s="82">
        <f>M13</f>
        <v>37711</v>
      </c>
      <c r="N14" s="43">
        <f>+H13+90</f>
        <v>37721</v>
      </c>
      <c r="O14" s="82">
        <f>O13</f>
        <v>37711</v>
      </c>
      <c r="P14" s="43">
        <f t="shared" ref="P14:P35" si="2">+N14</f>
        <v>37721</v>
      </c>
      <c r="Q14" s="43">
        <f t="shared" si="0"/>
        <v>37751</v>
      </c>
      <c r="R14" s="82">
        <f>R13</f>
        <v>37751</v>
      </c>
      <c r="S14" s="43" t="s">
        <v>64</v>
      </c>
      <c r="T14" s="87">
        <f>T13</f>
        <v>37821</v>
      </c>
    </row>
    <row r="15" spans="1:22" s="94" customFormat="1">
      <c r="A15" s="90" t="s">
        <v>65</v>
      </c>
      <c r="B15" s="91">
        <f>+H15-70</f>
        <v>37592</v>
      </c>
      <c r="C15" s="91">
        <f>+B15+7</f>
        <v>37599</v>
      </c>
      <c r="D15" s="91">
        <f>+H15-40</f>
        <v>37622</v>
      </c>
      <c r="E15" s="91">
        <f>+D15+10</f>
        <v>37632</v>
      </c>
      <c r="F15" s="91">
        <f>+H15-5</f>
        <v>37657</v>
      </c>
      <c r="G15" s="91">
        <f>+H15</f>
        <v>37662</v>
      </c>
      <c r="H15" s="92">
        <f>H$7+H16</f>
        <v>37662</v>
      </c>
      <c r="I15" s="91">
        <f>+H15+60</f>
        <v>37722</v>
      </c>
      <c r="J15" s="91">
        <f>+H15+70</f>
        <v>37732</v>
      </c>
      <c r="K15" s="91">
        <f>J15</f>
        <v>37732</v>
      </c>
      <c r="L15" s="91">
        <f>H15+75</f>
        <v>37737</v>
      </c>
      <c r="M15" s="91">
        <f>+H15+80</f>
        <v>37742</v>
      </c>
      <c r="N15" s="91">
        <f>+H15+80</f>
        <v>37742</v>
      </c>
      <c r="O15" s="91">
        <f>+M15</f>
        <v>37742</v>
      </c>
      <c r="P15" s="91">
        <f t="shared" si="2"/>
        <v>37742</v>
      </c>
      <c r="Q15" s="91">
        <f t="shared" si="0"/>
        <v>37772</v>
      </c>
      <c r="R15" s="91">
        <f>+H15+120</f>
        <v>37782</v>
      </c>
      <c r="S15" s="91" t="s">
        <v>66</v>
      </c>
      <c r="T15" s="93">
        <f>+H15+190</f>
        <v>37852</v>
      </c>
    </row>
    <row r="16" spans="1:22">
      <c r="A16" s="86"/>
      <c r="B16" s="82">
        <f t="shared" ref="B16:G16" si="3">B15</f>
        <v>37592</v>
      </c>
      <c r="C16" s="82">
        <f t="shared" si="3"/>
        <v>37599</v>
      </c>
      <c r="D16" s="82">
        <f t="shared" si="3"/>
        <v>37622</v>
      </c>
      <c r="E16" s="82">
        <f t="shared" si="3"/>
        <v>37632</v>
      </c>
      <c r="F16" s="82">
        <f t="shared" si="3"/>
        <v>37657</v>
      </c>
      <c r="G16" s="82">
        <f t="shared" si="3"/>
        <v>37662</v>
      </c>
      <c r="H16" s="76">
        <f>H14+31</f>
        <v>40</v>
      </c>
      <c r="I16" s="82">
        <f>I15</f>
        <v>37722</v>
      </c>
      <c r="J16" s="82">
        <f>J15</f>
        <v>37732</v>
      </c>
      <c r="K16" s="82">
        <f>K15</f>
        <v>37732</v>
      </c>
      <c r="L16" s="82">
        <f>L15</f>
        <v>37737</v>
      </c>
      <c r="M16" s="82">
        <f>M15</f>
        <v>37742</v>
      </c>
      <c r="N16" s="43">
        <f>+H15+90</f>
        <v>37752</v>
      </c>
      <c r="O16" s="82">
        <f>O15</f>
        <v>37742</v>
      </c>
      <c r="P16" s="43">
        <f t="shared" si="2"/>
        <v>37752</v>
      </c>
      <c r="Q16" s="43">
        <f t="shared" si="0"/>
        <v>37782</v>
      </c>
      <c r="R16" s="82">
        <f>R15</f>
        <v>37782</v>
      </c>
      <c r="S16" s="43" t="s">
        <v>67</v>
      </c>
      <c r="T16" s="87">
        <f>T15</f>
        <v>37852</v>
      </c>
    </row>
    <row r="17" spans="1:20" s="94" customFormat="1">
      <c r="A17" s="90" t="s">
        <v>68</v>
      </c>
      <c r="B17" s="91">
        <f>+H17-70</f>
        <v>37620</v>
      </c>
      <c r="C17" s="91">
        <f>+B17+7</f>
        <v>37627</v>
      </c>
      <c r="D17" s="91">
        <f>+H17-40</f>
        <v>37650</v>
      </c>
      <c r="E17" s="91">
        <f>+D17+10</f>
        <v>37660</v>
      </c>
      <c r="F17" s="91">
        <f>+H17-5</f>
        <v>37685</v>
      </c>
      <c r="G17" s="91">
        <f>+H17</f>
        <v>37690</v>
      </c>
      <c r="H17" s="92">
        <f>H$7+H18</f>
        <v>37690</v>
      </c>
      <c r="I17" s="91">
        <f>+H17+60</f>
        <v>37750</v>
      </c>
      <c r="J17" s="91">
        <f>+H17+70</f>
        <v>37760</v>
      </c>
      <c r="K17" s="91">
        <f>J17</f>
        <v>37760</v>
      </c>
      <c r="L17" s="91">
        <f>H17+75</f>
        <v>37765</v>
      </c>
      <c r="M17" s="91">
        <f>+H17+80</f>
        <v>37770</v>
      </c>
      <c r="N17" s="91">
        <f>+H17+80</f>
        <v>37770</v>
      </c>
      <c r="O17" s="91">
        <f>+M17</f>
        <v>37770</v>
      </c>
      <c r="P17" s="91">
        <f t="shared" si="2"/>
        <v>37770</v>
      </c>
      <c r="Q17" s="91">
        <f t="shared" si="0"/>
        <v>37800</v>
      </c>
      <c r="R17" s="91">
        <f>+H17+120</f>
        <v>37810</v>
      </c>
      <c r="S17" s="91"/>
      <c r="T17" s="93">
        <f>+H17+190</f>
        <v>37880</v>
      </c>
    </row>
    <row r="18" spans="1:20">
      <c r="A18" s="86"/>
      <c r="B18" s="82">
        <f t="shared" ref="B18:G18" si="4">B17</f>
        <v>37620</v>
      </c>
      <c r="C18" s="82">
        <f t="shared" si="4"/>
        <v>37627</v>
      </c>
      <c r="D18" s="82">
        <f t="shared" si="4"/>
        <v>37650</v>
      </c>
      <c r="E18" s="82">
        <f t="shared" si="4"/>
        <v>37660</v>
      </c>
      <c r="F18" s="82">
        <f t="shared" si="4"/>
        <v>37685</v>
      </c>
      <c r="G18" s="82">
        <f t="shared" si="4"/>
        <v>37690</v>
      </c>
      <c r="H18" s="76">
        <f>IF(H9="no",H16+28,H16+29)</f>
        <v>68</v>
      </c>
      <c r="I18" s="82">
        <f>I17</f>
        <v>37750</v>
      </c>
      <c r="J18" s="82">
        <f>J17</f>
        <v>37760</v>
      </c>
      <c r="K18" s="82">
        <f>K17</f>
        <v>37760</v>
      </c>
      <c r="L18" s="82">
        <f>L17</f>
        <v>37765</v>
      </c>
      <c r="M18" s="82">
        <f>M17</f>
        <v>37770</v>
      </c>
      <c r="N18" s="43">
        <f>+H17+90</f>
        <v>37780</v>
      </c>
      <c r="O18" s="82">
        <f>O17</f>
        <v>37770</v>
      </c>
      <c r="P18" s="43">
        <f t="shared" si="2"/>
        <v>37780</v>
      </c>
      <c r="Q18" s="43">
        <f t="shared" si="0"/>
        <v>37810</v>
      </c>
      <c r="R18" s="82">
        <f>R17</f>
        <v>37810</v>
      </c>
      <c r="S18" s="43"/>
      <c r="T18" s="87">
        <f>T17</f>
        <v>37880</v>
      </c>
    </row>
    <row r="19" spans="1:20" s="94" customFormat="1">
      <c r="A19" s="90" t="s">
        <v>69</v>
      </c>
      <c r="B19" s="91">
        <f>+H19-70</f>
        <v>37651</v>
      </c>
      <c r="C19" s="91">
        <f>+B19+7</f>
        <v>37658</v>
      </c>
      <c r="D19" s="91">
        <f>+H19-40</f>
        <v>37681</v>
      </c>
      <c r="E19" s="91">
        <f>+D19+10</f>
        <v>37691</v>
      </c>
      <c r="F19" s="91">
        <f>+H19-5</f>
        <v>37716</v>
      </c>
      <c r="G19" s="91">
        <f>+H19</f>
        <v>37721</v>
      </c>
      <c r="H19" s="92">
        <f>H$7+H20</f>
        <v>37721</v>
      </c>
      <c r="I19" s="91">
        <f>+H19+60</f>
        <v>37781</v>
      </c>
      <c r="J19" s="91">
        <f>+H19+70</f>
        <v>37791</v>
      </c>
      <c r="K19" s="91">
        <f>J19</f>
        <v>37791</v>
      </c>
      <c r="L19" s="91">
        <f>H19+75</f>
        <v>37796</v>
      </c>
      <c r="M19" s="91">
        <f>+H19+80</f>
        <v>37801</v>
      </c>
      <c r="N19" s="91">
        <f>+H19+80</f>
        <v>37801</v>
      </c>
      <c r="O19" s="91">
        <f>+M19</f>
        <v>37801</v>
      </c>
      <c r="P19" s="91">
        <f t="shared" si="2"/>
        <v>37801</v>
      </c>
      <c r="Q19" s="91">
        <f t="shared" si="0"/>
        <v>37831</v>
      </c>
      <c r="R19" s="91">
        <f>+H19+120</f>
        <v>37841</v>
      </c>
      <c r="S19" s="91"/>
      <c r="T19" s="93">
        <f>+H19+190</f>
        <v>37911</v>
      </c>
    </row>
    <row r="20" spans="1:20">
      <c r="A20" s="86"/>
      <c r="B20" s="82">
        <f t="shared" ref="B20:G20" si="5">B19</f>
        <v>37651</v>
      </c>
      <c r="C20" s="82">
        <f t="shared" si="5"/>
        <v>37658</v>
      </c>
      <c r="D20" s="82">
        <f t="shared" si="5"/>
        <v>37681</v>
      </c>
      <c r="E20" s="82">
        <f t="shared" si="5"/>
        <v>37691</v>
      </c>
      <c r="F20" s="82">
        <f t="shared" si="5"/>
        <v>37716</v>
      </c>
      <c r="G20" s="82">
        <f t="shared" si="5"/>
        <v>37721</v>
      </c>
      <c r="H20" s="76">
        <f>H18+31</f>
        <v>99</v>
      </c>
      <c r="I20" s="82">
        <f>I19</f>
        <v>37781</v>
      </c>
      <c r="J20" s="82">
        <f>J19</f>
        <v>37791</v>
      </c>
      <c r="K20" s="82">
        <f>K19</f>
        <v>37791</v>
      </c>
      <c r="L20" s="82">
        <f>L19</f>
        <v>37796</v>
      </c>
      <c r="M20" s="82">
        <f>M19</f>
        <v>37801</v>
      </c>
      <c r="N20" s="43">
        <f>+H19+90</f>
        <v>37811</v>
      </c>
      <c r="O20" s="82">
        <f>O19</f>
        <v>37801</v>
      </c>
      <c r="P20" s="43">
        <f t="shared" si="2"/>
        <v>37811</v>
      </c>
      <c r="Q20" s="43">
        <f t="shared" si="0"/>
        <v>37841</v>
      </c>
      <c r="R20" s="82">
        <f>R19</f>
        <v>37841</v>
      </c>
      <c r="S20" s="43"/>
      <c r="T20" s="87">
        <f>T19</f>
        <v>37911</v>
      </c>
    </row>
    <row r="21" spans="1:20" s="94" customFormat="1">
      <c r="A21" s="90" t="s">
        <v>70</v>
      </c>
      <c r="B21" s="91">
        <f>+H21-70</f>
        <v>37681</v>
      </c>
      <c r="C21" s="91">
        <f>+B21+7</f>
        <v>37688</v>
      </c>
      <c r="D21" s="91">
        <f>+H21-40</f>
        <v>37711</v>
      </c>
      <c r="E21" s="91">
        <f>+D21+10</f>
        <v>37721</v>
      </c>
      <c r="F21" s="91">
        <f>+H21-5</f>
        <v>37746</v>
      </c>
      <c r="G21" s="91">
        <f>+H21</f>
        <v>37751</v>
      </c>
      <c r="H21" s="92">
        <f>H$7+H22</f>
        <v>37751</v>
      </c>
      <c r="I21" s="91">
        <f>+H21+60</f>
        <v>37811</v>
      </c>
      <c r="J21" s="91">
        <f>+H21+70</f>
        <v>37821</v>
      </c>
      <c r="K21" s="91">
        <f>J21</f>
        <v>37821</v>
      </c>
      <c r="L21" s="91">
        <f>H21+75</f>
        <v>37826</v>
      </c>
      <c r="M21" s="91">
        <f>+H21+80</f>
        <v>37831</v>
      </c>
      <c r="N21" s="91">
        <f>+H21+80</f>
        <v>37831</v>
      </c>
      <c r="O21" s="91">
        <f>+M21</f>
        <v>37831</v>
      </c>
      <c r="P21" s="91">
        <f t="shared" si="2"/>
        <v>37831</v>
      </c>
      <c r="Q21" s="91">
        <f t="shared" si="0"/>
        <v>37861</v>
      </c>
      <c r="R21" s="91">
        <f>+H21+120</f>
        <v>37871</v>
      </c>
      <c r="S21" s="91"/>
      <c r="T21" s="93">
        <f>+H21+190</f>
        <v>37941</v>
      </c>
    </row>
    <row r="22" spans="1:20">
      <c r="A22" s="86"/>
      <c r="B22" s="82">
        <f t="shared" ref="B22:G22" si="6">B21</f>
        <v>37681</v>
      </c>
      <c r="C22" s="82">
        <f t="shared" si="6"/>
        <v>37688</v>
      </c>
      <c r="D22" s="82">
        <f t="shared" si="6"/>
        <v>37711</v>
      </c>
      <c r="E22" s="82">
        <f t="shared" si="6"/>
        <v>37721</v>
      </c>
      <c r="F22" s="82">
        <f t="shared" si="6"/>
        <v>37746</v>
      </c>
      <c r="G22" s="82">
        <f t="shared" si="6"/>
        <v>37751</v>
      </c>
      <c r="H22" s="76">
        <f>H20+30</f>
        <v>129</v>
      </c>
      <c r="I22" s="82">
        <f>I21</f>
        <v>37811</v>
      </c>
      <c r="J22" s="82">
        <f>J21</f>
        <v>37821</v>
      </c>
      <c r="K22" s="82">
        <f>K21</f>
        <v>37821</v>
      </c>
      <c r="L22" s="82">
        <f>L21</f>
        <v>37826</v>
      </c>
      <c r="M22" s="82">
        <f>M21</f>
        <v>37831</v>
      </c>
      <c r="N22" s="43">
        <f>+H21+90</f>
        <v>37841</v>
      </c>
      <c r="O22" s="82">
        <f>O21</f>
        <v>37831</v>
      </c>
      <c r="P22" s="43">
        <f t="shared" si="2"/>
        <v>37841</v>
      </c>
      <c r="Q22" s="43">
        <f t="shared" si="0"/>
        <v>37871</v>
      </c>
      <c r="R22" s="82">
        <f>R21</f>
        <v>37871</v>
      </c>
      <c r="S22" s="43"/>
      <c r="T22" s="87">
        <f>T21</f>
        <v>37941</v>
      </c>
    </row>
    <row r="23" spans="1:20" s="94" customFormat="1">
      <c r="A23" s="90" t="s">
        <v>71</v>
      </c>
      <c r="B23" s="91">
        <f>+H23-70</f>
        <v>37712</v>
      </c>
      <c r="C23" s="91">
        <f>+B23+7</f>
        <v>37719</v>
      </c>
      <c r="D23" s="91">
        <f>+H23-40</f>
        <v>37742</v>
      </c>
      <c r="E23" s="91">
        <f>+D23+10</f>
        <v>37752</v>
      </c>
      <c r="F23" s="91">
        <f>+H23-5</f>
        <v>37777</v>
      </c>
      <c r="G23" s="91">
        <f>+H23</f>
        <v>37782</v>
      </c>
      <c r="H23" s="92">
        <f>H$7+H24</f>
        <v>37782</v>
      </c>
      <c r="I23" s="91">
        <f>+H23+60</f>
        <v>37842</v>
      </c>
      <c r="J23" s="91">
        <f>+H23+70</f>
        <v>37852</v>
      </c>
      <c r="K23" s="91">
        <f>J23</f>
        <v>37852</v>
      </c>
      <c r="L23" s="91">
        <f>H23+75</f>
        <v>37857</v>
      </c>
      <c r="M23" s="91">
        <f>+H23+80</f>
        <v>37862</v>
      </c>
      <c r="N23" s="91">
        <f>+H23+80</f>
        <v>37862</v>
      </c>
      <c r="O23" s="91">
        <f>+M23</f>
        <v>37862</v>
      </c>
      <c r="P23" s="91">
        <f t="shared" si="2"/>
        <v>37862</v>
      </c>
      <c r="Q23" s="91">
        <f t="shared" si="0"/>
        <v>37892</v>
      </c>
      <c r="R23" s="91">
        <f>+H23+120</f>
        <v>37902</v>
      </c>
      <c r="S23" s="91"/>
      <c r="T23" s="93">
        <f>+H23+190</f>
        <v>37972</v>
      </c>
    </row>
    <row r="24" spans="1:20">
      <c r="A24" s="86"/>
      <c r="B24" s="82">
        <f t="shared" ref="B24:G24" si="7">B23</f>
        <v>37712</v>
      </c>
      <c r="C24" s="82">
        <f t="shared" si="7"/>
        <v>37719</v>
      </c>
      <c r="D24" s="82">
        <f t="shared" si="7"/>
        <v>37742</v>
      </c>
      <c r="E24" s="82">
        <f t="shared" si="7"/>
        <v>37752</v>
      </c>
      <c r="F24" s="82">
        <f t="shared" si="7"/>
        <v>37777</v>
      </c>
      <c r="G24" s="82">
        <f t="shared" si="7"/>
        <v>37782</v>
      </c>
      <c r="H24" s="76">
        <f>H22+31</f>
        <v>160</v>
      </c>
      <c r="I24" s="82">
        <f>I23</f>
        <v>37842</v>
      </c>
      <c r="J24" s="82">
        <f>J23</f>
        <v>37852</v>
      </c>
      <c r="K24" s="82">
        <f>K23</f>
        <v>37852</v>
      </c>
      <c r="L24" s="82">
        <f>L23</f>
        <v>37857</v>
      </c>
      <c r="M24" s="82">
        <f>M23</f>
        <v>37862</v>
      </c>
      <c r="N24" s="43">
        <f>+H23+90</f>
        <v>37872</v>
      </c>
      <c r="O24" s="82">
        <f>O23</f>
        <v>37862</v>
      </c>
      <c r="P24" s="43">
        <f t="shared" si="2"/>
        <v>37872</v>
      </c>
      <c r="Q24" s="43">
        <f t="shared" si="0"/>
        <v>37902</v>
      </c>
      <c r="R24" s="82">
        <f>R23</f>
        <v>37902</v>
      </c>
      <c r="S24" s="43"/>
      <c r="T24" s="87">
        <f>T23</f>
        <v>37972</v>
      </c>
    </row>
    <row r="25" spans="1:20" s="94" customFormat="1">
      <c r="A25" s="90" t="s">
        <v>62</v>
      </c>
      <c r="B25" s="91">
        <f>+H25-70</f>
        <v>37742</v>
      </c>
      <c r="C25" s="91">
        <f>+B25+7</f>
        <v>37749</v>
      </c>
      <c r="D25" s="91">
        <f>+H25-40</f>
        <v>37772</v>
      </c>
      <c r="E25" s="91">
        <f>+D25+10</f>
        <v>37782</v>
      </c>
      <c r="F25" s="91">
        <f>+H25-5</f>
        <v>37807</v>
      </c>
      <c r="G25" s="91">
        <f>+H25</f>
        <v>37812</v>
      </c>
      <c r="H25" s="92">
        <f>H$7+H26</f>
        <v>37812</v>
      </c>
      <c r="I25" s="91">
        <f>+H25+60</f>
        <v>37872</v>
      </c>
      <c r="J25" s="91">
        <f>+H25+70</f>
        <v>37882</v>
      </c>
      <c r="K25" s="91">
        <f>J25</f>
        <v>37882</v>
      </c>
      <c r="L25" s="91">
        <f>H25+75</f>
        <v>37887</v>
      </c>
      <c r="M25" s="91">
        <f>+H25+80</f>
        <v>37892</v>
      </c>
      <c r="N25" s="91">
        <f>+H25+80</f>
        <v>37892</v>
      </c>
      <c r="O25" s="91">
        <f>+M25</f>
        <v>37892</v>
      </c>
      <c r="P25" s="91">
        <f t="shared" si="2"/>
        <v>37892</v>
      </c>
      <c r="Q25" s="91">
        <f t="shared" si="0"/>
        <v>37922</v>
      </c>
      <c r="R25" s="91">
        <f>+H25+120</f>
        <v>37932</v>
      </c>
      <c r="S25" s="91"/>
      <c r="T25" s="93">
        <f>+H25+190</f>
        <v>38002</v>
      </c>
    </row>
    <row r="26" spans="1:20">
      <c r="A26" s="86"/>
      <c r="B26" s="82">
        <f t="shared" ref="B26:G26" si="8">B25</f>
        <v>37742</v>
      </c>
      <c r="C26" s="82">
        <f t="shared" si="8"/>
        <v>37749</v>
      </c>
      <c r="D26" s="82">
        <f t="shared" si="8"/>
        <v>37772</v>
      </c>
      <c r="E26" s="82">
        <f t="shared" si="8"/>
        <v>37782</v>
      </c>
      <c r="F26" s="82">
        <f t="shared" si="8"/>
        <v>37807</v>
      </c>
      <c r="G26" s="82">
        <f t="shared" si="8"/>
        <v>37812</v>
      </c>
      <c r="H26" s="76">
        <f>H24+30</f>
        <v>190</v>
      </c>
      <c r="I26" s="82">
        <f>I25</f>
        <v>37872</v>
      </c>
      <c r="J26" s="82">
        <f>J25</f>
        <v>37882</v>
      </c>
      <c r="K26" s="82">
        <f>K25</f>
        <v>37882</v>
      </c>
      <c r="L26" s="82">
        <f>L25</f>
        <v>37887</v>
      </c>
      <c r="M26" s="82">
        <f>M25</f>
        <v>37892</v>
      </c>
      <c r="N26" s="43">
        <f>+H25+90</f>
        <v>37902</v>
      </c>
      <c r="O26" s="82">
        <f>O25</f>
        <v>37892</v>
      </c>
      <c r="P26" s="43">
        <f t="shared" si="2"/>
        <v>37902</v>
      </c>
      <c r="Q26" s="43">
        <f t="shared" si="0"/>
        <v>37932</v>
      </c>
      <c r="R26" s="82">
        <f>R25</f>
        <v>37932</v>
      </c>
      <c r="S26" s="43"/>
      <c r="T26" s="87">
        <f>T25</f>
        <v>38002</v>
      </c>
    </row>
    <row r="27" spans="1:20" s="94" customFormat="1">
      <c r="A27" s="90" t="s">
        <v>65</v>
      </c>
      <c r="B27" s="91">
        <f>+H27-70</f>
        <v>37773</v>
      </c>
      <c r="C27" s="91">
        <f>+B27+7</f>
        <v>37780</v>
      </c>
      <c r="D27" s="91">
        <f>+H27-40</f>
        <v>37803</v>
      </c>
      <c r="E27" s="91">
        <f>+D27+10</f>
        <v>37813</v>
      </c>
      <c r="F27" s="91">
        <f>+H27-5</f>
        <v>37838</v>
      </c>
      <c r="G27" s="91">
        <f>+H27</f>
        <v>37843</v>
      </c>
      <c r="H27" s="92">
        <f>H$7+H28</f>
        <v>37843</v>
      </c>
      <c r="I27" s="91">
        <f>+H27+60</f>
        <v>37903</v>
      </c>
      <c r="J27" s="91">
        <f>+H27+70</f>
        <v>37913</v>
      </c>
      <c r="K27" s="91">
        <f>J27</f>
        <v>37913</v>
      </c>
      <c r="L27" s="91">
        <f>H27+75</f>
        <v>37918</v>
      </c>
      <c r="M27" s="91">
        <f>+H27+80</f>
        <v>37923</v>
      </c>
      <c r="N27" s="91">
        <f>+H27+80</f>
        <v>37923</v>
      </c>
      <c r="O27" s="91">
        <f>+M27</f>
        <v>37923</v>
      </c>
      <c r="P27" s="91">
        <f t="shared" si="2"/>
        <v>37923</v>
      </c>
      <c r="Q27" s="91">
        <f t="shared" si="0"/>
        <v>37953</v>
      </c>
      <c r="R27" s="91">
        <f>+H27+120</f>
        <v>37963</v>
      </c>
      <c r="S27" s="91"/>
      <c r="T27" s="93">
        <f>+H27+190</f>
        <v>38033</v>
      </c>
    </row>
    <row r="28" spans="1:20">
      <c r="A28" s="86"/>
      <c r="B28" s="82">
        <f t="shared" ref="B28:G28" si="9">B27</f>
        <v>37773</v>
      </c>
      <c r="C28" s="82">
        <f t="shared" si="9"/>
        <v>37780</v>
      </c>
      <c r="D28" s="82">
        <f t="shared" si="9"/>
        <v>37803</v>
      </c>
      <c r="E28" s="82">
        <f t="shared" si="9"/>
        <v>37813</v>
      </c>
      <c r="F28" s="82">
        <f t="shared" si="9"/>
        <v>37838</v>
      </c>
      <c r="G28" s="82">
        <f t="shared" si="9"/>
        <v>37843</v>
      </c>
      <c r="H28" s="76">
        <f>H26+31</f>
        <v>221</v>
      </c>
      <c r="I28" s="82">
        <f>I27</f>
        <v>37903</v>
      </c>
      <c r="J28" s="82">
        <f>J27</f>
        <v>37913</v>
      </c>
      <c r="K28" s="82">
        <f>K27</f>
        <v>37913</v>
      </c>
      <c r="L28" s="82">
        <f>L27</f>
        <v>37918</v>
      </c>
      <c r="M28" s="82">
        <f>M27</f>
        <v>37923</v>
      </c>
      <c r="N28" s="43">
        <f>+H27+90</f>
        <v>37933</v>
      </c>
      <c r="O28" s="82">
        <f>O27</f>
        <v>37923</v>
      </c>
      <c r="P28" s="43">
        <f t="shared" si="2"/>
        <v>37933</v>
      </c>
      <c r="Q28" s="43">
        <f t="shared" si="0"/>
        <v>37963</v>
      </c>
      <c r="R28" s="82">
        <f>R27</f>
        <v>37963</v>
      </c>
      <c r="S28" s="43"/>
      <c r="T28" s="87">
        <f>T27</f>
        <v>38033</v>
      </c>
    </row>
    <row r="29" spans="1:20" s="94" customFormat="1">
      <c r="A29" s="90" t="s">
        <v>68</v>
      </c>
      <c r="B29" s="91">
        <f>+H29-70</f>
        <v>37804</v>
      </c>
      <c r="C29" s="91">
        <f>+B29+7</f>
        <v>37811</v>
      </c>
      <c r="D29" s="91">
        <f>+H29-40</f>
        <v>37834</v>
      </c>
      <c r="E29" s="91">
        <f>+D29+10</f>
        <v>37844</v>
      </c>
      <c r="F29" s="91">
        <f>+H29-5</f>
        <v>37869</v>
      </c>
      <c r="G29" s="91">
        <f>+H29</f>
        <v>37874</v>
      </c>
      <c r="H29" s="92">
        <f>H$7+H30</f>
        <v>37874</v>
      </c>
      <c r="I29" s="91">
        <f>+H29+60</f>
        <v>37934</v>
      </c>
      <c r="J29" s="91">
        <f>+H29+70</f>
        <v>37944</v>
      </c>
      <c r="K29" s="91">
        <f>J29</f>
        <v>37944</v>
      </c>
      <c r="L29" s="91">
        <f>H29+75</f>
        <v>37949</v>
      </c>
      <c r="M29" s="91">
        <f>+H29+80</f>
        <v>37954</v>
      </c>
      <c r="N29" s="91">
        <f>+H29+80</f>
        <v>37954</v>
      </c>
      <c r="O29" s="91">
        <f>+M29</f>
        <v>37954</v>
      </c>
      <c r="P29" s="91">
        <f t="shared" si="2"/>
        <v>37954</v>
      </c>
      <c r="Q29" s="91">
        <f t="shared" si="0"/>
        <v>37984</v>
      </c>
      <c r="R29" s="91">
        <f>+H29+120</f>
        <v>37994</v>
      </c>
      <c r="S29" s="91"/>
      <c r="T29" s="93">
        <f>+H29+190</f>
        <v>38064</v>
      </c>
    </row>
    <row r="30" spans="1:20">
      <c r="A30" s="86"/>
      <c r="B30" s="82">
        <f t="shared" ref="B30:G30" si="10">B29</f>
        <v>37804</v>
      </c>
      <c r="C30" s="82">
        <f t="shared" si="10"/>
        <v>37811</v>
      </c>
      <c r="D30" s="82">
        <f t="shared" si="10"/>
        <v>37834</v>
      </c>
      <c r="E30" s="82">
        <f t="shared" si="10"/>
        <v>37844</v>
      </c>
      <c r="F30" s="82">
        <f t="shared" si="10"/>
        <v>37869</v>
      </c>
      <c r="G30" s="82">
        <f t="shared" si="10"/>
        <v>37874</v>
      </c>
      <c r="H30" s="76">
        <f>H28+31</f>
        <v>252</v>
      </c>
      <c r="I30" s="82">
        <f>I29</f>
        <v>37934</v>
      </c>
      <c r="J30" s="82">
        <f>J29</f>
        <v>37944</v>
      </c>
      <c r="K30" s="82">
        <f>K29</f>
        <v>37944</v>
      </c>
      <c r="L30" s="82">
        <f>L29</f>
        <v>37949</v>
      </c>
      <c r="M30" s="82">
        <f>M29</f>
        <v>37954</v>
      </c>
      <c r="N30" s="43">
        <f>+H29+90</f>
        <v>37964</v>
      </c>
      <c r="O30" s="82">
        <f>O29</f>
        <v>37954</v>
      </c>
      <c r="P30" s="43">
        <f t="shared" si="2"/>
        <v>37964</v>
      </c>
      <c r="Q30" s="43">
        <f t="shared" si="0"/>
        <v>37994</v>
      </c>
      <c r="R30" s="82">
        <f>R29</f>
        <v>37994</v>
      </c>
      <c r="S30" s="43"/>
      <c r="T30" s="87">
        <f>T29</f>
        <v>38064</v>
      </c>
    </row>
    <row r="31" spans="1:20" s="94" customFormat="1">
      <c r="A31" s="90" t="s">
        <v>69</v>
      </c>
      <c r="B31" s="91">
        <f>+H31-70</f>
        <v>37834</v>
      </c>
      <c r="C31" s="91">
        <f>+B31+7</f>
        <v>37841</v>
      </c>
      <c r="D31" s="91">
        <f>+H31-40</f>
        <v>37864</v>
      </c>
      <c r="E31" s="91">
        <f>+D31+10</f>
        <v>37874</v>
      </c>
      <c r="F31" s="91">
        <f>+H31-5</f>
        <v>37899</v>
      </c>
      <c r="G31" s="91">
        <f>+H31</f>
        <v>37904</v>
      </c>
      <c r="H31" s="92">
        <f>H$7+H32</f>
        <v>37904</v>
      </c>
      <c r="I31" s="91">
        <f>+H31+60</f>
        <v>37964</v>
      </c>
      <c r="J31" s="91">
        <f>+H31+70</f>
        <v>37974</v>
      </c>
      <c r="K31" s="91">
        <f>J31</f>
        <v>37974</v>
      </c>
      <c r="L31" s="91">
        <f>H31+75</f>
        <v>37979</v>
      </c>
      <c r="M31" s="91">
        <f>+H31+80</f>
        <v>37984</v>
      </c>
      <c r="N31" s="91">
        <f>+H31+80</f>
        <v>37984</v>
      </c>
      <c r="O31" s="91">
        <f>+M31</f>
        <v>37984</v>
      </c>
      <c r="P31" s="91">
        <f t="shared" si="2"/>
        <v>37984</v>
      </c>
      <c r="Q31" s="91">
        <f t="shared" si="0"/>
        <v>38014</v>
      </c>
      <c r="R31" s="91">
        <f>+H31+120</f>
        <v>38024</v>
      </c>
      <c r="S31" s="91"/>
      <c r="T31" s="93">
        <f>+H31+190</f>
        <v>38094</v>
      </c>
    </row>
    <row r="32" spans="1:20">
      <c r="A32" s="86"/>
      <c r="B32" s="82">
        <f t="shared" ref="B32:G32" si="11">B31</f>
        <v>37834</v>
      </c>
      <c r="C32" s="82">
        <f t="shared" si="11"/>
        <v>37841</v>
      </c>
      <c r="D32" s="82">
        <f t="shared" si="11"/>
        <v>37864</v>
      </c>
      <c r="E32" s="82">
        <f t="shared" si="11"/>
        <v>37874</v>
      </c>
      <c r="F32" s="82">
        <f t="shared" si="11"/>
        <v>37899</v>
      </c>
      <c r="G32" s="82">
        <f t="shared" si="11"/>
        <v>37904</v>
      </c>
      <c r="H32" s="76">
        <f>H30+30</f>
        <v>282</v>
      </c>
      <c r="I32" s="82">
        <f>I31</f>
        <v>37964</v>
      </c>
      <c r="J32" s="82">
        <f>J31</f>
        <v>37974</v>
      </c>
      <c r="K32" s="82">
        <f>K31</f>
        <v>37974</v>
      </c>
      <c r="L32" s="82">
        <f>L31</f>
        <v>37979</v>
      </c>
      <c r="M32" s="82">
        <f>M31</f>
        <v>37984</v>
      </c>
      <c r="N32" s="43">
        <f>+H31+90</f>
        <v>37994</v>
      </c>
      <c r="O32" s="82">
        <f>O31</f>
        <v>37984</v>
      </c>
      <c r="P32" s="43">
        <f t="shared" si="2"/>
        <v>37994</v>
      </c>
      <c r="Q32" s="43">
        <f t="shared" si="0"/>
        <v>38024</v>
      </c>
      <c r="R32" s="82">
        <f>R31</f>
        <v>38024</v>
      </c>
      <c r="S32" s="43"/>
      <c r="T32" s="87">
        <f>T31</f>
        <v>38094</v>
      </c>
    </row>
    <row r="33" spans="1:20" s="94" customFormat="1">
      <c r="A33" s="90" t="s">
        <v>70</v>
      </c>
      <c r="B33" s="91">
        <f>+H33-70</f>
        <v>37865</v>
      </c>
      <c r="C33" s="91">
        <f>+B33+7</f>
        <v>37872</v>
      </c>
      <c r="D33" s="91">
        <f>+H33-40</f>
        <v>37895</v>
      </c>
      <c r="E33" s="91">
        <f>+D33+10</f>
        <v>37905</v>
      </c>
      <c r="F33" s="91">
        <f>+H33-5</f>
        <v>37930</v>
      </c>
      <c r="G33" s="91">
        <f>+H33</f>
        <v>37935</v>
      </c>
      <c r="H33" s="92">
        <f>H$7+H34</f>
        <v>37935</v>
      </c>
      <c r="I33" s="91">
        <f>+H33+60</f>
        <v>37995</v>
      </c>
      <c r="J33" s="91">
        <f>+H33+70</f>
        <v>38005</v>
      </c>
      <c r="K33" s="91">
        <f>J33</f>
        <v>38005</v>
      </c>
      <c r="L33" s="91">
        <f>H33+75</f>
        <v>38010</v>
      </c>
      <c r="M33" s="91">
        <f>+H33+80</f>
        <v>38015</v>
      </c>
      <c r="N33" s="91">
        <f>+H33+80</f>
        <v>38015</v>
      </c>
      <c r="O33" s="91">
        <f>+M33</f>
        <v>38015</v>
      </c>
      <c r="P33" s="91">
        <f t="shared" si="2"/>
        <v>38015</v>
      </c>
      <c r="Q33" s="91">
        <f t="shared" si="0"/>
        <v>38045</v>
      </c>
      <c r="R33" s="91">
        <f>+H33+120</f>
        <v>38055</v>
      </c>
      <c r="S33" s="91"/>
      <c r="T33" s="93">
        <f>+H33+190</f>
        <v>38125</v>
      </c>
    </row>
    <row r="34" spans="1:20">
      <c r="A34" s="86"/>
      <c r="B34" s="82">
        <f t="shared" ref="B34:G34" si="12">B33</f>
        <v>37865</v>
      </c>
      <c r="C34" s="82">
        <f t="shared" si="12"/>
        <v>37872</v>
      </c>
      <c r="D34" s="82">
        <f t="shared" si="12"/>
        <v>37895</v>
      </c>
      <c r="E34" s="82">
        <f t="shared" si="12"/>
        <v>37905</v>
      </c>
      <c r="F34" s="82">
        <f t="shared" si="12"/>
        <v>37930</v>
      </c>
      <c r="G34" s="82">
        <f t="shared" si="12"/>
        <v>37935</v>
      </c>
      <c r="H34" s="76">
        <f>H32+31</f>
        <v>313</v>
      </c>
      <c r="I34" s="82">
        <f>I33</f>
        <v>37995</v>
      </c>
      <c r="J34" s="82">
        <f>J33</f>
        <v>38005</v>
      </c>
      <c r="K34" s="82">
        <f>K33</f>
        <v>38005</v>
      </c>
      <c r="L34" s="82">
        <f>L33</f>
        <v>38010</v>
      </c>
      <c r="M34" s="82">
        <f>M33</f>
        <v>38015</v>
      </c>
      <c r="N34" s="43">
        <f>+H33+90</f>
        <v>38025</v>
      </c>
      <c r="O34" s="82">
        <f>O33</f>
        <v>38015</v>
      </c>
      <c r="P34" s="43">
        <f t="shared" si="2"/>
        <v>38025</v>
      </c>
      <c r="Q34" s="43">
        <f t="shared" si="0"/>
        <v>38055</v>
      </c>
      <c r="R34" s="82">
        <f>R33</f>
        <v>38055</v>
      </c>
      <c r="S34" s="43"/>
      <c r="T34" s="87">
        <f>T33</f>
        <v>38125</v>
      </c>
    </row>
    <row r="35" spans="1:20" s="94" customFormat="1">
      <c r="A35" s="90" t="s">
        <v>71</v>
      </c>
      <c r="B35" s="91">
        <f>+H35-70</f>
        <v>37895</v>
      </c>
      <c r="C35" s="91">
        <f>+B35+7</f>
        <v>37902</v>
      </c>
      <c r="D35" s="91">
        <f>+H35-40</f>
        <v>37925</v>
      </c>
      <c r="E35" s="91">
        <f>+D35+10</f>
        <v>37935</v>
      </c>
      <c r="F35" s="91">
        <f>+H35-5</f>
        <v>37960</v>
      </c>
      <c r="G35" s="91">
        <f>+H35</f>
        <v>37965</v>
      </c>
      <c r="H35" s="92">
        <f>H$7+H36</f>
        <v>37965</v>
      </c>
      <c r="I35" s="91">
        <f>+H35+60</f>
        <v>38025</v>
      </c>
      <c r="J35" s="91">
        <f>+H35+70</f>
        <v>38035</v>
      </c>
      <c r="K35" s="91">
        <f>J35</f>
        <v>38035</v>
      </c>
      <c r="L35" s="91">
        <f>H35+75</f>
        <v>38040</v>
      </c>
      <c r="M35" s="91">
        <f>+H35+80</f>
        <v>38045</v>
      </c>
      <c r="N35" s="91">
        <f>+H35+80</f>
        <v>38045</v>
      </c>
      <c r="O35" s="91">
        <f>+M35</f>
        <v>38045</v>
      </c>
      <c r="P35" s="91">
        <f t="shared" si="2"/>
        <v>38045</v>
      </c>
      <c r="Q35" s="91">
        <f t="shared" si="0"/>
        <v>38075</v>
      </c>
      <c r="R35" s="91">
        <f>+H35+120</f>
        <v>38085</v>
      </c>
      <c r="S35" s="91"/>
      <c r="T35" s="93">
        <f>+H35+190</f>
        <v>38155</v>
      </c>
    </row>
    <row r="36" spans="1:20" ht="13.8" thickBot="1">
      <c r="A36" s="88"/>
      <c r="B36" s="83">
        <f t="shared" ref="B36:G36" si="13">B35</f>
        <v>37895</v>
      </c>
      <c r="C36" s="83">
        <f t="shared" si="13"/>
        <v>37902</v>
      </c>
      <c r="D36" s="83">
        <f t="shared" si="13"/>
        <v>37925</v>
      </c>
      <c r="E36" s="83">
        <f t="shared" si="13"/>
        <v>37935</v>
      </c>
      <c r="F36" s="83">
        <f t="shared" si="13"/>
        <v>37960</v>
      </c>
      <c r="G36" s="83">
        <f t="shared" si="13"/>
        <v>37965</v>
      </c>
      <c r="H36" s="84">
        <f>H34+30</f>
        <v>343</v>
      </c>
      <c r="I36" s="83">
        <f>I35</f>
        <v>38025</v>
      </c>
      <c r="J36" s="83">
        <f>J35</f>
        <v>38035</v>
      </c>
      <c r="K36" s="83">
        <f>K35</f>
        <v>38035</v>
      </c>
      <c r="L36" s="83">
        <f>L35</f>
        <v>38040</v>
      </c>
      <c r="M36" s="83">
        <f>M35</f>
        <v>38045</v>
      </c>
      <c r="N36" s="85">
        <f>H35+90</f>
        <v>38055</v>
      </c>
      <c r="O36" s="83">
        <f>O35</f>
        <v>38045</v>
      </c>
      <c r="P36" s="85">
        <f>N36</f>
        <v>38055</v>
      </c>
      <c r="Q36" s="85">
        <f t="shared" si="0"/>
        <v>38085</v>
      </c>
      <c r="R36" s="83">
        <f>R35</f>
        <v>38085</v>
      </c>
      <c r="S36" s="85"/>
      <c r="T36" s="89">
        <f>T35</f>
        <v>38155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horizontalDpi="4294967292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V87"/>
  <sheetViews>
    <sheetView workbookViewId="0">
      <pane xSplit="1" ySplit="11" topLeftCell="B18" activePane="bottomRight" state="frozen"/>
      <selection activeCell="I23" sqref="I23"/>
      <selection pane="topRight" activeCell="I23" sqref="I23"/>
      <selection pane="bottomLeft" activeCell="I23" sqref="I23"/>
      <selection pane="bottomRight" activeCell="F33" sqref="F33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37987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00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01" t="s">
        <v>114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37926</v>
      </c>
      <c r="C13" s="91">
        <f>+B13+7</f>
        <v>37933</v>
      </c>
      <c r="D13" s="91">
        <f>+H13-40</f>
        <v>37956</v>
      </c>
      <c r="E13" s="91">
        <f>+D13+10</f>
        <v>37966</v>
      </c>
      <c r="F13" s="91">
        <f>+H13-5</f>
        <v>37991</v>
      </c>
      <c r="G13" s="91">
        <f>+H13</f>
        <v>37996</v>
      </c>
      <c r="H13" s="92">
        <f>H$7+H14</f>
        <v>37996</v>
      </c>
      <c r="I13" s="91">
        <f>+H13+60</f>
        <v>38056</v>
      </c>
      <c r="J13" s="91">
        <f>+H13+70</f>
        <v>38066</v>
      </c>
      <c r="K13" s="91">
        <f>J13</f>
        <v>38066</v>
      </c>
      <c r="L13" s="91">
        <f>H13+75</f>
        <v>38071</v>
      </c>
      <c r="M13" s="91">
        <f>+H13+80</f>
        <v>38076</v>
      </c>
      <c r="N13" s="91">
        <f>+H13+80</f>
        <v>38076</v>
      </c>
      <c r="O13" s="91">
        <f>+M13</f>
        <v>38076</v>
      </c>
      <c r="P13" s="91">
        <f>+N13</f>
        <v>38076</v>
      </c>
      <c r="Q13" s="91">
        <f t="shared" ref="Q13:Q36" si="0">+P13+30</f>
        <v>38106</v>
      </c>
      <c r="R13" s="91">
        <f>+H13+120</f>
        <v>38116</v>
      </c>
      <c r="S13" s="91" t="s">
        <v>63</v>
      </c>
      <c r="T13" s="93">
        <f>+H13+190</f>
        <v>38186</v>
      </c>
    </row>
    <row r="14" spans="1:22">
      <c r="A14" s="86"/>
      <c r="B14" s="82">
        <f t="shared" ref="B14:G14" si="1">B13</f>
        <v>37926</v>
      </c>
      <c r="C14" s="82">
        <f t="shared" si="1"/>
        <v>37933</v>
      </c>
      <c r="D14" s="82">
        <f t="shared" si="1"/>
        <v>37956</v>
      </c>
      <c r="E14" s="82">
        <f t="shared" si="1"/>
        <v>37966</v>
      </c>
      <c r="F14" s="82">
        <f t="shared" si="1"/>
        <v>37991</v>
      </c>
      <c r="G14" s="82">
        <f t="shared" si="1"/>
        <v>37996</v>
      </c>
      <c r="H14" s="76">
        <v>9</v>
      </c>
      <c r="I14" s="82">
        <f>I13</f>
        <v>38056</v>
      </c>
      <c r="J14" s="82">
        <f>J13</f>
        <v>38066</v>
      </c>
      <c r="K14" s="82">
        <f>K13</f>
        <v>38066</v>
      </c>
      <c r="L14" s="82">
        <f>L13</f>
        <v>38071</v>
      </c>
      <c r="M14" s="82">
        <f>M13</f>
        <v>38076</v>
      </c>
      <c r="N14" s="43">
        <f>+H13+90</f>
        <v>38086</v>
      </c>
      <c r="O14" s="82">
        <f>O13</f>
        <v>38076</v>
      </c>
      <c r="P14" s="43">
        <f t="shared" ref="P14:P35" si="2">+N14</f>
        <v>38086</v>
      </c>
      <c r="Q14" s="43">
        <f t="shared" si="0"/>
        <v>38116</v>
      </c>
      <c r="R14" s="82">
        <f>R13</f>
        <v>38116</v>
      </c>
      <c r="S14" s="43" t="s">
        <v>64</v>
      </c>
      <c r="T14" s="87">
        <f>T13</f>
        <v>38186</v>
      </c>
    </row>
    <row r="15" spans="1:22" s="94" customFormat="1">
      <c r="A15" s="90" t="s">
        <v>65</v>
      </c>
      <c r="B15" s="91">
        <f>+H15-70</f>
        <v>37957</v>
      </c>
      <c r="C15" s="91">
        <f>+B15+7</f>
        <v>37964</v>
      </c>
      <c r="D15" s="91">
        <f>+H15-40</f>
        <v>37987</v>
      </c>
      <c r="E15" s="91">
        <f>+D15+10</f>
        <v>37997</v>
      </c>
      <c r="F15" s="91">
        <f>+H15-5</f>
        <v>38022</v>
      </c>
      <c r="G15" s="91">
        <f>+H15</f>
        <v>38027</v>
      </c>
      <c r="H15" s="92">
        <f>H$7+H16</f>
        <v>38027</v>
      </c>
      <c r="I15" s="91">
        <f>+H15+60</f>
        <v>38087</v>
      </c>
      <c r="J15" s="91">
        <f>+H15+70</f>
        <v>38097</v>
      </c>
      <c r="K15" s="91">
        <f>J15</f>
        <v>38097</v>
      </c>
      <c r="L15" s="91">
        <f>H15+75</f>
        <v>38102</v>
      </c>
      <c r="M15" s="91">
        <f>+H15+80</f>
        <v>38107</v>
      </c>
      <c r="N15" s="91">
        <f>+H15+80</f>
        <v>38107</v>
      </c>
      <c r="O15" s="91">
        <f>+M15</f>
        <v>38107</v>
      </c>
      <c r="P15" s="91">
        <f t="shared" si="2"/>
        <v>38107</v>
      </c>
      <c r="Q15" s="91">
        <f t="shared" si="0"/>
        <v>38137</v>
      </c>
      <c r="R15" s="91">
        <f>+H15+120</f>
        <v>38147</v>
      </c>
      <c r="S15" s="91" t="s">
        <v>66</v>
      </c>
      <c r="T15" s="93">
        <f>+H15+190</f>
        <v>38217</v>
      </c>
    </row>
    <row r="16" spans="1:22">
      <c r="A16" s="86"/>
      <c r="B16" s="82">
        <f t="shared" ref="B16:G16" si="3">B15</f>
        <v>37957</v>
      </c>
      <c r="C16" s="82">
        <f t="shared" si="3"/>
        <v>37964</v>
      </c>
      <c r="D16" s="82">
        <f t="shared" si="3"/>
        <v>37987</v>
      </c>
      <c r="E16" s="82">
        <f t="shared" si="3"/>
        <v>37997</v>
      </c>
      <c r="F16" s="82">
        <f t="shared" si="3"/>
        <v>38022</v>
      </c>
      <c r="G16" s="82">
        <f t="shared" si="3"/>
        <v>38027</v>
      </c>
      <c r="H16" s="76">
        <f>H14+31</f>
        <v>40</v>
      </c>
      <c r="I16" s="82">
        <f>I15</f>
        <v>38087</v>
      </c>
      <c r="J16" s="82">
        <f>J15</f>
        <v>38097</v>
      </c>
      <c r="K16" s="82">
        <f>K15</f>
        <v>38097</v>
      </c>
      <c r="L16" s="82">
        <f>L15</f>
        <v>38102</v>
      </c>
      <c r="M16" s="82">
        <f>M15</f>
        <v>38107</v>
      </c>
      <c r="N16" s="43">
        <f>+H15+90</f>
        <v>38117</v>
      </c>
      <c r="O16" s="82">
        <f>O15</f>
        <v>38107</v>
      </c>
      <c r="P16" s="43">
        <f t="shared" si="2"/>
        <v>38117</v>
      </c>
      <c r="Q16" s="43">
        <f t="shared" si="0"/>
        <v>38147</v>
      </c>
      <c r="R16" s="82">
        <f>R15</f>
        <v>38147</v>
      </c>
      <c r="S16" s="43" t="s">
        <v>67</v>
      </c>
      <c r="T16" s="87">
        <f>T15</f>
        <v>38217</v>
      </c>
    </row>
    <row r="17" spans="1:20" s="94" customFormat="1">
      <c r="A17" s="90" t="s">
        <v>68</v>
      </c>
      <c r="B17" s="91">
        <f>+H17-70</f>
        <v>37986</v>
      </c>
      <c r="C17" s="91">
        <f>+B17+7</f>
        <v>37993</v>
      </c>
      <c r="D17" s="91">
        <f>+H17-40</f>
        <v>38016</v>
      </c>
      <c r="E17" s="91">
        <f>+D17+10</f>
        <v>38026</v>
      </c>
      <c r="F17" s="91">
        <f>+H17-5</f>
        <v>38051</v>
      </c>
      <c r="G17" s="91">
        <f>+H17</f>
        <v>38056</v>
      </c>
      <c r="H17" s="92">
        <f>H$7+H18</f>
        <v>38056</v>
      </c>
      <c r="I17" s="91">
        <f>+H17+60</f>
        <v>38116</v>
      </c>
      <c r="J17" s="91">
        <f>+H17+70</f>
        <v>38126</v>
      </c>
      <c r="K17" s="91">
        <f>J17</f>
        <v>38126</v>
      </c>
      <c r="L17" s="91">
        <f>H17+75</f>
        <v>38131</v>
      </c>
      <c r="M17" s="91">
        <f>+H17+80</f>
        <v>38136</v>
      </c>
      <c r="N17" s="91">
        <f>+H17+80</f>
        <v>38136</v>
      </c>
      <c r="O17" s="91">
        <f>+M17</f>
        <v>38136</v>
      </c>
      <c r="P17" s="91">
        <f t="shared" si="2"/>
        <v>38136</v>
      </c>
      <c r="Q17" s="91">
        <f t="shared" si="0"/>
        <v>38166</v>
      </c>
      <c r="R17" s="91">
        <f>+H17+120</f>
        <v>38176</v>
      </c>
      <c r="S17" s="91"/>
      <c r="T17" s="93">
        <f>+H17+190</f>
        <v>38246</v>
      </c>
    </row>
    <row r="18" spans="1:20">
      <c r="A18" s="86"/>
      <c r="B18" s="82">
        <f t="shared" ref="B18:G18" si="4">B17</f>
        <v>37986</v>
      </c>
      <c r="C18" s="82">
        <f t="shared" si="4"/>
        <v>37993</v>
      </c>
      <c r="D18" s="82">
        <f t="shared" si="4"/>
        <v>38016</v>
      </c>
      <c r="E18" s="82">
        <f t="shared" si="4"/>
        <v>38026</v>
      </c>
      <c r="F18" s="82">
        <f t="shared" si="4"/>
        <v>38051</v>
      </c>
      <c r="G18" s="82">
        <f t="shared" si="4"/>
        <v>38056</v>
      </c>
      <c r="H18" s="76">
        <f>IF(H9="no",H16+28,H16+29)</f>
        <v>69</v>
      </c>
      <c r="I18" s="82">
        <f>I17</f>
        <v>38116</v>
      </c>
      <c r="J18" s="82">
        <f>J17</f>
        <v>38126</v>
      </c>
      <c r="K18" s="82">
        <f>K17</f>
        <v>38126</v>
      </c>
      <c r="L18" s="82">
        <f>L17</f>
        <v>38131</v>
      </c>
      <c r="M18" s="82">
        <f>M17</f>
        <v>38136</v>
      </c>
      <c r="N18" s="43">
        <f>+H17+90</f>
        <v>38146</v>
      </c>
      <c r="O18" s="82">
        <f>O17</f>
        <v>38136</v>
      </c>
      <c r="P18" s="43">
        <f t="shared" si="2"/>
        <v>38146</v>
      </c>
      <c r="Q18" s="43">
        <f t="shared" si="0"/>
        <v>38176</v>
      </c>
      <c r="R18" s="82">
        <f>R17</f>
        <v>38176</v>
      </c>
      <c r="S18" s="43"/>
      <c r="T18" s="87">
        <f>T17</f>
        <v>38246</v>
      </c>
    </row>
    <row r="19" spans="1:20" s="94" customFormat="1">
      <c r="A19" s="90" t="s">
        <v>69</v>
      </c>
      <c r="B19" s="91">
        <f>+H19-70</f>
        <v>38017</v>
      </c>
      <c r="C19" s="91">
        <f>+B19+7</f>
        <v>38024</v>
      </c>
      <c r="D19" s="91">
        <f>+H19-40</f>
        <v>38047</v>
      </c>
      <c r="E19" s="91">
        <f>+D19+10</f>
        <v>38057</v>
      </c>
      <c r="F19" s="91">
        <f>+H19-5</f>
        <v>38082</v>
      </c>
      <c r="G19" s="91">
        <f>+H19</f>
        <v>38087</v>
      </c>
      <c r="H19" s="92">
        <f>H$7+H20</f>
        <v>38087</v>
      </c>
      <c r="I19" s="91">
        <f>+H19+60</f>
        <v>38147</v>
      </c>
      <c r="J19" s="91">
        <f>+H19+70</f>
        <v>38157</v>
      </c>
      <c r="K19" s="91">
        <f>J19</f>
        <v>38157</v>
      </c>
      <c r="L19" s="91">
        <f>H19+75</f>
        <v>38162</v>
      </c>
      <c r="M19" s="91">
        <f>+H19+80</f>
        <v>38167</v>
      </c>
      <c r="N19" s="91">
        <f>+H19+80</f>
        <v>38167</v>
      </c>
      <c r="O19" s="91">
        <f>+M19</f>
        <v>38167</v>
      </c>
      <c r="P19" s="91">
        <f t="shared" si="2"/>
        <v>38167</v>
      </c>
      <c r="Q19" s="91">
        <f t="shared" si="0"/>
        <v>38197</v>
      </c>
      <c r="R19" s="91">
        <f>+H19+120</f>
        <v>38207</v>
      </c>
      <c r="S19" s="91"/>
      <c r="T19" s="93">
        <f>+H19+190</f>
        <v>38277</v>
      </c>
    </row>
    <row r="20" spans="1:20">
      <c r="A20" s="86"/>
      <c r="B20" s="82">
        <f t="shared" ref="B20:G20" si="5">B19</f>
        <v>38017</v>
      </c>
      <c r="C20" s="82">
        <f t="shared" si="5"/>
        <v>38024</v>
      </c>
      <c r="D20" s="82">
        <f t="shared" si="5"/>
        <v>38047</v>
      </c>
      <c r="E20" s="82">
        <f t="shared" si="5"/>
        <v>38057</v>
      </c>
      <c r="F20" s="82">
        <f t="shared" si="5"/>
        <v>38082</v>
      </c>
      <c r="G20" s="82">
        <f t="shared" si="5"/>
        <v>38087</v>
      </c>
      <c r="H20" s="76">
        <f>H18+31</f>
        <v>100</v>
      </c>
      <c r="I20" s="82">
        <f>I19</f>
        <v>38147</v>
      </c>
      <c r="J20" s="82">
        <f>J19</f>
        <v>38157</v>
      </c>
      <c r="K20" s="82">
        <f>K19</f>
        <v>38157</v>
      </c>
      <c r="L20" s="82">
        <f>L19</f>
        <v>38162</v>
      </c>
      <c r="M20" s="82">
        <f>M19</f>
        <v>38167</v>
      </c>
      <c r="N20" s="43">
        <f>+H19+90</f>
        <v>38177</v>
      </c>
      <c r="O20" s="82">
        <f>O19</f>
        <v>38167</v>
      </c>
      <c r="P20" s="43">
        <f t="shared" si="2"/>
        <v>38177</v>
      </c>
      <c r="Q20" s="43">
        <f t="shared" si="0"/>
        <v>38207</v>
      </c>
      <c r="R20" s="82">
        <f>R19</f>
        <v>38207</v>
      </c>
      <c r="S20" s="43"/>
      <c r="T20" s="87">
        <f>T19</f>
        <v>38277</v>
      </c>
    </row>
    <row r="21" spans="1:20" s="94" customFormat="1">
      <c r="A21" s="90" t="s">
        <v>70</v>
      </c>
      <c r="B21" s="91">
        <f>+H21-70</f>
        <v>38047</v>
      </c>
      <c r="C21" s="91">
        <f>+B21+7</f>
        <v>38054</v>
      </c>
      <c r="D21" s="91">
        <f>+H21-40</f>
        <v>38077</v>
      </c>
      <c r="E21" s="91">
        <f>+D21+10</f>
        <v>38087</v>
      </c>
      <c r="F21" s="91">
        <f>+H21-5</f>
        <v>38112</v>
      </c>
      <c r="G21" s="91">
        <f>+H21</f>
        <v>38117</v>
      </c>
      <c r="H21" s="92">
        <f>H$7+H22</f>
        <v>38117</v>
      </c>
      <c r="I21" s="91">
        <f>+H21+60</f>
        <v>38177</v>
      </c>
      <c r="J21" s="91">
        <f>+H21+70</f>
        <v>38187</v>
      </c>
      <c r="K21" s="91">
        <f>J21</f>
        <v>38187</v>
      </c>
      <c r="L21" s="91">
        <f>H21+75</f>
        <v>38192</v>
      </c>
      <c r="M21" s="91">
        <f>+H21+80</f>
        <v>38197</v>
      </c>
      <c r="N21" s="91">
        <f>+H21+80</f>
        <v>38197</v>
      </c>
      <c r="O21" s="91">
        <f>+M21</f>
        <v>38197</v>
      </c>
      <c r="P21" s="91">
        <f t="shared" si="2"/>
        <v>38197</v>
      </c>
      <c r="Q21" s="91">
        <f t="shared" si="0"/>
        <v>38227</v>
      </c>
      <c r="R21" s="91">
        <f>+H21+120</f>
        <v>38237</v>
      </c>
      <c r="S21" s="91"/>
      <c r="T21" s="93">
        <f>+H21+190</f>
        <v>38307</v>
      </c>
    </row>
    <row r="22" spans="1:20">
      <c r="A22" s="86"/>
      <c r="B22" s="82">
        <f t="shared" ref="B22:G22" si="6">B21</f>
        <v>38047</v>
      </c>
      <c r="C22" s="82">
        <f t="shared" si="6"/>
        <v>38054</v>
      </c>
      <c r="D22" s="82">
        <f t="shared" si="6"/>
        <v>38077</v>
      </c>
      <c r="E22" s="82">
        <f t="shared" si="6"/>
        <v>38087</v>
      </c>
      <c r="F22" s="82">
        <f t="shared" si="6"/>
        <v>38112</v>
      </c>
      <c r="G22" s="82">
        <f t="shared" si="6"/>
        <v>38117</v>
      </c>
      <c r="H22" s="76">
        <f>H20+30</f>
        <v>130</v>
      </c>
      <c r="I22" s="82">
        <f>I21</f>
        <v>38177</v>
      </c>
      <c r="J22" s="82">
        <f>J21</f>
        <v>38187</v>
      </c>
      <c r="K22" s="82">
        <f>K21</f>
        <v>38187</v>
      </c>
      <c r="L22" s="82">
        <f>L21</f>
        <v>38192</v>
      </c>
      <c r="M22" s="82">
        <f>M21</f>
        <v>38197</v>
      </c>
      <c r="N22" s="43">
        <f>+H21+90</f>
        <v>38207</v>
      </c>
      <c r="O22" s="82">
        <f>O21</f>
        <v>38197</v>
      </c>
      <c r="P22" s="43">
        <f t="shared" si="2"/>
        <v>38207</v>
      </c>
      <c r="Q22" s="43">
        <f t="shared" si="0"/>
        <v>38237</v>
      </c>
      <c r="R22" s="82">
        <f>R21</f>
        <v>38237</v>
      </c>
      <c r="S22" s="43"/>
      <c r="T22" s="87">
        <f>T21</f>
        <v>38307</v>
      </c>
    </row>
    <row r="23" spans="1:20" s="94" customFormat="1">
      <c r="A23" s="90" t="s">
        <v>71</v>
      </c>
      <c r="B23" s="91">
        <f>+H23-70</f>
        <v>38078</v>
      </c>
      <c r="C23" s="91">
        <f>+B23+7</f>
        <v>38085</v>
      </c>
      <c r="D23" s="91">
        <f>+H23-40</f>
        <v>38108</v>
      </c>
      <c r="E23" s="91">
        <f>+D23+10</f>
        <v>38118</v>
      </c>
      <c r="F23" s="91">
        <f>+H23-5</f>
        <v>38143</v>
      </c>
      <c r="G23" s="91">
        <f>+H23</f>
        <v>38148</v>
      </c>
      <c r="H23" s="92">
        <f>H$7+H24</f>
        <v>38148</v>
      </c>
      <c r="I23" s="91">
        <f>+H23+60</f>
        <v>38208</v>
      </c>
      <c r="J23" s="91">
        <f>+H23+70</f>
        <v>38218</v>
      </c>
      <c r="K23" s="91">
        <f>J23</f>
        <v>38218</v>
      </c>
      <c r="L23" s="91">
        <f>H23+75</f>
        <v>38223</v>
      </c>
      <c r="M23" s="91">
        <f>+H23+80</f>
        <v>38228</v>
      </c>
      <c r="N23" s="91">
        <f>+H23+80</f>
        <v>38228</v>
      </c>
      <c r="O23" s="91">
        <f>+M23</f>
        <v>38228</v>
      </c>
      <c r="P23" s="91">
        <f t="shared" si="2"/>
        <v>38228</v>
      </c>
      <c r="Q23" s="91">
        <f t="shared" si="0"/>
        <v>38258</v>
      </c>
      <c r="R23" s="91">
        <f>+H23+120</f>
        <v>38268</v>
      </c>
      <c r="S23" s="91"/>
      <c r="T23" s="93">
        <f>+H23+190</f>
        <v>38338</v>
      </c>
    </row>
    <row r="24" spans="1:20">
      <c r="A24" s="86"/>
      <c r="B24" s="82">
        <f t="shared" ref="B24:G24" si="7">B23</f>
        <v>38078</v>
      </c>
      <c r="C24" s="82">
        <f t="shared" si="7"/>
        <v>38085</v>
      </c>
      <c r="D24" s="82">
        <f t="shared" si="7"/>
        <v>38108</v>
      </c>
      <c r="E24" s="82">
        <f t="shared" si="7"/>
        <v>38118</v>
      </c>
      <c r="F24" s="82">
        <f t="shared" si="7"/>
        <v>38143</v>
      </c>
      <c r="G24" s="82">
        <f t="shared" si="7"/>
        <v>38148</v>
      </c>
      <c r="H24" s="76">
        <f>H22+31</f>
        <v>161</v>
      </c>
      <c r="I24" s="82">
        <f>I23</f>
        <v>38208</v>
      </c>
      <c r="J24" s="82">
        <f>J23</f>
        <v>38218</v>
      </c>
      <c r="K24" s="82">
        <f>K23</f>
        <v>38218</v>
      </c>
      <c r="L24" s="82">
        <f>L23</f>
        <v>38223</v>
      </c>
      <c r="M24" s="82">
        <f>M23</f>
        <v>38228</v>
      </c>
      <c r="N24" s="43">
        <f>+H23+90</f>
        <v>38238</v>
      </c>
      <c r="O24" s="82">
        <f>O23</f>
        <v>38228</v>
      </c>
      <c r="P24" s="43">
        <f t="shared" si="2"/>
        <v>38238</v>
      </c>
      <c r="Q24" s="43">
        <f t="shared" si="0"/>
        <v>38268</v>
      </c>
      <c r="R24" s="82">
        <f>R23</f>
        <v>38268</v>
      </c>
      <c r="S24" s="43"/>
      <c r="T24" s="87">
        <f>T23</f>
        <v>38338</v>
      </c>
    </row>
    <row r="25" spans="1:20" s="94" customFormat="1">
      <c r="A25" s="90" t="s">
        <v>62</v>
      </c>
      <c r="B25" s="91">
        <f>+H25-70</f>
        <v>38108</v>
      </c>
      <c r="C25" s="91">
        <f>+B25+7</f>
        <v>38115</v>
      </c>
      <c r="D25" s="91">
        <f>+H25-40</f>
        <v>38138</v>
      </c>
      <c r="E25" s="91">
        <f>+D25+10</f>
        <v>38148</v>
      </c>
      <c r="F25" s="91">
        <f>+H25-5</f>
        <v>38173</v>
      </c>
      <c r="G25" s="91">
        <f>+H25</f>
        <v>38178</v>
      </c>
      <c r="H25" s="92">
        <f>H$7+H26</f>
        <v>38178</v>
      </c>
      <c r="I25" s="91">
        <f>+H25+60</f>
        <v>38238</v>
      </c>
      <c r="J25" s="91">
        <f>+H25+70</f>
        <v>38248</v>
      </c>
      <c r="K25" s="91">
        <f>J25</f>
        <v>38248</v>
      </c>
      <c r="L25" s="91">
        <f>H25+75</f>
        <v>38253</v>
      </c>
      <c r="M25" s="91">
        <f>+H25+80</f>
        <v>38258</v>
      </c>
      <c r="N25" s="91">
        <f>+H25+80</f>
        <v>38258</v>
      </c>
      <c r="O25" s="91">
        <f>+M25</f>
        <v>38258</v>
      </c>
      <c r="P25" s="91">
        <f t="shared" si="2"/>
        <v>38258</v>
      </c>
      <c r="Q25" s="91">
        <f t="shared" si="0"/>
        <v>38288</v>
      </c>
      <c r="R25" s="91">
        <f>+H25+120</f>
        <v>38298</v>
      </c>
      <c r="S25" s="91"/>
      <c r="T25" s="93">
        <f>+H25+190</f>
        <v>38368</v>
      </c>
    </row>
    <row r="26" spans="1:20">
      <c r="A26" s="86"/>
      <c r="B26" s="82">
        <f t="shared" ref="B26:G26" si="8">B25</f>
        <v>38108</v>
      </c>
      <c r="C26" s="82">
        <f t="shared" si="8"/>
        <v>38115</v>
      </c>
      <c r="D26" s="82">
        <f t="shared" si="8"/>
        <v>38138</v>
      </c>
      <c r="E26" s="82">
        <f t="shared" si="8"/>
        <v>38148</v>
      </c>
      <c r="F26" s="82">
        <f t="shared" si="8"/>
        <v>38173</v>
      </c>
      <c r="G26" s="82">
        <f t="shared" si="8"/>
        <v>38178</v>
      </c>
      <c r="H26" s="76">
        <f>H24+30</f>
        <v>191</v>
      </c>
      <c r="I26" s="82">
        <f>I25</f>
        <v>38238</v>
      </c>
      <c r="J26" s="82">
        <f>J25</f>
        <v>38248</v>
      </c>
      <c r="K26" s="82">
        <f>K25</f>
        <v>38248</v>
      </c>
      <c r="L26" s="82">
        <f>L25</f>
        <v>38253</v>
      </c>
      <c r="M26" s="82">
        <f>M25</f>
        <v>38258</v>
      </c>
      <c r="N26" s="43">
        <f>+H25+90</f>
        <v>38268</v>
      </c>
      <c r="O26" s="82">
        <f>O25</f>
        <v>38258</v>
      </c>
      <c r="P26" s="43">
        <f t="shared" si="2"/>
        <v>38268</v>
      </c>
      <c r="Q26" s="43">
        <f t="shared" si="0"/>
        <v>38298</v>
      </c>
      <c r="R26" s="82">
        <f>R25</f>
        <v>38298</v>
      </c>
      <c r="S26" s="43"/>
      <c r="T26" s="87">
        <f>T25</f>
        <v>38368</v>
      </c>
    </row>
    <row r="27" spans="1:20" s="94" customFormat="1">
      <c r="A27" s="90" t="s">
        <v>65</v>
      </c>
      <c r="B27" s="91">
        <f>+H27-70</f>
        <v>38139</v>
      </c>
      <c r="C27" s="91">
        <f>+B27+7</f>
        <v>38146</v>
      </c>
      <c r="D27" s="91">
        <f>+H27-40</f>
        <v>38169</v>
      </c>
      <c r="E27" s="91">
        <f>+D27+10</f>
        <v>38179</v>
      </c>
      <c r="F27" s="91">
        <f>+H27-5</f>
        <v>38204</v>
      </c>
      <c r="G27" s="91">
        <f>+H27</f>
        <v>38209</v>
      </c>
      <c r="H27" s="92">
        <f>H$7+H28</f>
        <v>38209</v>
      </c>
      <c r="I27" s="91">
        <f>+H27+60</f>
        <v>38269</v>
      </c>
      <c r="J27" s="91">
        <f>+H27+70</f>
        <v>38279</v>
      </c>
      <c r="K27" s="91">
        <f>J27</f>
        <v>38279</v>
      </c>
      <c r="L27" s="91">
        <f>H27+75</f>
        <v>38284</v>
      </c>
      <c r="M27" s="91">
        <f>+H27+80</f>
        <v>38289</v>
      </c>
      <c r="N27" s="91">
        <f>+H27+80</f>
        <v>38289</v>
      </c>
      <c r="O27" s="91">
        <f>+M27</f>
        <v>38289</v>
      </c>
      <c r="P27" s="91">
        <f t="shared" si="2"/>
        <v>38289</v>
      </c>
      <c r="Q27" s="91">
        <f t="shared" si="0"/>
        <v>38319</v>
      </c>
      <c r="R27" s="91">
        <f>+H27+120</f>
        <v>38329</v>
      </c>
      <c r="S27" s="91"/>
      <c r="T27" s="93">
        <f>+H27+190</f>
        <v>38399</v>
      </c>
    </row>
    <row r="28" spans="1:20">
      <c r="A28" s="86"/>
      <c r="B28" s="82">
        <f t="shared" ref="B28:G28" si="9">B27</f>
        <v>38139</v>
      </c>
      <c r="C28" s="82">
        <f t="shared" si="9"/>
        <v>38146</v>
      </c>
      <c r="D28" s="82">
        <f t="shared" si="9"/>
        <v>38169</v>
      </c>
      <c r="E28" s="82">
        <f t="shared" si="9"/>
        <v>38179</v>
      </c>
      <c r="F28" s="82">
        <f t="shared" si="9"/>
        <v>38204</v>
      </c>
      <c r="G28" s="82">
        <f t="shared" si="9"/>
        <v>38209</v>
      </c>
      <c r="H28" s="76">
        <f>H26+31</f>
        <v>222</v>
      </c>
      <c r="I28" s="82">
        <f>I27</f>
        <v>38269</v>
      </c>
      <c r="J28" s="82">
        <f>J27</f>
        <v>38279</v>
      </c>
      <c r="K28" s="82">
        <f>K27</f>
        <v>38279</v>
      </c>
      <c r="L28" s="82">
        <f>L27</f>
        <v>38284</v>
      </c>
      <c r="M28" s="82">
        <f>M27</f>
        <v>38289</v>
      </c>
      <c r="N28" s="43">
        <f>+H27+90</f>
        <v>38299</v>
      </c>
      <c r="O28" s="82">
        <f>O27</f>
        <v>38289</v>
      </c>
      <c r="P28" s="43">
        <f t="shared" si="2"/>
        <v>38299</v>
      </c>
      <c r="Q28" s="43">
        <f t="shared" si="0"/>
        <v>38329</v>
      </c>
      <c r="R28" s="82">
        <f>R27</f>
        <v>38329</v>
      </c>
      <c r="S28" s="43"/>
      <c r="T28" s="87">
        <f>T27</f>
        <v>38399</v>
      </c>
    </row>
    <row r="29" spans="1:20" s="94" customFormat="1">
      <c r="A29" s="90" t="s">
        <v>68</v>
      </c>
      <c r="B29" s="91">
        <f>+H29-70</f>
        <v>38170</v>
      </c>
      <c r="C29" s="91">
        <f>+B29+7</f>
        <v>38177</v>
      </c>
      <c r="D29" s="91">
        <f>+H29-40</f>
        <v>38200</v>
      </c>
      <c r="E29" s="91">
        <f>+D29+10</f>
        <v>38210</v>
      </c>
      <c r="F29" s="91">
        <f>+H29-5</f>
        <v>38235</v>
      </c>
      <c r="G29" s="91">
        <f>+H29</f>
        <v>38240</v>
      </c>
      <c r="H29" s="92">
        <f>H$7+H30</f>
        <v>38240</v>
      </c>
      <c r="I29" s="91">
        <f>+H29+60</f>
        <v>38300</v>
      </c>
      <c r="J29" s="91">
        <f>+H29+70</f>
        <v>38310</v>
      </c>
      <c r="K29" s="91">
        <f>J29</f>
        <v>38310</v>
      </c>
      <c r="L29" s="91">
        <f>H29+75</f>
        <v>38315</v>
      </c>
      <c r="M29" s="91">
        <f>+H29+80</f>
        <v>38320</v>
      </c>
      <c r="N29" s="91">
        <f>+H29+80</f>
        <v>38320</v>
      </c>
      <c r="O29" s="91">
        <f>+M29</f>
        <v>38320</v>
      </c>
      <c r="P29" s="91">
        <f t="shared" si="2"/>
        <v>38320</v>
      </c>
      <c r="Q29" s="91">
        <f t="shared" si="0"/>
        <v>38350</v>
      </c>
      <c r="R29" s="91">
        <f>+H29+120</f>
        <v>38360</v>
      </c>
      <c r="S29" s="91"/>
      <c r="T29" s="93">
        <f>+H29+190</f>
        <v>38430</v>
      </c>
    </row>
    <row r="30" spans="1:20">
      <c r="A30" s="86"/>
      <c r="B30" s="82">
        <f t="shared" ref="B30:G30" si="10">B29</f>
        <v>38170</v>
      </c>
      <c r="C30" s="82">
        <f t="shared" si="10"/>
        <v>38177</v>
      </c>
      <c r="D30" s="82">
        <f t="shared" si="10"/>
        <v>38200</v>
      </c>
      <c r="E30" s="82">
        <f t="shared" si="10"/>
        <v>38210</v>
      </c>
      <c r="F30" s="82">
        <f t="shared" si="10"/>
        <v>38235</v>
      </c>
      <c r="G30" s="82">
        <f t="shared" si="10"/>
        <v>38240</v>
      </c>
      <c r="H30" s="76">
        <f>H28+31</f>
        <v>253</v>
      </c>
      <c r="I30" s="82">
        <f>I29</f>
        <v>38300</v>
      </c>
      <c r="J30" s="82">
        <f>J29</f>
        <v>38310</v>
      </c>
      <c r="K30" s="82">
        <f>K29</f>
        <v>38310</v>
      </c>
      <c r="L30" s="82">
        <f>L29</f>
        <v>38315</v>
      </c>
      <c r="M30" s="82">
        <f>M29</f>
        <v>38320</v>
      </c>
      <c r="N30" s="43">
        <f>+H29+90</f>
        <v>38330</v>
      </c>
      <c r="O30" s="82">
        <f>O29</f>
        <v>38320</v>
      </c>
      <c r="P30" s="43">
        <f t="shared" si="2"/>
        <v>38330</v>
      </c>
      <c r="Q30" s="43">
        <f t="shared" si="0"/>
        <v>38360</v>
      </c>
      <c r="R30" s="82">
        <f>R29</f>
        <v>38360</v>
      </c>
      <c r="S30" s="43"/>
      <c r="T30" s="87">
        <f>T29</f>
        <v>38430</v>
      </c>
    </row>
    <row r="31" spans="1:20" s="94" customFormat="1">
      <c r="A31" s="90" t="s">
        <v>69</v>
      </c>
      <c r="B31" s="91">
        <f>+H31-70</f>
        <v>38200</v>
      </c>
      <c r="C31" s="91">
        <f>+B31+7</f>
        <v>38207</v>
      </c>
      <c r="D31" s="91">
        <f>+H31-40</f>
        <v>38230</v>
      </c>
      <c r="E31" s="91">
        <f>+D31+10</f>
        <v>38240</v>
      </c>
      <c r="F31" s="91">
        <f>+H31-5</f>
        <v>38265</v>
      </c>
      <c r="G31" s="91">
        <f>+H31</f>
        <v>38270</v>
      </c>
      <c r="H31" s="92">
        <f>H$7+H32</f>
        <v>38270</v>
      </c>
      <c r="I31" s="91">
        <f>+H31+60</f>
        <v>38330</v>
      </c>
      <c r="J31" s="91">
        <f>+H31+70</f>
        <v>38340</v>
      </c>
      <c r="K31" s="91">
        <f>J31</f>
        <v>38340</v>
      </c>
      <c r="L31" s="91">
        <f>H31+75</f>
        <v>38345</v>
      </c>
      <c r="M31" s="91">
        <f>+H31+80</f>
        <v>38350</v>
      </c>
      <c r="N31" s="91">
        <f>+H31+80</f>
        <v>38350</v>
      </c>
      <c r="O31" s="91">
        <f>+M31</f>
        <v>38350</v>
      </c>
      <c r="P31" s="91">
        <f t="shared" si="2"/>
        <v>38350</v>
      </c>
      <c r="Q31" s="91">
        <f t="shared" si="0"/>
        <v>38380</v>
      </c>
      <c r="R31" s="91">
        <f>+H31+120</f>
        <v>38390</v>
      </c>
      <c r="S31" s="91"/>
      <c r="T31" s="93">
        <f>+H31+190</f>
        <v>38460</v>
      </c>
    </row>
    <row r="32" spans="1:20">
      <c r="A32" s="86"/>
      <c r="B32" s="82">
        <f t="shared" ref="B32:G32" si="11">B31</f>
        <v>38200</v>
      </c>
      <c r="C32" s="82">
        <f t="shared" si="11"/>
        <v>38207</v>
      </c>
      <c r="D32" s="82">
        <f t="shared" si="11"/>
        <v>38230</v>
      </c>
      <c r="E32" s="82">
        <f t="shared" si="11"/>
        <v>38240</v>
      </c>
      <c r="F32" s="82">
        <f t="shared" si="11"/>
        <v>38265</v>
      </c>
      <c r="G32" s="82">
        <f t="shared" si="11"/>
        <v>38270</v>
      </c>
      <c r="H32" s="76">
        <f>H30+30</f>
        <v>283</v>
      </c>
      <c r="I32" s="82">
        <f>I31</f>
        <v>38330</v>
      </c>
      <c r="J32" s="82">
        <f>J31</f>
        <v>38340</v>
      </c>
      <c r="K32" s="82">
        <f>K31</f>
        <v>38340</v>
      </c>
      <c r="L32" s="82">
        <f>L31</f>
        <v>38345</v>
      </c>
      <c r="M32" s="82">
        <f>M31</f>
        <v>38350</v>
      </c>
      <c r="N32" s="43">
        <f>+H31+90</f>
        <v>38360</v>
      </c>
      <c r="O32" s="82">
        <f>O31</f>
        <v>38350</v>
      </c>
      <c r="P32" s="43">
        <f t="shared" si="2"/>
        <v>38360</v>
      </c>
      <c r="Q32" s="43">
        <f t="shared" si="0"/>
        <v>38390</v>
      </c>
      <c r="R32" s="82">
        <f>R31</f>
        <v>38390</v>
      </c>
      <c r="S32" s="43"/>
      <c r="T32" s="87">
        <f>T31</f>
        <v>38460</v>
      </c>
    </row>
    <row r="33" spans="1:20" s="94" customFormat="1">
      <c r="A33" s="90" t="s">
        <v>70</v>
      </c>
      <c r="B33" s="91">
        <f>+H33-70</f>
        <v>38231</v>
      </c>
      <c r="C33" s="91">
        <f>+B33+7</f>
        <v>38238</v>
      </c>
      <c r="D33" s="91">
        <f>+H33-40</f>
        <v>38261</v>
      </c>
      <c r="E33" s="91">
        <f>+D33+10</f>
        <v>38271</v>
      </c>
      <c r="F33" s="91">
        <f>+H33-5</f>
        <v>38296</v>
      </c>
      <c r="G33" s="91">
        <f>+H33</f>
        <v>38301</v>
      </c>
      <c r="H33" s="92">
        <f>H$7+H34</f>
        <v>38301</v>
      </c>
      <c r="I33" s="91">
        <f>+H33+60</f>
        <v>38361</v>
      </c>
      <c r="J33" s="91">
        <f>+H33+70</f>
        <v>38371</v>
      </c>
      <c r="K33" s="91">
        <f>J33</f>
        <v>38371</v>
      </c>
      <c r="L33" s="91">
        <f>H33+75</f>
        <v>38376</v>
      </c>
      <c r="M33" s="91">
        <f>+H33+80</f>
        <v>38381</v>
      </c>
      <c r="N33" s="91">
        <f>+H33+80</f>
        <v>38381</v>
      </c>
      <c r="O33" s="91">
        <f>+M33</f>
        <v>38381</v>
      </c>
      <c r="P33" s="91">
        <f t="shared" si="2"/>
        <v>38381</v>
      </c>
      <c r="Q33" s="91">
        <f t="shared" si="0"/>
        <v>38411</v>
      </c>
      <c r="R33" s="91">
        <f>+H33+120</f>
        <v>38421</v>
      </c>
      <c r="S33" s="91"/>
      <c r="T33" s="93">
        <f>+H33+190</f>
        <v>38491</v>
      </c>
    </row>
    <row r="34" spans="1:20">
      <c r="A34" s="86"/>
      <c r="B34" s="82">
        <f t="shared" ref="B34:G34" si="12">B33</f>
        <v>38231</v>
      </c>
      <c r="C34" s="82">
        <f t="shared" si="12"/>
        <v>38238</v>
      </c>
      <c r="D34" s="82">
        <f t="shared" si="12"/>
        <v>38261</v>
      </c>
      <c r="E34" s="82">
        <f t="shared" si="12"/>
        <v>38271</v>
      </c>
      <c r="F34" s="82">
        <f t="shared" si="12"/>
        <v>38296</v>
      </c>
      <c r="G34" s="82">
        <f t="shared" si="12"/>
        <v>38301</v>
      </c>
      <c r="H34" s="76">
        <f>H32+31</f>
        <v>314</v>
      </c>
      <c r="I34" s="82">
        <f>I33</f>
        <v>38361</v>
      </c>
      <c r="J34" s="82">
        <f>J33</f>
        <v>38371</v>
      </c>
      <c r="K34" s="82">
        <f>K33</f>
        <v>38371</v>
      </c>
      <c r="L34" s="82">
        <f>L33</f>
        <v>38376</v>
      </c>
      <c r="M34" s="82">
        <f>M33</f>
        <v>38381</v>
      </c>
      <c r="N34" s="43">
        <f>+H33+90</f>
        <v>38391</v>
      </c>
      <c r="O34" s="82">
        <f>O33</f>
        <v>38381</v>
      </c>
      <c r="P34" s="43">
        <f t="shared" si="2"/>
        <v>38391</v>
      </c>
      <c r="Q34" s="43">
        <f t="shared" si="0"/>
        <v>38421</v>
      </c>
      <c r="R34" s="82">
        <f>R33</f>
        <v>38421</v>
      </c>
      <c r="S34" s="43"/>
      <c r="T34" s="87">
        <f>T33</f>
        <v>38491</v>
      </c>
    </row>
    <row r="35" spans="1:20" s="94" customFormat="1">
      <c r="A35" s="90" t="s">
        <v>71</v>
      </c>
      <c r="B35" s="91">
        <f>+H35-70</f>
        <v>38261</v>
      </c>
      <c r="C35" s="91">
        <f>+B35+7</f>
        <v>38268</v>
      </c>
      <c r="D35" s="91">
        <f>+H35-40</f>
        <v>38291</v>
      </c>
      <c r="E35" s="91">
        <f>+D35+10</f>
        <v>38301</v>
      </c>
      <c r="F35" s="91">
        <f>+H35-5</f>
        <v>38326</v>
      </c>
      <c r="G35" s="91">
        <f>+H35</f>
        <v>38331</v>
      </c>
      <c r="H35" s="92">
        <f>H$7+H36</f>
        <v>38331</v>
      </c>
      <c r="I35" s="91">
        <f>+H35+60</f>
        <v>38391</v>
      </c>
      <c r="J35" s="91">
        <f>+H35+70</f>
        <v>38401</v>
      </c>
      <c r="K35" s="91">
        <f>J35</f>
        <v>38401</v>
      </c>
      <c r="L35" s="91">
        <f>H35+75</f>
        <v>38406</v>
      </c>
      <c r="M35" s="91">
        <f>+H35+80</f>
        <v>38411</v>
      </c>
      <c r="N35" s="91">
        <f>+H35+80</f>
        <v>38411</v>
      </c>
      <c r="O35" s="91">
        <f>+M35</f>
        <v>38411</v>
      </c>
      <c r="P35" s="91">
        <f t="shared" si="2"/>
        <v>38411</v>
      </c>
      <c r="Q35" s="91">
        <f t="shared" si="0"/>
        <v>38441</v>
      </c>
      <c r="R35" s="91">
        <f>+H35+120</f>
        <v>38451</v>
      </c>
      <c r="S35" s="91"/>
      <c r="T35" s="93">
        <f>+H35+190</f>
        <v>38521</v>
      </c>
    </row>
    <row r="36" spans="1:20" ht="13.8" thickBot="1">
      <c r="A36" s="88"/>
      <c r="B36" s="83">
        <f t="shared" ref="B36:G36" si="13">B35</f>
        <v>38261</v>
      </c>
      <c r="C36" s="83">
        <f t="shared" si="13"/>
        <v>38268</v>
      </c>
      <c r="D36" s="83">
        <f t="shared" si="13"/>
        <v>38291</v>
      </c>
      <c r="E36" s="83">
        <f t="shared" si="13"/>
        <v>38301</v>
      </c>
      <c r="F36" s="83">
        <f t="shared" si="13"/>
        <v>38326</v>
      </c>
      <c r="G36" s="83">
        <f t="shared" si="13"/>
        <v>38331</v>
      </c>
      <c r="H36" s="84">
        <f>H34+30</f>
        <v>344</v>
      </c>
      <c r="I36" s="83">
        <f>I35</f>
        <v>38391</v>
      </c>
      <c r="J36" s="83">
        <f>J35</f>
        <v>38401</v>
      </c>
      <c r="K36" s="83">
        <f>K35</f>
        <v>38401</v>
      </c>
      <c r="L36" s="83">
        <f>L35</f>
        <v>38406</v>
      </c>
      <c r="M36" s="83">
        <f>M35</f>
        <v>38411</v>
      </c>
      <c r="N36" s="85">
        <f>H35+90</f>
        <v>38421</v>
      </c>
      <c r="O36" s="83">
        <f>O35</f>
        <v>38411</v>
      </c>
      <c r="P36" s="85">
        <f>N36</f>
        <v>38421</v>
      </c>
      <c r="Q36" s="85">
        <f t="shared" si="0"/>
        <v>38451</v>
      </c>
      <c r="R36" s="83">
        <f>R35</f>
        <v>38451</v>
      </c>
      <c r="S36" s="85"/>
      <c r="T36" s="89">
        <f>T35</f>
        <v>38521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111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F17" sqref="F17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38353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38292</v>
      </c>
      <c r="C13" s="91">
        <f>+B13+7</f>
        <v>38299</v>
      </c>
      <c r="D13" s="91">
        <f>+H13-40</f>
        <v>38322</v>
      </c>
      <c r="E13" s="91">
        <f>+D13+10</f>
        <v>38332</v>
      </c>
      <c r="F13" s="91">
        <f>+H13-5</f>
        <v>38357</v>
      </c>
      <c r="G13" s="91">
        <f>+H13</f>
        <v>38362</v>
      </c>
      <c r="H13" s="92">
        <f>H$7+H14</f>
        <v>38362</v>
      </c>
      <c r="I13" s="91">
        <f>+H13+60</f>
        <v>38422</v>
      </c>
      <c r="J13" s="91">
        <f>+H13+70</f>
        <v>38432</v>
      </c>
      <c r="K13" s="91">
        <f>J13</f>
        <v>38432</v>
      </c>
      <c r="L13" s="91">
        <f>H13+75</f>
        <v>38437</v>
      </c>
      <c r="M13" s="91">
        <f>+H13+80</f>
        <v>38442</v>
      </c>
      <c r="N13" s="91">
        <f>+H13+80</f>
        <v>38442</v>
      </c>
      <c r="O13" s="91">
        <f>+M13</f>
        <v>38442</v>
      </c>
      <c r="P13" s="91">
        <f>+N13</f>
        <v>38442</v>
      </c>
      <c r="Q13" s="91">
        <f t="shared" ref="Q13:Q36" si="0">+P13+30</f>
        <v>38472</v>
      </c>
      <c r="R13" s="91">
        <f>+H13+120</f>
        <v>38482</v>
      </c>
      <c r="S13" s="91" t="s">
        <v>63</v>
      </c>
      <c r="T13" s="93">
        <f>+H13+190</f>
        <v>38552</v>
      </c>
    </row>
    <row r="14" spans="1:22">
      <c r="A14" s="86"/>
      <c r="B14" s="82">
        <f t="shared" ref="B14:G14" si="1">B13</f>
        <v>38292</v>
      </c>
      <c r="C14" s="82">
        <f t="shared" si="1"/>
        <v>38299</v>
      </c>
      <c r="D14" s="82">
        <f t="shared" si="1"/>
        <v>38322</v>
      </c>
      <c r="E14" s="82">
        <f t="shared" si="1"/>
        <v>38332</v>
      </c>
      <c r="F14" s="82">
        <f t="shared" si="1"/>
        <v>38357</v>
      </c>
      <c r="G14" s="82">
        <f t="shared" si="1"/>
        <v>38362</v>
      </c>
      <c r="H14" s="76">
        <v>9</v>
      </c>
      <c r="I14" s="82">
        <f>I13</f>
        <v>38422</v>
      </c>
      <c r="J14" s="82">
        <f>J13</f>
        <v>38432</v>
      </c>
      <c r="K14" s="82">
        <f>K13</f>
        <v>38432</v>
      </c>
      <c r="L14" s="82">
        <f>L13</f>
        <v>38437</v>
      </c>
      <c r="M14" s="82">
        <f>M13</f>
        <v>38442</v>
      </c>
      <c r="N14" s="43">
        <f>+H13+90</f>
        <v>38452</v>
      </c>
      <c r="O14" s="82">
        <f>O13</f>
        <v>38442</v>
      </c>
      <c r="P14" s="43">
        <f t="shared" ref="P14:P35" si="2">+N14</f>
        <v>38452</v>
      </c>
      <c r="Q14" s="43">
        <f t="shared" si="0"/>
        <v>38482</v>
      </c>
      <c r="R14" s="82">
        <f>R13</f>
        <v>38482</v>
      </c>
      <c r="S14" s="43" t="s">
        <v>64</v>
      </c>
      <c r="T14" s="87">
        <f>T13</f>
        <v>38552</v>
      </c>
    </row>
    <row r="15" spans="1:22" s="94" customFormat="1">
      <c r="A15" s="90" t="s">
        <v>65</v>
      </c>
      <c r="B15" s="91">
        <f>+H15-70</f>
        <v>38323</v>
      </c>
      <c r="C15" s="91">
        <f>+B15+7</f>
        <v>38330</v>
      </c>
      <c r="D15" s="91">
        <f>+H15-40</f>
        <v>38353</v>
      </c>
      <c r="E15" s="91">
        <f>+D15+10</f>
        <v>38363</v>
      </c>
      <c r="F15" s="91">
        <f>+H15-5</f>
        <v>38388</v>
      </c>
      <c r="G15" s="91">
        <f>+H15</f>
        <v>38393</v>
      </c>
      <c r="H15" s="92">
        <f>H$7+H16</f>
        <v>38393</v>
      </c>
      <c r="I15" s="91">
        <f>+H15+60</f>
        <v>38453</v>
      </c>
      <c r="J15" s="91">
        <f>+H15+70</f>
        <v>38463</v>
      </c>
      <c r="K15" s="91">
        <f>J15</f>
        <v>38463</v>
      </c>
      <c r="L15" s="91">
        <f>H15+75</f>
        <v>38468</v>
      </c>
      <c r="M15" s="91">
        <f>+H15+80</f>
        <v>38473</v>
      </c>
      <c r="N15" s="91">
        <f>+H15+80</f>
        <v>38473</v>
      </c>
      <c r="O15" s="91">
        <f>+M15</f>
        <v>38473</v>
      </c>
      <c r="P15" s="91">
        <f t="shared" si="2"/>
        <v>38473</v>
      </c>
      <c r="Q15" s="91">
        <f t="shared" si="0"/>
        <v>38503</v>
      </c>
      <c r="R15" s="91">
        <f>+H15+120</f>
        <v>38513</v>
      </c>
      <c r="S15" s="91" t="s">
        <v>66</v>
      </c>
      <c r="T15" s="93">
        <f>+H15+190</f>
        <v>38583</v>
      </c>
    </row>
    <row r="16" spans="1:22">
      <c r="A16" s="86"/>
      <c r="B16" s="82">
        <f t="shared" ref="B16:G16" si="3">B15</f>
        <v>38323</v>
      </c>
      <c r="C16" s="82">
        <f t="shared" si="3"/>
        <v>38330</v>
      </c>
      <c r="D16" s="82">
        <f t="shared" si="3"/>
        <v>38353</v>
      </c>
      <c r="E16" s="82">
        <f t="shared" si="3"/>
        <v>38363</v>
      </c>
      <c r="F16" s="82">
        <f t="shared" si="3"/>
        <v>38388</v>
      </c>
      <c r="G16" s="82">
        <f t="shared" si="3"/>
        <v>38393</v>
      </c>
      <c r="H16" s="76">
        <f>H14+31</f>
        <v>40</v>
      </c>
      <c r="I16" s="82">
        <f>I15</f>
        <v>38453</v>
      </c>
      <c r="J16" s="82">
        <f>J15</f>
        <v>38463</v>
      </c>
      <c r="K16" s="82">
        <f>K15</f>
        <v>38463</v>
      </c>
      <c r="L16" s="82">
        <f>L15</f>
        <v>38468</v>
      </c>
      <c r="M16" s="82">
        <f>M15</f>
        <v>38473</v>
      </c>
      <c r="N16" s="43">
        <f>+H15+90</f>
        <v>38483</v>
      </c>
      <c r="O16" s="82">
        <f>O15</f>
        <v>38473</v>
      </c>
      <c r="P16" s="43">
        <f t="shared" si="2"/>
        <v>38483</v>
      </c>
      <c r="Q16" s="43">
        <f t="shared" si="0"/>
        <v>38513</v>
      </c>
      <c r="R16" s="82">
        <f>R15</f>
        <v>38513</v>
      </c>
      <c r="S16" s="43" t="s">
        <v>67</v>
      </c>
      <c r="T16" s="87">
        <f>T15</f>
        <v>38583</v>
      </c>
    </row>
    <row r="17" spans="1:20" s="94" customFormat="1">
      <c r="A17" s="90" t="s">
        <v>68</v>
      </c>
      <c r="B17" s="91">
        <f>+H17-70</f>
        <v>38351</v>
      </c>
      <c r="C17" s="91">
        <f>+B17+7</f>
        <v>38358</v>
      </c>
      <c r="D17" s="91">
        <f>+H17-40</f>
        <v>38381</v>
      </c>
      <c r="E17" s="91">
        <f>+D17+10</f>
        <v>38391</v>
      </c>
      <c r="F17" s="91">
        <f>+H17-5</f>
        <v>38416</v>
      </c>
      <c r="G17" s="91">
        <f>+H17</f>
        <v>38421</v>
      </c>
      <c r="H17" s="92">
        <f>H$7+H18</f>
        <v>38421</v>
      </c>
      <c r="I17" s="91">
        <f>+H17+60</f>
        <v>38481</v>
      </c>
      <c r="J17" s="91">
        <f>+H17+70</f>
        <v>38491</v>
      </c>
      <c r="K17" s="91">
        <f>J17</f>
        <v>38491</v>
      </c>
      <c r="L17" s="91">
        <f>H17+75</f>
        <v>38496</v>
      </c>
      <c r="M17" s="91">
        <f>+H17+80</f>
        <v>38501</v>
      </c>
      <c r="N17" s="91">
        <f>+H17+80</f>
        <v>38501</v>
      </c>
      <c r="O17" s="91">
        <f>+M17</f>
        <v>38501</v>
      </c>
      <c r="P17" s="91">
        <f t="shared" si="2"/>
        <v>38501</v>
      </c>
      <c r="Q17" s="91">
        <f t="shared" si="0"/>
        <v>38531</v>
      </c>
      <c r="R17" s="91">
        <f>+H17+120</f>
        <v>38541</v>
      </c>
      <c r="S17" s="91"/>
      <c r="T17" s="93">
        <f>+H17+190</f>
        <v>38611</v>
      </c>
    </row>
    <row r="18" spans="1:20">
      <c r="A18" s="86"/>
      <c r="B18" s="82">
        <f t="shared" ref="B18:G18" si="4">B17</f>
        <v>38351</v>
      </c>
      <c r="C18" s="82">
        <f t="shared" si="4"/>
        <v>38358</v>
      </c>
      <c r="D18" s="82">
        <f t="shared" si="4"/>
        <v>38381</v>
      </c>
      <c r="E18" s="82">
        <f t="shared" si="4"/>
        <v>38391</v>
      </c>
      <c r="F18" s="82">
        <f t="shared" si="4"/>
        <v>38416</v>
      </c>
      <c r="G18" s="82">
        <f t="shared" si="4"/>
        <v>38421</v>
      </c>
      <c r="H18" s="76">
        <f>IF(H9="no",H16+28,H16+29)</f>
        <v>68</v>
      </c>
      <c r="I18" s="82">
        <f>I17</f>
        <v>38481</v>
      </c>
      <c r="J18" s="82">
        <f>J17</f>
        <v>38491</v>
      </c>
      <c r="K18" s="82">
        <f>K17</f>
        <v>38491</v>
      </c>
      <c r="L18" s="82">
        <f>L17</f>
        <v>38496</v>
      </c>
      <c r="M18" s="82">
        <f>M17</f>
        <v>38501</v>
      </c>
      <c r="N18" s="43">
        <f>+H17+90</f>
        <v>38511</v>
      </c>
      <c r="O18" s="82">
        <f>O17</f>
        <v>38501</v>
      </c>
      <c r="P18" s="43">
        <f t="shared" si="2"/>
        <v>38511</v>
      </c>
      <c r="Q18" s="43">
        <f t="shared" si="0"/>
        <v>38541</v>
      </c>
      <c r="R18" s="82">
        <f>R17</f>
        <v>38541</v>
      </c>
      <c r="S18" s="43"/>
      <c r="T18" s="87">
        <f>T17</f>
        <v>38611</v>
      </c>
    </row>
    <row r="19" spans="1:20" s="94" customFormat="1">
      <c r="A19" s="90" t="s">
        <v>69</v>
      </c>
      <c r="B19" s="91">
        <f>+H19-70</f>
        <v>38382</v>
      </c>
      <c r="C19" s="91">
        <f>+B19+7</f>
        <v>38389</v>
      </c>
      <c r="D19" s="91">
        <f>+H19-40</f>
        <v>38412</v>
      </c>
      <c r="E19" s="91">
        <f>+D19+10</f>
        <v>38422</v>
      </c>
      <c r="F19" s="91">
        <f>+H19-5</f>
        <v>38447</v>
      </c>
      <c r="G19" s="91">
        <f>+H19</f>
        <v>38452</v>
      </c>
      <c r="H19" s="92">
        <f>H$7+H20</f>
        <v>38452</v>
      </c>
      <c r="I19" s="91">
        <f>+H19+60</f>
        <v>38512</v>
      </c>
      <c r="J19" s="91">
        <f>+H19+70</f>
        <v>38522</v>
      </c>
      <c r="K19" s="91">
        <f>J19</f>
        <v>38522</v>
      </c>
      <c r="L19" s="91">
        <f>H19+75</f>
        <v>38527</v>
      </c>
      <c r="M19" s="91">
        <f>+H19+80</f>
        <v>38532</v>
      </c>
      <c r="N19" s="91">
        <f>+H19+80</f>
        <v>38532</v>
      </c>
      <c r="O19" s="91">
        <f>+M19</f>
        <v>38532</v>
      </c>
      <c r="P19" s="91">
        <f t="shared" si="2"/>
        <v>38532</v>
      </c>
      <c r="Q19" s="91">
        <f t="shared" si="0"/>
        <v>38562</v>
      </c>
      <c r="R19" s="91">
        <f>+H19+120</f>
        <v>38572</v>
      </c>
      <c r="S19" s="91"/>
      <c r="T19" s="93">
        <f>+H19+190</f>
        <v>38642</v>
      </c>
    </row>
    <row r="20" spans="1:20">
      <c r="A20" s="86"/>
      <c r="B20" s="82">
        <f t="shared" ref="B20:G20" si="5">B19</f>
        <v>38382</v>
      </c>
      <c r="C20" s="82">
        <f t="shared" si="5"/>
        <v>38389</v>
      </c>
      <c r="D20" s="82">
        <f t="shared" si="5"/>
        <v>38412</v>
      </c>
      <c r="E20" s="82">
        <f t="shared" si="5"/>
        <v>38422</v>
      </c>
      <c r="F20" s="82">
        <f t="shared" si="5"/>
        <v>38447</v>
      </c>
      <c r="G20" s="82">
        <f t="shared" si="5"/>
        <v>38452</v>
      </c>
      <c r="H20" s="76">
        <f>H18+31</f>
        <v>99</v>
      </c>
      <c r="I20" s="82">
        <f>I19</f>
        <v>38512</v>
      </c>
      <c r="J20" s="82">
        <f>J19</f>
        <v>38522</v>
      </c>
      <c r="K20" s="82">
        <f>K19</f>
        <v>38522</v>
      </c>
      <c r="L20" s="82">
        <f>L19</f>
        <v>38527</v>
      </c>
      <c r="M20" s="82">
        <f>M19</f>
        <v>38532</v>
      </c>
      <c r="N20" s="43">
        <f>+H19+90</f>
        <v>38542</v>
      </c>
      <c r="O20" s="82">
        <f>O19</f>
        <v>38532</v>
      </c>
      <c r="P20" s="43">
        <f t="shared" si="2"/>
        <v>38542</v>
      </c>
      <c r="Q20" s="43">
        <f t="shared" si="0"/>
        <v>38572</v>
      </c>
      <c r="R20" s="82">
        <f>R19</f>
        <v>38572</v>
      </c>
      <c r="S20" s="43"/>
      <c r="T20" s="87">
        <f>T19</f>
        <v>38642</v>
      </c>
    </row>
    <row r="21" spans="1:20" s="94" customFormat="1">
      <c r="A21" s="90" t="s">
        <v>70</v>
      </c>
      <c r="B21" s="91">
        <f>+H21-70</f>
        <v>38412</v>
      </c>
      <c r="C21" s="91">
        <f>+B21+7</f>
        <v>38419</v>
      </c>
      <c r="D21" s="91">
        <f>+H21-40</f>
        <v>38442</v>
      </c>
      <c r="E21" s="91">
        <f>+D21+10</f>
        <v>38452</v>
      </c>
      <c r="F21" s="91">
        <f>+H21-5</f>
        <v>38477</v>
      </c>
      <c r="G21" s="91">
        <f>+H21</f>
        <v>38482</v>
      </c>
      <c r="H21" s="92">
        <f>H$7+H22</f>
        <v>38482</v>
      </c>
      <c r="I21" s="91">
        <f>+H21+60</f>
        <v>38542</v>
      </c>
      <c r="J21" s="91">
        <f>+H21+70</f>
        <v>38552</v>
      </c>
      <c r="K21" s="91">
        <f>J21</f>
        <v>38552</v>
      </c>
      <c r="L21" s="91">
        <f>H21+75</f>
        <v>38557</v>
      </c>
      <c r="M21" s="91">
        <f>+H21+80</f>
        <v>38562</v>
      </c>
      <c r="N21" s="91">
        <f>+H21+80</f>
        <v>38562</v>
      </c>
      <c r="O21" s="91">
        <f>+M21</f>
        <v>38562</v>
      </c>
      <c r="P21" s="91">
        <f t="shared" si="2"/>
        <v>38562</v>
      </c>
      <c r="Q21" s="91">
        <f t="shared" si="0"/>
        <v>38592</v>
      </c>
      <c r="R21" s="91">
        <f>+H21+120</f>
        <v>38602</v>
      </c>
      <c r="S21" s="91"/>
      <c r="T21" s="93">
        <f>+H21+190</f>
        <v>38672</v>
      </c>
    </row>
    <row r="22" spans="1:20">
      <c r="A22" s="86"/>
      <c r="B22" s="82">
        <f t="shared" ref="B22:G22" si="6">B21</f>
        <v>38412</v>
      </c>
      <c r="C22" s="82">
        <f t="shared" si="6"/>
        <v>38419</v>
      </c>
      <c r="D22" s="82">
        <f t="shared" si="6"/>
        <v>38442</v>
      </c>
      <c r="E22" s="82">
        <f t="shared" si="6"/>
        <v>38452</v>
      </c>
      <c r="F22" s="82">
        <f t="shared" si="6"/>
        <v>38477</v>
      </c>
      <c r="G22" s="82">
        <f t="shared" si="6"/>
        <v>38482</v>
      </c>
      <c r="H22" s="76">
        <f>H20+30</f>
        <v>129</v>
      </c>
      <c r="I22" s="82">
        <f>I21</f>
        <v>38542</v>
      </c>
      <c r="J22" s="82">
        <f>J21</f>
        <v>38552</v>
      </c>
      <c r="K22" s="82">
        <f>K21</f>
        <v>38552</v>
      </c>
      <c r="L22" s="82">
        <f>L21</f>
        <v>38557</v>
      </c>
      <c r="M22" s="82">
        <f>M21</f>
        <v>38562</v>
      </c>
      <c r="N22" s="43">
        <f>+H21+90</f>
        <v>38572</v>
      </c>
      <c r="O22" s="82">
        <f>O21</f>
        <v>38562</v>
      </c>
      <c r="P22" s="43">
        <f t="shared" si="2"/>
        <v>38572</v>
      </c>
      <c r="Q22" s="43">
        <f t="shared" si="0"/>
        <v>38602</v>
      </c>
      <c r="R22" s="82">
        <f>R21</f>
        <v>38602</v>
      </c>
      <c r="S22" s="43"/>
      <c r="T22" s="87">
        <f>T21</f>
        <v>38672</v>
      </c>
    </row>
    <row r="23" spans="1:20" s="94" customFormat="1">
      <c r="A23" s="90" t="s">
        <v>71</v>
      </c>
      <c r="B23" s="91">
        <f>+H23-70</f>
        <v>38443</v>
      </c>
      <c r="C23" s="91">
        <f>+B23+7</f>
        <v>38450</v>
      </c>
      <c r="D23" s="91">
        <f>+H23-40</f>
        <v>38473</v>
      </c>
      <c r="E23" s="91">
        <f>+D23+10</f>
        <v>38483</v>
      </c>
      <c r="F23" s="91">
        <f>+H23-5</f>
        <v>38508</v>
      </c>
      <c r="G23" s="91">
        <f>+H23</f>
        <v>38513</v>
      </c>
      <c r="H23" s="92">
        <f>H$7+H24</f>
        <v>38513</v>
      </c>
      <c r="I23" s="91">
        <f>+H23+60</f>
        <v>38573</v>
      </c>
      <c r="J23" s="91">
        <f>+H23+70</f>
        <v>38583</v>
      </c>
      <c r="K23" s="91">
        <f>J23</f>
        <v>38583</v>
      </c>
      <c r="L23" s="91">
        <f>H23+75</f>
        <v>38588</v>
      </c>
      <c r="M23" s="91">
        <f>+H23+80</f>
        <v>38593</v>
      </c>
      <c r="N23" s="91">
        <f>+H23+80</f>
        <v>38593</v>
      </c>
      <c r="O23" s="91">
        <f>+M23</f>
        <v>38593</v>
      </c>
      <c r="P23" s="91">
        <f t="shared" si="2"/>
        <v>38593</v>
      </c>
      <c r="Q23" s="91">
        <f t="shared" si="0"/>
        <v>38623</v>
      </c>
      <c r="R23" s="91">
        <f>+H23+120</f>
        <v>38633</v>
      </c>
      <c r="S23" s="91"/>
      <c r="T23" s="93">
        <f>+H23+190</f>
        <v>38703</v>
      </c>
    </row>
    <row r="24" spans="1:20">
      <c r="A24" s="86"/>
      <c r="B24" s="82">
        <f t="shared" ref="B24:G24" si="7">B23</f>
        <v>38443</v>
      </c>
      <c r="C24" s="82">
        <f t="shared" si="7"/>
        <v>38450</v>
      </c>
      <c r="D24" s="82">
        <f t="shared" si="7"/>
        <v>38473</v>
      </c>
      <c r="E24" s="82">
        <f t="shared" si="7"/>
        <v>38483</v>
      </c>
      <c r="F24" s="82">
        <f t="shared" si="7"/>
        <v>38508</v>
      </c>
      <c r="G24" s="82">
        <f t="shared" si="7"/>
        <v>38513</v>
      </c>
      <c r="H24" s="76">
        <f>H22+31</f>
        <v>160</v>
      </c>
      <c r="I24" s="82">
        <f>I23</f>
        <v>38573</v>
      </c>
      <c r="J24" s="82">
        <f>J23</f>
        <v>38583</v>
      </c>
      <c r="K24" s="82">
        <f>K23</f>
        <v>38583</v>
      </c>
      <c r="L24" s="82">
        <f>L23</f>
        <v>38588</v>
      </c>
      <c r="M24" s="82">
        <f>M23</f>
        <v>38593</v>
      </c>
      <c r="N24" s="43">
        <f>+H23+90</f>
        <v>38603</v>
      </c>
      <c r="O24" s="82">
        <f>O23</f>
        <v>38593</v>
      </c>
      <c r="P24" s="43">
        <f t="shared" si="2"/>
        <v>38603</v>
      </c>
      <c r="Q24" s="43">
        <f t="shared" si="0"/>
        <v>38633</v>
      </c>
      <c r="R24" s="82">
        <f>R23</f>
        <v>38633</v>
      </c>
      <c r="S24" s="43"/>
      <c r="T24" s="87">
        <f>T23</f>
        <v>38703</v>
      </c>
    </row>
    <row r="25" spans="1:20" s="94" customFormat="1">
      <c r="A25" s="90" t="s">
        <v>62</v>
      </c>
      <c r="B25" s="91">
        <f>+H25-70</f>
        <v>38473</v>
      </c>
      <c r="C25" s="91">
        <f>+B25+7</f>
        <v>38480</v>
      </c>
      <c r="D25" s="91">
        <f>+H25-40</f>
        <v>38503</v>
      </c>
      <c r="E25" s="91">
        <f>+D25+10</f>
        <v>38513</v>
      </c>
      <c r="F25" s="91">
        <f>+H25-5</f>
        <v>38538</v>
      </c>
      <c r="G25" s="91">
        <f>+H25</f>
        <v>38543</v>
      </c>
      <c r="H25" s="92">
        <f>H$7+H26</f>
        <v>38543</v>
      </c>
      <c r="I25" s="91">
        <f>+H25+60</f>
        <v>38603</v>
      </c>
      <c r="J25" s="91">
        <f>+H25+70</f>
        <v>38613</v>
      </c>
      <c r="K25" s="91">
        <f>J25</f>
        <v>38613</v>
      </c>
      <c r="L25" s="91">
        <f>H25+75</f>
        <v>38618</v>
      </c>
      <c r="M25" s="91">
        <f>+H25+80</f>
        <v>38623</v>
      </c>
      <c r="N25" s="91">
        <f>+H25+80</f>
        <v>38623</v>
      </c>
      <c r="O25" s="91">
        <f>+M25</f>
        <v>38623</v>
      </c>
      <c r="P25" s="91">
        <f t="shared" si="2"/>
        <v>38623</v>
      </c>
      <c r="Q25" s="91">
        <f t="shared" si="0"/>
        <v>38653</v>
      </c>
      <c r="R25" s="91">
        <f>+H25+120</f>
        <v>38663</v>
      </c>
      <c r="S25" s="91"/>
      <c r="T25" s="93">
        <f>+H25+190</f>
        <v>38733</v>
      </c>
    </row>
    <row r="26" spans="1:20">
      <c r="A26" s="86"/>
      <c r="B26" s="82">
        <f t="shared" ref="B26:G26" si="8">B25</f>
        <v>38473</v>
      </c>
      <c r="C26" s="82">
        <f t="shared" si="8"/>
        <v>38480</v>
      </c>
      <c r="D26" s="82">
        <f t="shared" si="8"/>
        <v>38503</v>
      </c>
      <c r="E26" s="82">
        <f t="shared" si="8"/>
        <v>38513</v>
      </c>
      <c r="F26" s="82">
        <f t="shared" si="8"/>
        <v>38538</v>
      </c>
      <c r="G26" s="82">
        <f t="shared" si="8"/>
        <v>38543</v>
      </c>
      <c r="H26" s="76">
        <f>H24+30</f>
        <v>190</v>
      </c>
      <c r="I26" s="82">
        <f>I25</f>
        <v>38603</v>
      </c>
      <c r="J26" s="82">
        <f>J25</f>
        <v>38613</v>
      </c>
      <c r="K26" s="82">
        <f>K25</f>
        <v>38613</v>
      </c>
      <c r="L26" s="82">
        <f>L25</f>
        <v>38618</v>
      </c>
      <c r="M26" s="82">
        <f>M25</f>
        <v>38623</v>
      </c>
      <c r="N26" s="43">
        <f>+H25+90</f>
        <v>38633</v>
      </c>
      <c r="O26" s="82">
        <f>O25</f>
        <v>38623</v>
      </c>
      <c r="P26" s="43">
        <f t="shared" si="2"/>
        <v>38633</v>
      </c>
      <c r="Q26" s="43">
        <f t="shared" si="0"/>
        <v>38663</v>
      </c>
      <c r="R26" s="82">
        <f>R25</f>
        <v>38663</v>
      </c>
      <c r="S26" s="43"/>
      <c r="T26" s="87">
        <f>T25</f>
        <v>38733</v>
      </c>
    </row>
    <row r="27" spans="1:20" s="94" customFormat="1">
      <c r="A27" s="90" t="s">
        <v>65</v>
      </c>
      <c r="B27" s="91">
        <f>+H27-70</f>
        <v>38504</v>
      </c>
      <c r="C27" s="91">
        <f>+B27+7</f>
        <v>38511</v>
      </c>
      <c r="D27" s="91">
        <f>+H27-40</f>
        <v>38534</v>
      </c>
      <c r="E27" s="91">
        <f>+D27+10</f>
        <v>38544</v>
      </c>
      <c r="F27" s="91">
        <f>+H27-5</f>
        <v>38569</v>
      </c>
      <c r="G27" s="91">
        <f>+H27</f>
        <v>38574</v>
      </c>
      <c r="H27" s="92">
        <f>H$7+H28</f>
        <v>38574</v>
      </c>
      <c r="I27" s="91">
        <f>+H27+60</f>
        <v>38634</v>
      </c>
      <c r="J27" s="91">
        <f>+H27+70</f>
        <v>38644</v>
      </c>
      <c r="K27" s="91">
        <f>J27</f>
        <v>38644</v>
      </c>
      <c r="L27" s="91">
        <f>H27+75</f>
        <v>38649</v>
      </c>
      <c r="M27" s="91">
        <f>+H27+80</f>
        <v>38654</v>
      </c>
      <c r="N27" s="91">
        <f>+H27+80</f>
        <v>38654</v>
      </c>
      <c r="O27" s="91">
        <f>+M27</f>
        <v>38654</v>
      </c>
      <c r="P27" s="91">
        <f t="shared" si="2"/>
        <v>38654</v>
      </c>
      <c r="Q27" s="91">
        <f t="shared" si="0"/>
        <v>38684</v>
      </c>
      <c r="R27" s="91">
        <f>+H27+120</f>
        <v>38694</v>
      </c>
      <c r="S27" s="91"/>
      <c r="T27" s="93">
        <f>+H27+190</f>
        <v>38764</v>
      </c>
    </row>
    <row r="28" spans="1:20">
      <c r="A28" s="86"/>
      <c r="B28" s="82">
        <f t="shared" ref="B28:G28" si="9">B27</f>
        <v>38504</v>
      </c>
      <c r="C28" s="82">
        <f t="shared" si="9"/>
        <v>38511</v>
      </c>
      <c r="D28" s="82">
        <f t="shared" si="9"/>
        <v>38534</v>
      </c>
      <c r="E28" s="82">
        <f t="shared" si="9"/>
        <v>38544</v>
      </c>
      <c r="F28" s="82">
        <f t="shared" si="9"/>
        <v>38569</v>
      </c>
      <c r="G28" s="82">
        <f t="shared" si="9"/>
        <v>38574</v>
      </c>
      <c r="H28" s="76">
        <f>H26+31</f>
        <v>221</v>
      </c>
      <c r="I28" s="82">
        <f>I27</f>
        <v>38634</v>
      </c>
      <c r="J28" s="82">
        <f>J27</f>
        <v>38644</v>
      </c>
      <c r="K28" s="82">
        <f>K27</f>
        <v>38644</v>
      </c>
      <c r="L28" s="82">
        <f>L27</f>
        <v>38649</v>
      </c>
      <c r="M28" s="82">
        <f>M27</f>
        <v>38654</v>
      </c>
      <c r="N28" s="43">
        <f>+H27+90</f>
        <v>38664</v>
      </c>
      <c r="O28" s="82">
        <f>O27</f>
        <v>38654</v>
      </c>
      <c r="P28" s="43">
        <f t="shared" si="2"/>
        <v>38664</v>
      </c>
      <c r="Q28" s="43">
        <f t="shared" si="0"/>
        <v>38694</v>
      </c>
      <c r="R28" s="82">
        <f>R27</f>
        <v>38694</v>
      </c>
      <c r="S28" s="43"/>
      <c r="T28" s="87">
        <f>T27</f>
        <v>38764</v>
      </c>
    </row>
    <row r="29" spans="1:20" s="94" customFormat="1">
      <c r="A29" s="90" t="s">
        <v>68</v>
      </c>
      <c r="B29" s="91">
        <f>+H29-70</f>
        <v>38535</v>
      </c>
      <c r="C29" s="91">
        <f>+B29+7</f>
        <v>38542</v>
      </c>
      <c r="D29" s="91">
        <f>+H29-40</f>
        <v>38565</v>
      </c>
      <c r="E29" s="91">
        <f>+D29+10</f>
        <v>38575</v>
      </c>
      <c r="F29" s="91">
        <f>+H29-5</f>
        <v>38600</v>
      </c>
      <c r="G29" s="91">
        <f>+H29</f>
        <v>38605</v>
      </c>
      <c r="H29" s="92">
        <f>H$7+H30</f>
        <v>38605</v>
      </c>
      <c r="I29" s="91">
        <f>+H29+60</f>
        <v>38665</v>
      </c>
      <c r="J29" s="91">
        <f>+H29+70</f>
        <v>38675</v>
      </c>
      <c r="K29" s="91">
        <f>J29</f>
        <v>38675</v>
      </c>
      <c r="L29" s="91">
        <f>H29+75</f>
        <v>38680</v>
      </c>
      <c r="M29" s="91">
        <f>+H29+80</f>
        <v>38685</v>
      </c>
      <c r="N29" s="91">
        <f>+H29+80</f>
        <v>38685</v>
      </c>
      <c r="O29" s="91">
        <f>+M29</f>
        <v>38685</v>
      </c>
      <c r="P29" s="91">
        <f t="shared" si="2"/>
        <v>38685</v>
      </c>
      <c r="Q29" s="91">
        <f t="shared" si="0"/>
        <v>38715</v>
      </c>
      <c r="R29" s="91">
        <f>+H29+120</f>
        <v>38725</v>
      </c>
      <c r="S29" s="91"/>
      <c r="T29" s="93">
        <f>+H29+190</f>
        <v>38795</v>
      </c>
    </row>
    <row r="30" spans="1:20">
      <c r="A30" s="86"/>
      <c r="B30" s="82">
        <f t="shared" ref="B30:G30" si="10">B29</f>
        <v>38535</v>
      </c>
      <c r="C30" s="82">
        <f t="shared" si="10"/>
        <v>38542</v>
      </c>
      <c r="D30" s="82">
        <f t="shared" si="10"/>
        <v>38565</v>
      </c>
      <c r="E30" s="82">
        <f t="shared" si="10"/>
        <v>38575</v>
      </c>
      <c r="F30" s="82">
        <f t="shared" si="10"/>
        <v>38600</v>
      </c>
      <c r="G30" s="82">
        <f t="shared" si="10"/>
        <v>38605</v>
      </c>
      <c r="H30" s="76">
        <f>H28+31</f>
        <v>252</v>
      </c>
      <c r="I30" s="82">
        <f>I29</f>
        <v>38665</v>
      </c>
      <c r="J30" s="82">
        <f>J29</f>
        <v>38675</v>
      </c>
      <c r="K30" s="82">
        <f>K29</f>
        <v>38675</v>
      </c>
      <c r="L30" s="82">
        <f>L29</f>
        <v>38680</v>
      </c>
      <c r="M30" s="82">
        <f>M29</f>
        <v>38685</v>
      </c>
      <c r="N30" s="43">
        <f>+H29+90</f>
        <v>38695</v>
      </c>
      <c r="O30" s="82">
        <f>O29</f>
        <v>38685</v>
      </c>
      <c r="P30" s="43">
        <f t="shared" si="2"/>
        <v>38695</v>
      </c>
      <c r="Q30" s="43">
        <f t="shared" si="0"/>
        <v>38725</v>
      </c>
      <c r="R30" s="82">
        <f>R29</f>
        <v>38725</v>
      </c>
      <c r="S30" s="43"/>
      <c r="T30" s="87">
        <f>T29</f>
        <v>38795</v>
      </c>
    </row>
    <row r="31" spans="1:20" s="94" customFormat="1">
      <c r="A31" s="90" t="s">
        <v>69</v>
      </c>
      <c r="B31" s="91">
        <f>+H31-70</f>
        <v>38565</v>
      </c>
      <c r="C31" s="91">
        <f>+B31+7</f>
        <v>38572</v>
      </c>
      <c r="D31" s="91">
        <f>+H31-40</f>
        <v>38595</v>
      </c>
      <c r="E31" s="91">
        <f>+D31+10</f>
        <v>38605</v>
      </c>
      <c r="F31" s="91">
        <f>+H31-5</f>
        <v>38630</v>
      </c>
      <c r="G31" s="91">
        <f>+H31</f>
        <v>38635</v>
      </c>
      <c r="H31" s="92">
        <f>H$7+H32</f>
        <v>38635</v>
      </c>
      <c r="I31" s="91">
        <f>+H31+60</f>
        <v>38695</v>
      </c>
      <c r="J31" s="91">
        <f>+H31+70</f>
        <v>38705</v>
      </c>
      <c r="K31" s="91">
        <f>J31</f>
        <v>38705</v>
      </c>
      <c r="L31" s="91">
        <f>H31+75</f>
        <v>38710</v>
      </c>
      <c r="M31" s="91">
        <f>+H31+80</f>
        <v>38715</v>
      </c>
      <c r="N31" s="91">
        <f>+H31+80</f>
        <v>38715</v>
      </c>
      <c r="O31" s="91">
        <f>+M31</f>
        <v>38715</v>
      </c>
      <c r="P31" s="91">
        <f t="shared" si="2"/>
        <v>38715</v>
      </c>
      <c r="Q31" s="91">
        <f t="shared" si="0"/>
        <v>38745</v>
      </c>
      <c r="R31" s="91">
        <f>+H31+120</f>
        <v>38755</v>
      </c>
      <c r="S31" s="91"/>
      <c r="T31" s="93">
        <f>+H31+190</f>
        <v>38825</v>
      </c>
    </row>
    <row r="32" spans="1:20">
      <c r="A32" s="86"/>
      <c r="B32" s="82">
        <f t="shared" ref="B32:G32" si="11">B31</f>
        <v>38565</v>
      </c>
      <c r="C32" s="82">
        <f t="shared" si="11"/>
        <v>38572</v>
      </c>
      <c r="D32" s="82">
        <f t="shared" si="11"/>
        <v>38595</v>
      </c>
      <c r="E32" s="82">
        <f t="shared" si="11"/>
        <v>38605</v>
      </c>
      <c r="F32" s="82">
        <f t="shared" si="11"/>
        <v>38630</v>
      </c>
      <c r="G32" s="82">
        <f t="shared" si="11"/>
        <v>38635</v>
      </c>
      <c r="H32" s="76">
        <f>H30+30</f>
        <v>282</v>
      </c>
      <c r="I32" s="82">
        <f>I31</f>
        <v>38695</v>
      </c>
      <c r="J32" s="82">
        <f>J31</f>
        <v>38705</v>
      </c>
      <c r="K32" s="82">
        <f>K31</f>
        <v>38705</v>
      </c>
      <c r="L32" s="82">
        <f>L31</f>
        <v>38710</v>
      </c>
      <c r="M32" s="82">
        <f>M31</f>
        <v>38715</v>
      </c>
      <c r="N32" s="43">
        <f>+H31+90</f>
        <v>38725</v>
      </c>
      <c r="O32" s="82">
        <f>O31</f>
        <v>38715</v>
      </c>
      <c r="P32" s="43">
        <f t="shared" si="2"/>
        <v>38725</v>
      </c>
      <c r="Q32" s="43">
        <f t="shared" si="0"/>
        <v>38755</v>
      </c>
      <c r="R32" s="82">
        <f>R31</f>
        <v>38755</v>
      </c>
      <c r="S32" s="43"/>
      <c r="T32" s="87">
        <f>T31</f>
        <v>38825</v>
      </c>
    </row>
    <row r="33" spans="1:20" s="94" customFormat="1">
      <c r="A33" s="90" t="s">
        <v>70</v>
      </c>
      <c r="B33" s="91">
        <f>+H33-70</f>
        <v>38596</v>
      </c>
      <c r="C33" s="91">
        <f>+B33+7</f>
        <v>38603</v>
      </c>
      <c r="D33" s="91">
        <f>+H33-40</f>
        <v>38626</v>
      </c>
      <c r="E33" s="91">
        <f>+D33+10</f>
        <v>38636</v>
      </c>
      <c r="F33" s="91">
        <f>+H33-5</f>
        <v>38661</v>
      </c>
      <c r="G33" s="91">
        <f>+H33</f>
        <v>38666</v>
      </c>
      <c r="H33" s="92">
        <f>H$7+H34</f>
        <v>38666</v>
      </c>
      <c r="I33" s="91">
        <f>+H33+60</f>
        <v>38726</v>
      </c>
      <c r="J33" s="91">
        <f>+H33+70</f>
        <v>38736</v>
      </c>
      <c r="K33" s="91">
        <f>J33</f>
        <v>38736</v>
      </c>
      <c r="L33" s="91">
        <f>H33+75</f>
        <v>38741</v>
      </c>
      <c r="M33" s="91">
        <f>+H33+80</f>
        <v>38746</v>
      </c>
      <c r="N33" s="91">
        <f>+H33+80</f>
        <v>38746</v>
      </c>
      <c r="O33" s="91">
        <f>+M33</f>
        <v>38746</v>
      </c>
      <c r="P33" s="91">
        <f t="shared" si="2"/>
        <v>38746</v>
      </c>
      <c r="Q33" s="91">
        <f t="shared" si="0"/>
        <v>38776</v>
      </c>
      <c r="R33" s="91">
        <f>+H33+120</f>
        <v>38786</v>
      </c>
      <c r="S33" s="91"/>
      <c r="T33" s="93">
        <f>+H33+190</f>
        <v>38856</v>
      </c>
    </row>
    <row r="34" spans="1:20">
      <c r="A34" s="86"/>
      <c r="B34" s="82">
        <f t="shared" ref="B34:G34" si="12">B33</f>
        <v>38596</v>
      </c>
      <c r="C34" s="82">
        <f t="shared" si="12"/>
        <v>38603</v>
      </c>
      <c r="D34" s="82">
        <f t="shared" si="12"/>
        <v>38626</v>
      </c>
      <c r="E34" s="82">
        <f t="shared" si="12"/>
        <v>38636</v>
      </c>
      <c r="F34" s="82">
        <f t="shared" si="12"/>
        <v>38661</v>
      </c>
      <c r="G34" s="82">
        <f t="shared" si="12"/>
        <v>38666</v>
      </c>
      <c r="H34" s="76">
        <f>H32+31</f>
        <v>313</v>
      </c>
      <c r="I34" s="82">
        <f>I33</f>
        <v>38726</v>
      </c>
      <c r="J34" s="82">
        <f>J33</f>
        <v>38736</v>
      </c>
      <c r="K34" s="82">
        <f>K33</f>
        <v>38736</v>
      </c>
      <c r="L34" s="82">
        <f>L33</f>
        <v>38741</v>
      </c>
      <c r="M34" s="82">
        <f>M33</f>
        <v>38746</v>
      </c>
      <c r="N34" s="43">
        <f>+H33+90</f>
        <v>38756</v>
      </c>
      <c r="O34" s="82">
        <f>O33</f>
        <v>38746</v>
      </c>
      <c r="P34" s="43">
        <f t="shared" si="2"/>
        <v>38756</v>
      </c>
      <c r="Q34" s="43">
        <f t="shared" si="0"/>
        <v>38786</v>
      </c>
      <c r="R34" s="82">
        <f>R33</f>
        <v>38786</v>
      </c>
      <c r="S34" s="43"/>
      <c r="T34" s="87">
        <f>T33</f>
        <v>38856</v>
      </c>
    </row>
    <row r="35" spans="1:20" s="94" customFormat="1">
      <c r="A35" s="90" t="s">
        <v>71</v>
      </c>
      <c r="B35" s="91">
        <f>+H35-70</f>
        <v>38626</v>
      </c>
      <c r="C35" s="91">
        <f>+B35+7</f>
        <v>38633</v>
      </c>
      <c r="D35" s="91">
        <f>+H35-40</f>
        <v>38656</v>
      </c>
      <c r="E35" s="91">
        <f>+D35+10</f>
        <v>38666</v>
      </c>
      <c r="F35" s="91">
        <f>+H35-5</f>
        <v>38691</v>
      </c>
      <c r="G35" s="91">
        <f>+H35</f>
        <v>38696</v>
      </c>
      <c r="H35" s="92">
        <f>H$7+H36</f>
        <v>38696</v>
      </c>
      <c r="I35" s="91">
        <f>+H35+60</f>
        <v>38756</v>
      </c>
      <c r="J35" s="91">
        <f>+H35+70</f>
        <v>38766</v>
      </c>
      <c r="K35" s="91">
        <f>J35</f>
        <v>38766</v>
      </c>
      <c r="L35" s="91">
        <f>H35+75</f>
        <v>38771</v>
      </c>
      <c r="M35" s="91">
        <f>+H35+80</f>
        <v>38776</v>
      </c>
      <c r="N35" s="91">
        <f>+H35+80</f>
        <v>38776</v>
      </c>
      <c r="O35" s="91">
        <f>+M35</f>
        <v>38776</v>
      </c>
      <c r="P35" s="91">
        <f t="shared" si="2"/>
        <v>38776</v>
      </c>
      <c r="Q35" s="91">
        <f t="shared" si="0"/>
        <v>38806</v>
      </c>
      <c r="R35" s="91">
        <f>+H35+120</f>
        <v>38816</v>
      </c>
      <c r="S35" s="91"/>
      <c r="T35" s="93">
        <f>+H35+190</f>
        <v>38886</v>
      </c>
    </row>
    <row r="36" spans="1:20" ht="13.8" thickBot="1">
      <c r="A36" s="88"/>
      <c r="B36" s="83">
        <f t="shared" ref="B36:G36" si="13">B35</f>
        <v>38626</v>
      </c>
      <c r="C36" s="83">
        <f t="shared" si="13"/>
        <v>38633</v>
      </c>
      <c r="D36" s="83">
        <f t="shared" si="13"/>
        <v>38656</v>
      </c>
      <c r="E36" s="83">
        <f t="shared" si="13"/>
        <v>38666</v>
      </c>
      <c r="F36" s="83">
        <f t="shared" si="13"/>
        <v>38691</v>
      </c>
      <c r="G36" s="83">
        <f t="shared" si="13"/>
        <v>38696</v>
      </c>
      <c r="H36" s="84">
        <f>H34+30</f>
        <v>343</v>
      </c>
      <c r="I36" s="83">
        <f>I35</f>
        <v>38756</v>
      </c>
      <c r="J36" s="83">
        <f>J35</f>
        <v>38766</v>
      </c>
      <c r="K36" s="83">
        <f>K35</f>
        <v>38766</v>
      </c>
      <c r="L36" s="83">
        <f>L35</f>
        <v>38771</v>
      </c>
      <c r="M36" s="83">
        <f>M35</f>
        <v>38776</v>
      </c>
      <c r="N36" s="85">
        <f>H35+90</f>
        <v>38786</v>
      </c>
      <c r="O36" s="83">
        <f>O35</f>
        <v>38776</v>
      </c>
      <c r="P36" s="85">
        <f>N36</f>
        <v>38786</v>
      </c>
      <c r="Q36" s="85">
        <f t="shared" si="0"/>
        <v>38816</v>
      </c>
      <c r="R36" s="83">
        <f>R35</f>
        <v>38816</v>
      </c>
      <c r="S36" s="85"/>
      <c r="T36" s="89">
        <f>T35</f>
        <v>38886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horizont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V87"/>
  <sheetViews>
    <sheetView workbookViewId="0">
      <pane xSplit="1" ySplit="11" topLeftCell="B21" activePane="bottomRight" state="frozen"/>
      <selection activeCell="I23" sqref="I23"/>
      <selection pane="topRight" activeCell="I23" sqref="I23"/>
      <selection pane="bottomLeft" activeCell="I23" sqref="I23"/>
      <selection pane="bottomRight" activeCell="C35" sqref="C35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38718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38657</v>
      </c>
      <c r="C13" s="91">
        <f>+B13+7</f>
        <v>38664</v>
      </c>
      <c r="D13" s="91">
        <f>+H13-40</f>
        <v>38687</v>
      </c>
      <c r="E13" s="91">
        <f>+D13+10</f>
        <v>38697</v>
      </c>
      <c r="F13" s="91">
        <f>+H13-5</f>
        <v>38722</v>
      </c>
      <c r="G13" s="91">
        <f>+H13</f>
        <v>38727</v>
      </c>
      <c r="H13" s="92">
        <f>H$7+H14</f>
        <v>38727</v>
      </c>
      <c r="I13" s="91">
        <f>+H13+60</f>
        <v>38787</v>
      </c>
      <c r="J13" s="91">
        <f>+H13+70</f>
        <v>38797</v>
      </c>
      <c r="K13" s="91">
        <f>J13</f>
        <v>38797</v>
      </c>
      <c r="L13" s="91">
        <f>H13+75</f>
        <v>38802</v>
      </c>
      <c r="M13" s="91">
        <f>+H13+80</f>
        <v>38807</v>
      </c>
      <c r="N13" s="91">
        <f>+H13+80</f>
        <v>38807</v>
      </c>
      <c r="O13" s="91">
        <f>+M13</f>
        <v>38807</v>
      </c>
      <c r="P13" s="91">
        <f>+N13</f>
        <v>38807</v>
      </c>
      <c r="Q13" s="91">
        <f t="shared" ref="Q13:Q36" si="0">+P13+30</f>
        <v>38837</v>
      </c>
      <c r="R13" s="91">
        <f>+H13+120</f>
        <v>38847</v>
      </c>
      <c r="S13" s="91" t="s">
        <v>63</v>
      </c>
      <c r="T13" s="93">
        <f>+H13+190</f>
        <v>38917</v>
      </c>
    </row>
    <row r="14" spans="1:22">
      <c r="A14" s="86"/>
      <c r="B14" s="82">
        <f t="shared" ref="B14:G14" si="1">B13</f>
        <v>38657</v>
      </c>
      <c r="C14" s="82">
        <f t="shared" si="1"/>
        <v>38664</v>
      </c>
      <c r="D14" s="82">
        <f t="shared" si="1"/>
        <v>38687</v>
      </c>
      <c r="E14" s="82">
        <f t="shared" si="1"/>
        <v>38697</v>
      </c>
      <c r="F14" s="82">
        <f t="shared" si="1"/>
        <v>38722</v>
      </c>
      <c r="G14" s="82">
        <f t="shared" si="1"/>
        <v>38727</v>
      </c>
      <c r="H14" s="76">
        <v>9</v>
      </c>
      <c r="I14" s="82">
        <f>I13</f>
        <v>38787</v>
      </c>
      <c r="J14" s="82">
        <f>J13</f>
        <v>38797</v>
      </c>
      <c r="K14" s="82">
        <f>K13</f>
        <v>38797</v>
      </c>
      <c r="L14" s="82">
        <f>L13</f>
        <v>38802</v>
      </c>
      <c r="M14" s="82">
        <f>M13</f>
        <v>38807</v>
      </c>
      <c r="N14" s="43">
        <f>+H13+90</f>
        <v>38817</v>
      </c>
      <c r="O14" s="82">
        <f>O13</f>
        <v>38807</v>
      </c>
      <c r="P14" s="43">
        <f t="shared" ref="P14:P35" si="2">+N14</f>
        <v>38817</v>
      </c>
      <c r="Q14" s="43">
        <f t="shared" si="0"/>
        <v>38847</v>
      </c>
      <c r="R14" s="82">
        <f>R13</f>
        <v>38847</v>
      </c>
      <c r="S14" s="43" t="s">
        <v>64</v>
      </c>
      <c r="T14" s="87">
        <f>T13</f>
        <v>38917</v>
      </c>
    </row>
    <row r="15" spans="1:22" s="94" customFormat="1">
      <c r="A15" s="90" t="s">
        <v>65</v>
      </c>
      <c r="B15" s="91">
        <f>+H15-70</f>
        <v>38688</v>
      </c>
      <c r="C15" s="91">
        <f>+B15+7</f>
        <v>38695</v>
      </c>
      <c r="D15" s="91">
        <f>+H15-40</f>
        <v>38718</v>
      </c>
      <c r="E15" s="91">
        <f>+D15+10</f>
        <v>38728</v>
      </c>
      <c r="F15" s="91">
        <f>+H15-5</f>
        <v>38753</v>
      </c>
      <c r="G15" s="91">
        <f>+H15</f>
        <v>38758</v>
      </c>
      <c r="H15" s="92">
        <f>H$7+H16</f>
        <v>38758</v>
      </c>
      <c r="I15" s="91">
        <f>+H15+60</f>
        <v>38818</v>
      </c>
      <c r="J15" s="91">
        <f>+H15+70</f>
        <v>38828</v>
      </c>
      <c r="K15" s="91">
        <f>J15</f>
        <v>38828</v>
      </c>
      <c r="L15" s="91">
        <f>H15+75</f>
        <v>38833</v>
      </c>
      <c r="M15" s="91">
        <f>+H15+80</f>
        <v>38838</v>
      </c>
      <c r="N15" s="91">
        <f>+H15+80</f>
        <v>38838</v>
      </c>
      <c r="O15" s="91">
        <f>+M15</f>
        <v>38838</v>
      </c>
      <c r="P15" s="91">
        <f t="shared" si="2"/>
        <v>38838</v>
      </c>
      <c r="Q15" s="91">
        <f t="shared" si="0"/>
        <v>38868</v>
      </c>
      <c r="R15" s="91">
        <f>+H15+120</f>
        <v>38878</v>
      </c>
      <c r="S15" s="91" t="s">
        <v>66</v>
      </c>
      <c r="T15" s="93">
        <f>+H15+190</f>
        <v>38948</v>
      </c>
    </row>
    <row r="16" spans="1:22">
      <c r="A16" s="86"/>
      <c r="B16" s="82">
        <f t="shared" ref="B16:G16" si="3">B15</f>
        <v>38688</v>
      </c>
      <c r="C16" s="82">
        <f t="shared" si="3"/>
        <v>38695</v>
      </c>
      <c r="D16" s="82">
        <f t="shared" si="3"/>
        <v>38718</v>
      </c>
      <c r="E16" s="82">
        <f t="shared" si="3"/>
        <v>38728</v>
      </c>
      <c r="F16" s="82">
        <f t="shared" si="3"/>
        <v>38753</v>
      </c>
      <c r="G16" s="82">
        <f t="shared" si="3"/>
        <v>38758</v>
      </c>
      <c r="H16" s="76">
        <f>H14+31</f>
        <v>40</v>
      </c>
      <c r="I16" s="82">
        <f>I15</f>
        <v>38818</v>
      </c>
      <c r="J16" s="82">
        <f>J15</f>
        <v>38828</v>
      </c>
      <c r="K16" s="82">
        <f>K15</f>
        <v>38828</v>
      </c>
      <c r="L16" s="82">
        <f>L15</f>
        <v>38833</v>
      </c>
      <c r="M16" s="82">
        <f>M15</f>
        <v>38838</v>
      </c>
      <c r="N16" s="43">
        <f>+H15+90</f>
        <v>38848</v>
      </c>
      <c r="O16" s="82">
        <f>O15</f>
        <v>38838</v>
      </c>
      <c r="P16" s="43">
        <f t="shared" si="2"/>
        <v>38848</v>
      </c>
      <c r="Q16" s="43">
        <f t="shared" si="0"/>
        <v>38878</v>
      </c>
      <c r="R16" s="82">
        <f>R15</f>
        <v>38878</v>
      </c>
      <c r="S16" s="43" t="s">
        <v>67</v>
      </c>
      <c r="T16" s="87">
        <f>T15</f>
        <v>38948</v>
      </c>
    </row>
    <row r="17" spans="1:20" s="94" customFormat="1">
      <c r="A17" s="90" t="s">
        <v>68</v>
      </c>
      <c r="B17" s="91">
        <f>+H17-70</f>
        <v>38716</v>
      </c>
      <c r="C17" s="91">
        <f>+B17+7</f>
        <v>38723</v>
      </c>
      <c r="D17" s="91">
        <f>+H17-40</f>
        <v>38746</v>
      </c>
      <c r="E17" s="91">
        <f>+D17+10</f>
        <v>38756</v>
      </c>
      <c r="F17" s="91">
        <f>+H17-5</f>
        <v>38781</v>
      </c>
      <c r="G17" s="91">
        <f>+H17</f>
        <v>38786</v>
      </c>
      <c r="H17" s="92">
        <f>H$7+H18</f>
        <v>38786</v>
      </c>
      <c r="I17" s="91">
        <f>+H17+60</f>
        <v>38846</v>
      </c>
      <c r="J17" s="91">
        <f>+H17+70</f>
        <v>38856</v>
      </c>
      <c r="K17" s="91">
        <f>J17</f>
        <v>38856</v>
      </c>
      <c r="L17" s="91">
        <f>H17+75</f>
        <v>38861</v>
      </c>
      <c r="M17" s="91">
        <f>+H17+80</f>
        <v>38866</v>
      </c>
      <c r="N17" s="91">
        <f>+H17+80</f>
        <v>38866</v>
      </c>
      <c r="O17" s="91">
        <f>+M17</f>
        <v>38866</v>
      </c>
      <c r="P17" s="91">
        <f t="shared" si="2"/>
        <v>38866</v>
      </c>
      <c r="Q17" s="91">
        <f t="shared" si="0"/>
        <v>38896</v>
      </c>
      <c r="R17" s="91">
        <f>+H17+120</f>
        <v>38906</v>
      </c>
      <c r="S17" s="91"/>
      <c r="T17" s="93">
        <f>+H17+190</f>
        <v>38976</v>
      </c>
    </row>
    <row r="18" spans="1:20">
      <c r="A18" s="86"/>
      <c r="B18" s="82">
        <f t="shared" ref="B18:G18" si="4">B17</f>
        <v>38716</v>
      </c>
      <c r="C18" s="82">
        <f t="shared" si="4"/>
        <v>38723</v>
      </c>
      <c r="D18" s="82">
        <f t="shared" si="4"/>
        <v>38746</v>
      </c>
      <c r="E18" s="82">
        <f t="shared" si="4"/>
        <v>38756</v>
      </c>
      <c r="F18" s="82">
        <f t="shared" si="4"/>
        <v>38781</v>
      </c>
      <c r="G18" s="82">
        <f t="shared" si="4"/>
        <v>38786</v>
      </c>
      <c r="H18" s="76">
        <f>IF(H9="no",H16+28,H16+29)</f>
        <v>68</v>
      </c>
      <c r="I18" s="82">
        <f>I17</f>
        <v>38846</v>
      </c>
      <c r="J18" s="82">
        <f>J17</f>
        <v>38856</v>
      </c>
      <c r="K18" s="82">
        <f>K17</f>
        <v>38856</v>
      </c>
      <c r="L18" s="82">
        <f>L17</f>
        <v>38861</v>
      </c>
      <c r="M18" s="82">
        <f>M17</f>
        <v>38866</v>
      </c>
      <c r="N18" s="43">
        <f>+H17+90</f>
        <v>38876</v>
      </c>
      <c r="O18" s="82">
        <f>O17</f>
        <v>38866</v>
      </c>
      <c r="P18" s="43">
        <f t="shared" si="2"/>
        <v>38876</v>
      </c>
      <c r="Q18" s="43">
        <f t="shared" si="0"/>
        <v>38906</v>
      </c>
      <c r="R18" s="82">
        <f>R17</f>
        <v>38906</v>
      </c>
      <c r="S18" s="43"/>
      <c r="T18" s="87">
        <f>T17</f>
        <v>38976</v>
      </c>
    </row>
    <row r="19" spans="1:20" s="94" customFormat="1">
      <c r="A19" s="90" t="s">
        <v>69</v>
      </c>
      <c r="B19" s="91">
        <f>+H19-70</f>
        <v>38747</v>
      </c>
      <c r="C19" s="91">
        <f>+B19+7</f>
        <v>38754</v>
      </c>
      <c r="D19" s="91">
        <f>+H19-40</f>
        <v>38777</v>
      </c>
      <c r="E19" s="91">
        <f>+D19+10</f>
        <v>38787</v>
      </c>
      <c r="F19" s="91">
        <f>+H19-5</f>
        <v>38812</v>
      </c>
      <c r="G19" s="91">
        <f>+H19</f>
        <v>38817</v>
      </c>
      <c r="H19" s="92">
        <f>H$7+H20</f>
        <v>38817</v>
      </c>
      <c r="I19" s="91">
        <f>+H19+60</f>
        <v>38877</v>
      </c>
      <c r="J19" s="91">
        <f>+H19+70</f>
        <v>38887</v>
      </c>
      <c r="K19" s="91">
        <f>J19</f>
        <v>38887</v>
      </c>
      <c r="L19" s="91">
        <f>H19+75</f>
        <v>38892</v>
      </c>
      <c r="M19" s="91">
        <f>+H19+80</f>
        <v>38897</v>
      </c>
      <c r="N19" s="91">
        <f>+H19+80</f>
        <v>38897</v>
      </c>
      <c r="O19" s="91">
        <f>+M19</f>
        <v>38897</v>
      </c>
      <c r="P19" s="91">
        <f t="shared" si="2"/>
        <v>38897</v>
      </c>
      <c r="Q19" s="91">
        <f t="shared" si="0"/>
        <v>38927</v>
      </c>
      <c r="R19" s="91">
        <f>+H19+120</f>
        <v>38937</v>
      </c>
      <c r="S19" s="91"/>
      <c r="T19" s="93">
        <f>+H19+190</f>
        <v>39007</v>
      </c>
    </row>
    <row r="20" spans="1:20">
      <c r="A20" s="86"/>
      <c r="B20" s="82">
        <f t="shared" ref="B20:G20" si="5">B19</f>
        <v>38747</v>
      </c>
      <c r="C20" s="82">
        <f t="shared" si="5"/>
        <v>38754</v>
      </c>
      <c r="D20" s="82">
        <f t="shared" si="5"/>
        <v>38777</v>
      </c>
      <c r="E20" s="82">
        <f t="shared" si="5"/>
        <v>38787</v>
      </c>
      <c r="F20" s="82">
        <f t="shared" si="5"/>
        <v>38812</v>
      </c>
      <c r="G20" s="82">
        <f t="shared" si="5"/>
        <v>38817</v>
      </c>
      <c r="H20" s="76">
        <f>H18+31</f>
        <v>99</v>
      </c>
      <c r="I20" s="82">
        <f>I19</f>
        <v>38877</v>
      </c>
      <c r="J20" s="82">
        <f>J19</f>
        <v>38887</v>
      </c>
      <c r="K20" s="82">
        <f>K19</f>
        <v>38887</v>
      </c>
      <c r="L20" s="82">
        <f>L19</f>
        <v>38892</v>
      </c>
      <c r="M20" s="82">
        <f>M19</f>
        <v>38897</v>
      </c>
      <c r="N20" s="43">
        <f>+H19+90</f>
        <v>38907</v>
      </c>
      <c r="O20" s="82">
        <f>O19</f>
        <v>38897</v>
      </c>
      <c r="P20" s="43">
        <f t="shared" si="2"/>
        <v>38907</v>
      </c>
      <c r="Q20" s="43">
        <f t="shared" si="0"/>
        <v>38937</v>
      </c>
      <c r="R20" s="82">
        <f>R19</f>
        <v>38937</v>
      </c>
      <c r="S20" s="43"/>
      <c r="T20" s="87">
        <f>T19</f>
        <v>39007</v>
      </c>
    </row>
    <row r="21" spans="1:20" s="94" customFormat="1">
      <c r="A21" s="90" t="s">
        <v>70</v>
      </c>
      <c r="B21" s="91">
        <f>+H21-70</f>
        <v>38777</v>
      </c>
      <c r="C21" s="91">
        <f>+B21+7</f>
        <v>38784</v>
      </c>
      <c r="D21" s="91">
        <f>+H21-40</f>
        <v>38807</v>
      </c>
      <c r="E21" s="91">
        <f>+D21+10</f>
        <v>38817</v>
      </c>
      <c r="F21" s="91">
        <f>+H21-5</f>
        <v>38842</v>
      </c>
      <c r="G21" s="91">
        <f>+H21</f>
        <v>38847</v>
      </c>
      <c r="H21" s="92">
        <f>H$7+H22</f>
        <v>38847</v>
      </c>
      <c r="I21" s="91">
        <f>+H21+60</f>
        <v>38907</v>
      </c>
      <c r="J21" s="91">
        <f>+H21+70</f>
        <v>38917</v>
      </c>
      <c r="K21" s="91">
        <f>J21</f>
        <v>38917</v>
      </c>
      <c r="L21" s="91">
        <f>H21+75</f>
        <v>38922</v>
      </c>
      <c r="M21" s="91">
        <f>+H21+80</f>
        <v>38927</v>
      </c>
      <c r="N21" s="91">
        <f>+H21+80</f>
        <v>38927</v>
      </c>
      <c r="O21" s="91">
        <f>+M21</f>
        <v>38927</v>
      </c>
      <c r="P21" s="91">
        <f t="shared" si="2"/>
        <v>38927</v>
      </c>
      <c r="Q21" s="91">
        <f t="shared" si="0"/>
        <v>38957</v>
      </c>
      <c r="R21" s="91">
        <f>+H21+120</f>
        <v>38967</v>
      </c>
      <c r="S21" s="91"/>
      <c r="T21" s="93">
        <f>+H21+190</f>
        <v>39037</v>
      </c>
    </row>
    <row r="22" spans="1:20">
      <c r="A22" s="86"/>
      <c r="B22" s="82">
        <f t="shared" ref="B22:G22" si="6">B21</f>
        <v>38777</v>
      </c>
      <c r="C22" s="82">
        <f t="shared" si="6"/>
        <v>38784</v>
      </c>
      <c r="D22" s="82">
        <f t="shared" si="6"/>
        <v>38807</v>
      </c>
      <c r="E22" s="82">
        <f t="shared" si="6"/>
        <v>38817</v>
      </c>
      <c r="F22" s="82">
        <f t="shared" si="6"/>
        <v>38842</v>
      </c>
      <c r="G22" s="82">
        <f t="shared" si="6"/>
        <v>38847</v>
      </c>
      <c r="H22" s="76">
        <f>H20+30</f>
        <v>129</v>
      </c>
      <c r="I22" s="82">
        <f>I21</f>
        <v>38907</v>
      </c>
      <c r="J22" s="82">
        <f>J21</f>
        <v>38917</v>
      </c>
      <c r="K22" s="82">
        <f>K21</f>
        <v>38917</v>
      </c>
      <c r="L22" s="82">
        <f>L21</f>
        <v>38922</v>
      </c>
      <c r="M22" s="82">
        <f>M21</f>
        <v>38927</v>
      </c>
      <c r="N22" s="43">
        <f>+H21+90</f>
        <v>38937</v>
      </c>
      <c r="O22" s="82">
        <f>O21</f>
        <v>38927</v>
      </c>
      <c r="P22" s="43">
        <f t="shared" si="2"/>
        <v>38937</v>
      </c>
      <c r="Q22" s="43">
        <f t="shared" si="0"/>
        <v>38967</v>
      </c>
      <c r="R22" s="82">
        <f>R21</f>
        <v>38967</v>
      </c>
      <c r="S22" s="43"/>
      <c r="T22" s="87">
        <f>T21</f>
        <v>39037</v>
      </c>
    </row>
    <row r="23" spans="1:20" s="94" customFormat="1">
      <c r="A23" s="90" t="s">
        <v>71</v>
      </c>
      <c r="B23" s="91">
        <f>+H23-70</f>
        <v>38808</v>
      </c>
      <c r="C23" s="91">
        <f>+B23+7</f>
        <v>38815</v>
      </c>
      <c r="D23" s="91">
        <f>+H23-40</f>
        <v>38838</v>
      </c>
      <c r="E23" s="91">
        <f>+D23+10</f>
        <v>38848</v>
      </c>
      <c r="F23" s="91">
        <f>+H23-5</f>
        <v>38873</v>
      </c>
      <c r="G23" s="91">
        <f>+H23</f>
        <v>38878</v>
      </c>
      <c r="H23" s="92">
        <f>H$7+H24</f>
        <v>38878</v>
      </c>
      <c r="I23" s="91">
        <f>+H23+60</f>
        <v>38938</v>
      </c>
      <c r="J23" s="91">
        <f>+H23+70</f>
        <v>38948</v>
      </c>
      <c r="K23" s="91">
        <f>J23</f>
        <v>38948</v>
      </c>
      <c r="L23" s="91">
        <f>H23+75</f>
        <v>38953</v>
      </c>
      <c r="M23" s="91">
        <f>+H23+80</f>
        <v>38958</v>
      </c>
      <c r="N23" s="91">
        <f>+H23+80</f>
        <v>38958</v>
      </c>
      <c r="O23" s="91">
        <f>+M23</f>
        <v>38958</v>
      </c>
      <c r="P23" s="91">
        <f t="shared" si="2"/>
        <v>38958</v>
      </c>
      <c r="Q23" s="91">
        <f t="shared" si="0"/>
        <v>38988</v>
      </c>
      <c r="R23" s="91">
        <f>+H23+120</f>
        <v>38998</v>
      </c>
      <c r="S23" s="91"/>
      <c r="T23" s="93">
        <f>+H23+190</f>
        <v>39068</v>
      </c>
    </row>
    <row r="24" spans="1:20">
      <c r="A24" s="86"/>
      <c r="B24" s="82">
        <f t="shared" ref="B24:G24" si="7">B23</f>
        <v>38808</v>
      </c>
      <c r="C24" s="82">
        <f t="shared" si="7"/>
        <v>38815</v>
      </c>
      <c r="D24" s="82">
        <f t="shared" si="7"/>
        <v>38838</v>
      </c>
      <c r="E24" s="82">
        <f t="shared" si="7"/>
        <v>38848</v>
      </c>
      <c r="F24" s="82">
        <f t="shared" si="7"/>
        <v>38873</v>
      </c>
      <c r="G24" s="82">
        <f t="shared" si="7"/>
        <v>38878</v>
      </c>
      <c r="H24" s="76">
        <f>H22+31</f>
        <v>160</v>
      </c>
      <c r="I24" s="82">
        <f>I23</f>
        <v>38938</v>
      </c>
      <c r="J24" s="82">
        <f>J23</f>
        <v>38948</v>
      </c>
      <c r="K24" s="82">
        <f>K23</f>
        <v>38948</v>
      </c>
      <c r="L24" s="82">
        <f>L23</f>
        <v>38953</v>
      </c>
      <c r="M24" s="82">
        <f>M23</f>
        <v>38958</v>
      </c>
      <c r="N24" s="43">
        <f>+H23+90</f>
        <v>38968</v>
      </c>
      <c r="O24" s="82">
        <f>O23</f>
        <v>38958</v>
      </c>
      <c r="P24" s="43">
        <f t="shared" si="2"/>
        <v>38968</v>
      </c>
      <c r="Q24" s="43">
        <f t="shared" si="0"/>
        <v>38998</v>
      </c>
      <c r="R24" s="82">
        <f>R23</f>
        <v>38998</v>
      </c>
      <c r="S24" s="43"/>
      <c r="T24" s="87">
        <f>T23</f>
        <v>39068</v>
      </c>
    </row>
    <row r="25" spans="1:20" s="94" customFormat="1">
      <c r="A25" s="90" t="s">
        <v>62</v>
      </c>
      <c r="B25" s="91">
        <f>+H25-70</f>
        <v>38838</v>
      </c>
      <c r="C25" s="91">
        <f>+B25+7</f>
        <v>38845</v>
      </c>
      <c r="D25" s="91">
        <f>+H25-40</f>
        <v>38868</v>
      </c>
      <c r="E25" s="91">
        <f>+D25+10</f>
        <v>38878</v>
      </c>
      <c r="F25" s="91">
        <f>+H25-5</f>
        <v>38903</v>
      </c>
      <c r="G25" s="91">
        <f>+H25</f>
        <v>38908</v>
      </c>
      <c r="H25" s="92">
        <f>H$7+H26</f>
        <v>38908</v>
      </c>
      <c r="I25" s="91">
        <f>+H25+60</f>
        <v>38968</v>
      </c>
      <c r="J25" s="91">
        <f>+H25+70</f>
        <v>38978</v>
      </c>
      <c r="K25" s="91">
        <f>J25</f>
        <v>38978</v>
      </c>
      <c r="L25" s="91">
        <f>H25+75</f>
        <v>38983</v>
      </c>
      <c r="M25" s="91">
        <f>+H25+80</f>
        <v>38988</v>
      </c>
      <c r="N25" s="91">
        <f>+H25+80</f>
        <v>38988</v>
      </c>
      <c r="O25" s="91">
        <f>+M25</f>
        <v>38988</v>
      </c>
      <c r="P25" s="91">
        <f t="shared" si="2"/>
        <v>38988</v>
      </c>
      <c r="Q25" s="91">
        <f t="shared" si="0"/>
        <v>39018</v>
      </c>
      <c r="R25" s="91">
        <f>+H25+120</f>
        <v>39028</v>
      </c>
      <c r="S25" s="91"/>
      <c r="T25" s="93">
        <f>+H25+190</f>
        <v>39098</v>
      </c>
    </row>
    <row r="26" spans="1:20">
      <c r="A26" s="86"/>
      <c r="B26" s="82">
        <f t="shared" ref="B26:G26" si="8">B25</f>
        <v>38838</v>
      </c>
      <c r="C26" s="82">
        <f t="shared" si="8"/>
        <v>38845</v>
      </c>
      <c r="D26" s="82">
        <f t="shared" si="8"/>
        <v>38868</v>
      </c>
      <c r="E26" s="82">
        <f t="shared" si="8"/>
        <v>38878</v>
      </c>
      <c r="F26" s="82">
        <f t="shared" si="8"/>
        <v>38903</v>
      </c>
      <c r="G26" s="82">
        <f t="shared" si="8"/>
        <v>38908</v>
      </c>
      <c r="H26" s="76">
        <f>H24+30</f>
        <v>190</v>
      </c>
      <c r="I26" s="82">
        <f>I25</f>
        <v>38968</v>
      </c>
      <c r="J26" s="82">
        <f>J25</f>
        <v>38978</v>
      </c>
      <c r="K26" s="82">
        <f>K25</f>
        <v>38978</v>
      </c>
      <c r="L26" s="82">
        <f>L25</f>
        <v>38983</v>
      </c>
      <c r="M26" s="82">
        <f>M25</f>
        <v>38988</v>
      </c>
      <c r="N26" s="43">
        <f>+H25+90</f>
        <v>38998</v>
      </c>
      <c r="O26" s="82">
        <f>O25</f>
        <v>38988</v>
      </c>
      <c r="P26" s="43">
        <f t="shared" si="2"/>
        <v>38998</v>
      </c>
      <c r="Q26" s="43">
        <f t="shared" si="0"/>
        <v>39028</v>
      </c>
      <c r="R26" s="82">
        <f>R25</f>
        <v>39028</v>
      </c>
      <c r="S26" s="43"/>
      <c r="T26" s="87">
        <f>T25</f>
        <v>39098</v>
      </c>
    </row>
    <row r="27" spans="1:20" s="94" customFormat="1">
      <c r="A27" s="90" t="s">
        <v>65</v>
      </c>
      <c r="B27" s="91">
        <f>+H27-70</f>
        <v>38869</v>
      </c>
      <c r="C27" s="91">
        <f>+B27+7</f>
        <v>38876</v>
      </c>
      <c r="D27" s="91">
        <f>+H27-40</f>
        <v>38899</v>
      </c>
      <c r="E27" s="91">
        <f>+D27+10</f>
        <v>38909</v>
      </c>
      <c r="F27" s="91">
        <f>+H27-5</f>
        <v>38934</v>
      </c>
      <c r="G27" s="91">
        <f>+H27</f>
        <v>38939</v>
      </c>
      <c r="H27" s="92">
        <f>H$7+H28</f>
        <v>38939</v>
      </c>
      <c r="I27" s="91">
        <f>+H27+60</f>
        <v>38999</v>
      </c>
      <c r="J27" s="91">
        <f>+H27+70</f>
        <v>39009</v>
      </c>
      <c r="K27" s="91">
        <f>J27</f>
        <v>39009</v>
      </c>
      <c r="L27" s="91">
        <f>H27+75</f>
        <v>39014</v>
      </c>
      <c r="M27" s="91">
        <f>+H27+80</f>
        <v>39019</v>
      </c>
      <c r="N27" s="91">
        <f>+H27+80</f>
        <v>39019</v>
      </c>
      <c r="O27" s="91">
        <f>+M27</f>
        <v>39019</v>
      </c>
      <c r="P27" s="91">
        <f t="shared" si="2"/>
        <v>39019</v>
      </c>
      <c r="Q27" s="91">
        <f t="shared" si="0"/>
        <v>39049</v>
      </c>
      <c r="R27" s="91">
        <f>+H27+120</f>
        <v>39059</v>
      </c>
      <c r="S27" s="91"/>
      <c r="T27" s="93">
        <f>+H27+190</f>
        <v>39129</v>
      </c>
    </row>
    <row r="28" spans="1:20">
      <c r="A28" s="86"/>
      <c r="B28" s="82">
        <f t="shared" ref="B28:G28" si="9">B27</f>
        <v>38869</v>
      </c>
      <c r="C28" s="82">
        <f t="shared" si="9"/>
        <v>38876</v>
      </c>
      <c r="D28" s="82">
        <f t="shared" si="9"/>
        <v>38899</v>
      </c>
      <c r="E28" s="82">
        <f t="shared" si="9"/>
        <v>38909</v>
      </c>
      <c r="F28" s="82">
        <f t="shared" si="9"/>
        <v>38934</v>
      </c>
      <c r="G28" s="82">
        <f t="shared" si="9"/>
        <v>38939</v>
      </c>
      <c r="H28" s="76">
        <f>H26+31</f>
        <v>221</v>
      </c>
      <c r="I28" s="82">
        <f>I27</f>
        <v>38999</v>
      </c>
      <c r="J28" s="82">
        <f>J27</f>
        <v>39009</v>
      </c>
      <c r="K28" s="82">
        <f>K27</f>
        <v>39009</v>
      </c>
      <c r="L28" s="82">
        <f>L27</f>
        <v>39014</v>
      </c>
      <c r="M28" s="82">
        <f>M27</f>
        <v>39019</v>
      </c>
      <c r="N28" s="43">
        <f>+H27+90</f>
        <v>39029</v>
      </c>
      <c r="O28" s="82">
        <f>O27</f>
        <v>39019</v>
      </c>
      <c r="P28" s="43">
        <f t="shared" si="2"/>
        <v>39029</v>
      </c>
      <c r="Q28" s="43">
        <f t="shared" si="0"/>
        <v>39059</v>
      </c>
      <c r="R28" s="82">
        <f>R27</f>
        <v>39059</v>
      </c>
      <c r="S28" s="43"/>
      <c r="T28" s="87">
        <f>T27</f>
        <v>39129</v>
      </c>
    </row>
    <row r="29" spans="1:20" s="94" customFormat="1">
      <c r="A29" s="90" t="s">
        <v>68</v>
      </c>
      <c r="B29" s="91">
        <f>+H29-70</f>
        <v>38900</v>
      </c>
      <c r="C29" s="91">
        <f>+B29+7</f>
        <v>38907</v>
      </c>
      <c r="D29" s="91">
        <f>+H29-40</f>
        <v>38930</v>
      </c>
      <c r="E29" s="91">
        <f>+D29+10</f>
        <v>38940</v>
      </c>
      <c r="F29" s="91">
        <f>+H29-5</f>
        <v>38965</v>
      </c>
      <c r="G29" s="91">
        <f>+H29</f>
        <v>38970</v>
      </c>
      <c r="H29" s="92">
        <f>H$7+H30</f>
        <v>38970</v>
      </c>
      <c r="I29" s="91">
        <f>+H29+60</f>
        <v>39030</v>
      </c>
      <c r="J29" s="91">
        <f>+H29+70</f>
        <v>39040</v>
      </c>
      <c r="K29" s="91">
        <f>J29</f>
        <v>39040</v>
      </c>
      <c r="L29" s="91">
        <f>H29+75</f>
        <v>39045</v>
      </c>
      <c r="M29" s="91">
        <f>+H29+80</f>
        <v>39050</v>
      </c>
      <c r="N29" s="91">
        <f>+H29+80</f>
        <v>39050</v>
      </c>
      <c r="O29" s="91">
        <f>+M29</f>
        <v>39050</v>
      </c>
      <c r="P29" s="91">
        <f t="shared" si="2"/>
        <v>39050</v>
      </c>
      <c r="Q29" s="91">
        <f t="shared" si="0"/>
        <v>39080</v>
      </c>
      <c r="R29" s="91">
        <f>+H29+120</f>
        <v>39090</v>
      </c>
      <c r="S29" s="91"/>
      <c r="T29" s="93">
        <f>+H29+190</f>
        <v>39160</v>
      </c>
    </row>
    <row r="30" spans="1:20">
      <c r="A30" s="86"/>
      <c r="B30" s="82">
        <f t="shared" ref="B30:G30" si="10">B29</f>
        <v>38900</v>
      </c>
      <c r="C30" s="82">
        <f t="shared" si="10"/>
        <v>38907</v>
      </c>
      <c r="D30" s="82">
        <f t="shared" si="10"/>
        <v>38930</v>
      </c>
      <c r="E30" s="82">
        <f t="shared" si="10"/>
        <v>38940</v>
      </c>
      <c r="F30" s="82">
        <f t="shared" si="10"/>
        <v>38965</v>
      </c>
      <c r="G30" s="82">
        <f t="shared" si="10"/>
        <v>38970</v>
      </c>
      <c r="H30" s="76">
        <f>H28+31</f>
        <v>252</v>
      </c>
      <c r="I30" s="82">
        <f>I29</f>
        <v>39030</v>
      </c>
      <c r="J30" s="82">
        <f>J29</f>
        <v>39040</v>
      </c>
      <c r="K30" s="82">
        <f>K29</f>
        <v>39040</v>
      </c>
      <c r="L30" s="82">
        <f>L29</f>
        <v>39045</v>
      </c>
      <c r="M30" s="82">
        <f>M29</f>
        <v>39050</v>
      </c>
      <c r="N30" s="43">
        <f>+H29+90</f>
        <v>39060</v>
      </c>
      <c r="O30" s="82">
        <f>O29</f>
        <v>39050</v>
      </c>
      <c r="P30" s="43">
        <f t="shared" si="2"/>
        <v>39060</v>
      </c>
      <c r="Q30" s="43">
        <f t="shared" si="0"/>
        <v>39090</v>
      </c>
      <c r="R30" s="82">
        <f>R29</f>
        <v>39090</v>
      </c>
      <c r="S30" s="43"/>
      <c r="T30" s="87">
        <f>T29</f>
        <v>39160</v>
      </c>
    </row>
    <row r="31" spans="1:20" s="94" customFormat="1">
      <c r="A31" s="90" t="s">
        <v>69</v>
      </c>
      <c r="B31" s="91">
        <f>+H31-70</f>
        <v>38930</v>
      </c>
      <c r="C31" s="91">
        <f>+B31+7</f>
        <v>38937</v>
      </c>
      <c r="D31" s="91">
        <f>+H31-40</f>
        <v>38960</v>
      </c>
      <c r="E31" s="91">
        <f>+D31+10</f>
        <v>38970</v>
      </c>
      <c r="F31" s="91">
        <f>+H31-5</f>
        <v>38995</v>
      </c>
      <c r="G31" s="91">
        <f>+H31</f>
        <v>39000</v>
      </c>
      <c r="H31" s="92">
        <f>H$7+H32</f>
        <v>39000</v>
      </c>
      <c r="I31" s="91">
        <f>+H31+60</f>
        <v>39060</v>
      </c>
      <c r="J31" s="91">
        <f>+H31+70</f>
        <v>39070</v>
      </c>
      <c r="K31" s="91">
        <f>J31</f>
        <v>39070</v>
      </c>
      <c r="L31" s="91">
        <f>H31+75</f>
        <v>39075</v>
      </c>
      <c r="M31" s="91">
        <f>+H31+80</f>
        <v>39080</v>
      </c>
      <c r="N31" s="91">
        <f>+H31+80</f>
        <v>39080</v>
      </c>
      <c r="O31" s="91">
        <f>+M31</f>
        <v>39080</v>
      </c>
      <c r="P31" s="91">
        <f t="shared" si="2"/>
        <v>39080</v>
      </c>
      <c r="Q31" s="91">
        <f t="shared" si="0"/>
        <v>39110</v>
      </c>
      <c r="R31" s="91">
        <f>+H31+120</f>
        <v>39120</v>
      </c>
      <c r="S31" s="91"/>
      <c r="T31" s="93">
        <f>+H31+190</f>
        <v>39190</v>
      </c>
    </row>
    <row r="32" spans="1:20">
      <c r="A32" s="86"/>
      <c r="B32" s="82">
        <f t="shared" ref="B32:G32" si="11">B31</f>
        <v>38930</v>
      </c>
      <c r="C32" s="82">
        <f t="shared" si="11"/>
        <v>38937</v>
      </c>
      <c r="D32" s="82">
        <f t="shared" si="11"/>
        <v>38960</v>
      </c>
      <c r="E32" s="82">
        <f t="shared" si="11"/>
        <v>38970</v>
      </c>
      <c r="F32" s="82">
        <f t="shared" si="11"/>
        <v>38995</v>
      </c>
      <c r="G32" s="82">
        <f t="shared" si="11"/>
        <v>39000</v>
      </c>
      <c r="H32" s="76">
        <f>H30+30</f>
        <v>282</v>
      </c>
      <c r="I32" s="82">
        <f>I31</f>
        <v>39060</v>
      </c>
      <c r="J32" s="82">
        <f>J31</f>
        <v>39070</v>
      </c>
      <c r="K32" s="82">
        <f>K31</f>
        <v>39070</v>
      </c>
      <c r="L32" s="82">
        <f>L31</f>
        <v>39075</v>
      </c>
      <c r="M32" s="82">
        <f>M31</f>
        <v>39080</v>
      </c>
      <c r="N32" s="43">
        <f>+H31+90</f>
        <v>39090</v>
      </c>
      <c r="O32" s="82">
        <f>O31</f>
        <v>39080</v>
      </c>
      <c r="P32" s="43">
        <f t="shared" si="2"/>
        <v>39090</v>
      </c>
      <c r="Q32" s="43">
        <f t="shared" si="0"/>
        <v>39120</v>
      </c>
      <c r="R32" s="82">
        <f>R31</f>
        <v>39120</v>
      </c>
      <c r="S32" s="43"/>
      <c r="T32" s="87">
        <f>T31</f>
        <v>39190</v>
      </c>
    </row>
    <row r="33" spans="1:20" s="94" customFormat="1">
      <c r="A33" s="90" t="s">
        <v>70</v>
      </c>
      <c r="B33" s="91">
        <f>+H33-70</f>
        <v>38961</v>
      </c>
      <c r="C33" s="91">
        <f>+B33+7</f>
        <v>38968</v>
      </c>
      <c r="D33" s="91">
        <f>+H33-40</f>
        <v>38991</v>
      </c>
      <c r="E33" s="91">
        <f>+D33+10</f>
        <v>39001</v>
      </c>
      <c r="F33" s="91">
        <f>+H33-5</f>
        <v>39026</v>
      </c>
      <c r="G33" s="91">
        <f>+H33</f>
        <v>39031</v>
      </c>
      <c r="H33" s="92">
        <f>H$7+H34</f>
        <v>39031</v>
      </c>
      <c r="I33" s="91">
        <f>+H33+60</f>
        <v>39091</v>
      </c>
      <c r="J33" s="91">
        <f>+H33+70</f>
        <v>39101</v>
      </c>
      <c r="K33" s="91">
        <f>J33</f>
        <v>39101</v>
      </c>
      <c r="L33" s="91">
        <f>H33+75</f>
        <v>39106</v>
      </c>
      <c r="M33" s="91">
        <f>+H33+80</f>
        <v>39111</v>
      </c>
      <c r="N33" s="91">
        <f>+H33+80</f>
        <v>39111</v>
      </c>
      <c r="O33" s="91">
        <f>+M33</f>
        <v>39111</v>
      </c>
      <c r="P33" s="91">
        <f t="shared" si="2"/>
        <v>39111</v>
      </c>
      <c r="Q33" s="91">
        <f t="shared" si="0"/>
        <v>39141</v>
      </c>
      <c r="R33" s="91">
        <f>+H33+120</f>
        <v>39151</v>
      </c>
      <c r="S33" s="91"/>
      <c r="T33" s="93">
        <f>+H33+190</f>
        <v>39221</v>
      </c>
    </row>
    <row r="34" spans="1:20">
      <c r="A34" s="86"/>
      <c r="B34" s="82">
        <f t="shared" ref="B34:G34" si="12">B33</f>
        <v>38961</v>
      </c>
      <c r="C34" s="82">
        <f t="shared" si="12"/>
        <v>38968</v>
      </c>
      <c r="D34" s="82">
        <f t="shared" si="12"/>
        <v>38991</v>
      </c>
      <c r="E34" s="82">
        <f t="shared" si="12"/>
        <v>39001</v>
      </c>
      <c r="F34" s="82">
        <f t="shared" si="12"/>
        <v>39026</v>
      </c>
      <c r="G34" s="82">
        <f t="shared" si="12"/>
        <v>39031</v>
      </c>
      <c r="H34" s="76">
        <f>H32+31</f>
        <v>313</v>
      </c>
      <c r="I34" s="82">
        <f>I33</f>
        <v>39091</v>
      </c>
      <c r="J34" s="82">
        <f>J33</f>
        <v>39101</v>
      </c>
      <c r="K34" s="82">
        <f>K33</f>
        <v>39101</v>
      </c>
      <c r="L34" s="82">
        <f>L33</f>
        <v>39106</v>
      </c>
      <c r="M34" s="82">
        <f>M33</f>
        <v>39111</v>
      </c>
      <c r="N34" s="43">
        <f>+H33+90</f>
        <v>39121</v>
      </c>
      <c r="O34" s="82">
        <f>O33</f>
        <v>39111</v>
      </c>
      <c r="P34" s="43">
        <f t="shared" si="2"/>
        <v>39121</v>
      </c>
      <c r="Q34" s="43">
        <f t="shared" si="0"/>
        <v>39151</v>
      </c>
      <c r="R34" s="82">
        <f>R33</f>
        <v>39151</v>
      </c>
      <c r="S34" s="43"/>
      <c r="T34" s="87">
        <f>T33</f>
        <v>39221</v>
      </c>
    </row>
    <row r="35" spans="1:20" s="94" customFormat="1">
      <c r="A35" s="90" t="s">
        <v>71</v>
      </c>
      <c r="B35" s="91">
        <f>+H35-70</f>
        <v>38991</v>
      </c>
      <c r="C35" s="91">
        <f>+B35+7</f>
        <v>38998</v>
      </c>
      <c r="D35" s="91">
        <f>+H35-40</f>
        <v>39021</v>
      </c>
      <c r="E35" s="91">
        <f>+D35+10</f>
        <v>39031</v>
      </c>
      <c r="F35" s="91">
        <f>+H35-5</f>
        <v>39056</v>
      </c>
      <c r="G35" s="91">
        <f>+H35</f>
        <v>39061</v>
      </c>
      <c r="H35" s="92">
        <f>H$7+H36</f>
        <v>39061</v>
      </c>
      <c r="I35" s="91">
        <f>+H35+60</f>
        <v>39121</v>
      </c>
      <c r="J35" s="91">
        <f>+H35+70</f>
        <v>39131</v>
      </c>
      <c r="K35" s="91">
        <f>J35</f>
        <v>39131</v>
      </c>
      <c r="L35" s="91">
        <f>H35+75</f>
        <v>39136</v>
      </c>
      <c r="M35" s="91">
        <f>+H35+80</f>
        <v>39141</v>
      </c>
      <c r="N35" s="91">
        <f>+H35+80</f>
        <v>39141</v>
      </c>
      <c r="O35" s="91">
        <f>+M35</f>
        <v>39141</v>
      </c>
      <c r="P35" s="91">
        <f t="shared" si="2"/>
        <v>39141</v>
      </c>
      <c r="Q35" s="91">
        <f t="shared" si="0"/>
        <v>39171</v>
      </c>
      <c r="R35" s="91">
        <f>+H35+120</f>
        <v>39181</v>
      </c>
      <c r="S35" s="91"/>
      <c r="T35" s="93">
        <f>+H35+190</f>
        <v>39251</v>
      </c>
    </row>
    <row r="36" spans="1:20" ht="13.8" thickBot="1">
      <c r="A36" s="88"/>
      <c r="B36" s="83">
        <f t="shared" ref="B36:G36" si="13">B35</f>
        <v>38991</v>
      </c>
      <c r="C36" s="83">
        <f t="shared" si="13"/>
        <v>38998</v>
      </c>
      <c r="D36" s="83">
        <f t="shared" si="13"/>
        <v>39021</v>
      </c>
      <c r="E36" s="83">
        <f t="shared" si="13"/>
        <v>39031</v>
      </c>
      <c r="F36" s="83">
        <f t="shared" si="13"/>
        <v>39056</v>
      </c>
      <c r="G36" s="83">
        <f t="shared" si="13"/>
        <v>39061</v>
      </c>
      <c r="H36" s="84">
        <f>H34+30</f>
        <v>343</v>
      </c>
      <c r="I36" s="83">
        <f>I35</f>
        <v>39121</v>
      </c>
      <c r="J36" s="83">
        <f>J35</f>
        <v>39131</v>
      </c>
      <c r="K36" s="83">
        <f>K35</f>
        <v>39131</v>
      </c>
      <c r="L36" s="83">
        <f>L35</f>
        <v>39136</v>
      </c>
      <c r="M36" s="83">
        <f>M35</f>
        <v>39141</v>
      </c>
      <c r="N36" s="85">
        <f>H35+90</f>
        <v>39151</v>
      </c>
      <c r="O36" s="83">
        <f>O35</f>
        <v>39141</v>
      </c>
      <c r="P36" s="85">
        <f>N36</f>
        <v>39151</v>
      </c>
      <c r="Q36" s="85">
        <f t="shared" si="0"/>
        <v>39181</v>
      </c>
      <c r="R36" s="83">
        <f>R35</f>
        <v>39181</v>
      </c>
      <c r="S36" s="85"/>
      <c r="T36" s="89">
        <f>T35</f>
        <v>39251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horizont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V87"/>
  <sheetViews>
    <sheetView workbookViewId="0">
      <pane xSplit="1" ySplit="11" topLeftCell="L12" activePane="bottomRight" state="frozen"/>
      <selection activeCell="I23" sqref="I23"/>
      <selection pane="topRight" activeCell="I23" sqref="I23"/>
      <selection pane="bottomLeft" activeCell="I23" sqref="I23"/>
      <selection pane="bottomRight" activeCell="T21" sqref="T21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39083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39022</v>
      </c>
      <c r="C13" s="91">
        <f>+B13+7</f>
        <v>39029</v>
      </c>
      <c r="D13" s="91">
        <f>+H13-40</f>
        <v>39052</v>
      </c>
      <c r="E13" s="91">
        <f>+D13+10</f>
        <v>39062</v>
      </c>
      <c r="F13" s="91">
        <f>+H13-5</f>
        <v>39087</v>
      </c>
      <c r="G13" s="91">
        <f>+H13</f>
        <v>39092</v>
      </c>
      <c r="H13" s="92">
        <f>H$7+H14</f>
        <v>39092</v>
      </c>
      <c r="I13" s="91">
        <f>+H13+60</f>
        <v>39152</v>
      </c>
      <c r="J13" s="91">
        <f>+H13+70</f>
        <v>39162</v>
      </c>
      <c r="K13" s="91">
        <f>J13</f>
        <v>39162</v>
      </c>
      <c r="L13" s="91">
        <f>H13+75</f>
        <v>39167</v>
      </c>
      <c r="M13" s="91">
        <f>+H13+80</f>
        <v>39172</v>
      </c>
      <c r="N13" s="91">
        <f>+H13+80</f>
        <v>39172</v>
      </c>
      <c r="O13" s="91">
        <f>+M13</f>
        <v>39172</v>
      </c>
      <c r="P13" s="91">
        <f>+N13</f>
        <v>39172</v>
      </c>
      <c r="Q13" s="91">
        <f t="shared" ref="Q13:Q36" si="0">+P13+30</f>
        <v>39202</v>
      </c>
      <c r="R13" s="91">
        <f>+H13+120</f>
        <v>39212</v>
      </c>
      <c r="S13" s="91" t="s">
        <v>63</v>
      </c>
      <c r="T13" s="93">
        <f>+H13+190</f>
        <v>39282</v>
      </c>
    </row>
    <row r="14" spans="1:22">
      <c r="A14" s="86"/>
      <c r="B14" s="82">
        <f t="shared" ref="B14:G14" si="1">B13</f>
        <v>39022</v>
      </c>
      <c r="C14" s="82">
        <f t="shared" si="1"/>
        <v>39029</v>
      </c>
      <c r="D14" s="82">
        <f t="shared" si="1"/>
        <v>39052</v>
      </c>
      <c r="E14" s="82">
        <f t="shared" si="1"/>
        <v>39062</v>
      </c>
      <c r="F14" s="82">
        <f t="shared" si="1"/>
        <v>39087</v>
      </c>
      <c r="G14" s="82">
        <f t="shared" si="1"/>
        <v>39092</v>
      </c>
      <c r="H14" s="76">
        <v>9</v>
      </c>
      <c r="I14" s="82">
        <f>I13</f>
        <v>39152</v>
      </c>
      <c r="J14" s="82">
        <f>J13</f>
        <v>39162</v>
      </c>
      <c r="K14" s="82">
        <f>K13</f>
        <v>39162</v>
      </c>
      <c r="L14" s="82">
        <f>L13</f>
        <v>39167</v>
      </c>
      <c r="M14" s="82">
        <f>M13</f>
        <v>39172</v>
      </c>
      <c r="N14" s="43">
        <f>+H13+90</f>
        <v>39182</v>
      </c>
      <c r="O14" s="82">
        <f>O13</f>
        <v>39172</v>
      </c>
      <c r="P14" s="43">
        <f t="shared" ref="P14:P35" si="2">+N14</f>
        <v>39182</v>
      </c>
      <c r="Q14" s="43">
        <f t="shared" si="0"/>
        <v>39212</v>
      </c>
      <c r="R14" s="82">
        <f>R13</f>
        <v>39212</v>
      </c>
      <c r="S14" s="43" t="s">
        <v>64</v>
      </c>
      <c r="T14" s="87">
        <f>T13</f>
        <v>39282</v>
      </c>
    </row>
    <row r="15" spans="1:22" s="94" customFormat="1">
      <c r="A15" s="90" t="s">
        <v>65</v>
      </c>
      <c r="B15" s="91">
        <f>+H15-70</f>
        <v>39053</v>
      </c>
      <c r="C15" s="91">
        <f>+B15+7</f>
        <v>39060</v>
      </c>
      <c r="D15" s="91">
        <f>+H15-40</f>
        <v>39083</v>
      </c>
      <c r="E15" s="91">
        <f>+D15+10</f>
        <v>39093</v>
      </c>
      <c r="F15" s="91">
        <f>+H15-5</f>
        <v>39118</v>
      </c>
      <c r="G15" s="91">
        <f>+H15</f>
        <v>39123</v>
      </c>
      <c r="H15" s="92">
        <f>H$7+H16</f>
        <v>39123</v>
      </c>
      <c r="I15" s="91">
        <f>+H15+60</f>
        <v>39183</v>
      </c>
      <c r="J15" s="91">
        <f>+H15+70</f>
        <v>39193</v>
      </c>
      <c r="K15" s="91">
        <f>J15</f>
        <v>39193</v>
      </c>
      <c r="L15" s="91">
        <f>H15+75</f>
        <v>39198</v>
      </c>
      <c r="M15" s="91">
        <f>+H15+80</f>
        <v>39203</v>
      </c>
      <c r="N15" s="91">
        <f>+H15+80</f>
        <v>39203</v>
      </c>
      <c r="O15" s="91">
        <f>+M15</f>
        <v>39203</v>
      </c>
      <c r="P15" s="91">
        <f t="shared" si="2"/>
        <v>39203</v>
      </c>
      <c r="Q15" s="91">
        <f t="shared" si="0"/>
        <v>39233</v>
      </c>
      <c r="R15" s="91">
        <f>+H15+120</f>
        <v>39243</v>
      </c>
      <c r="S15" s="91" t="s">
        <v>66</v>
      </c>
      <c r="T15" s="93">
        <f>+H15+190</f>
        <v>39313</v>
      </c>
    </row>
    <row r="16" spans="1:22">
      <c r="A16" s="86"/>
      <c r="B16" s="82">
        <f t="shared" ref="B16:G16" si="3">B15</f>
        <v>39053</v>
      </c>
      <c r="C16" s="82">
        <f t="shared" si="3"/>
        <v>39060</v>
      </c>
      <c r="D16" s="82">
        <f t="shared" si="3"/>
        <v>39083</v>
      </c>
      <c r="E16" s="82">
        <f t="shared" si="3"/>
        <v>39093</v>
      </c>
      <c r="F16" s="82">
        <f t="shared" si="3"/>
        <v>39118</v>
      </c>
      <c r="G16" s="82">
        <f t="shared" si="3"/>
        <v>39123</v>
      </c>
      <c r="H16" s="76">
        <f>H14+31</f>
        <v>40</v>
      </c>
      <c r="I16" s="82">
        <f>I15</f>
        <v>39183</v>
      </c>
      <c r="J16" s="82">
        <f>J15</f>
        <v>39193</v>
      </c>
      <c r="K16" s="82">
        <f>K15</f>
        <v>39193</v>
      </c>
      <c r="L16" s="82">
        <f>L15</f>
        <v>39198</v>
      </c>
      <c r="M16" s="82">
        <f>M15</f>
        <v>39203</v>
      </c>
      <c r="N16" s="43">
        <f>+H15+90</f>
        <v>39213</v>
      </c>
      <c r="O16" s="82">
        <f>O15</f>
        <v>39203</v>
      </c>
      <c r="P16" s="43">
        <f t="shared" si="2"/>
        <v>39213</v>
      </c>
      <c r="Q16" s="43">
        <f t="shared" si="0"/>
        <v>39243</v>
      </c>
      <c r="R16" s="82">
        <f>R15</f>
        <v>39243</v>
      </c>
      <c r="S16" s="43" t="s">
        <v>67</v>
      </c>
      <c r="T16" s="87">
        <f>T15</f>
        <v>39313</v>
      </c>
    </row>
    <row r="17" spans="1:20" s="94" customFormat="1">
      <c r="A17" s="90" t="s">
        <v>68</v>
      </c>
      <c r="B17" s="91">
        <f>+H17-70</f>
        <v>39081</v>
      </c>
      <c r="C17" s="91">
        <f>+B17+7</f>
        <v>39088</v>
      </c>
      <c r="D17" s="91">
        <f>+H17-40</f>
        <v>39111</v>
      </c>
      <c r="E17" s="91">
        <f>+D17+10</f>
        <v>39121</v>
      </c>
      <c r="F17" s="91">
        <f>+H17-5</f>
        <v>39146</v>
      </c>
      <c r="G17" s="91">
        <f>+H17</f>
        <v>39151</v>
      </c>
      <c r="H17" s="92">
        <f>H$7+H18</f>
        <v>39151</v>
      </c>
      <c r="I17" s="91">
        <f>+H17+60</f>
        <v>39211</v>
      </c>
      <c r="J17" s="91">
        <f>+H17+70</f>
        <v>39221</v>
      </c>
      <c r="K17" s="91">
        <f>J17</f>
        <v>39221</v>
      </c>
      <c r="L17" s="91">
        <f>H17+75</f>
        <v>39226</v>
      </c>
      <c r="M17" s="91">
        <f>+H17+80</f>
        <v>39231</v>
      </c>
      <c r="N17" s="91">
        <f>+H17+80</f>
        <v>39231</v>
      </c>
      <c r="O17" s="91">
        <f>+M17</f>
        <v>39231</v>
      </c>
      <c r="P17" s="91">
        <f t="shared" si="2"/>
        <v>39231</v>
      </c>
      <c r="Q17" s="91">
        <f t="shared" si="0"/>
        <v>39261</v>
      </c>
      <c r="R17" s="91">
        <f>+H17+120</f>
        <v>39271</v>
      </c>
      <c r="S17" s="91"/>
      <c r="T17" s="93">
        <f>+H17+190</f>
        <v>39341</v>
      </c>
    </row>
    <row r="18" spans="1:20">
      <c r="A18" s="86"/>
      <c r="B18" s="82">
        <f t="shared" ref="B18:G18" si="4">B17</f>
        <v>39081</v>
      </c>
      <c r="C18" s="82">
        <f t="shared" si="4"/>
        <v>39088</v>
      </c>
      <c r="D18" s="82">
        <f t="shared" si="4"/>
        <v>39111</v>
      </c>
      <c r="E18" s="82">
        <f t="shared" si="4"/>
        <v>39121</v>
      </c>
      <c r="F18" s="82">
        <f t="shared" si="4"/>
        <v>39146</v>
      </c>
      <c r="G18" s="82">
        <f t="shared" si="4"/>
        <v>39151</v>
      </c>
      <c r="H18" s="76">
        <f>IF(H9="no",H16+28,H16+29)</f>
        <v>68</v>
      </c>
      <c r="I18" s="82">
        <f>I17</f>
        <v>39211</v>
      </c>
      <c r="J18" s="82">
        <f>J17</f>
        <v>39221</v>
      </c>
      <c r="K18" s="82">
        <f>K17</f>
        <v>39221</v>
      </c>
      <c r="L18" s="82">
        <f>L17</f>
        <v>39226</v>
      </c>
      <c r="M18" s="82">
        <f>M17</f>
        <v>39231</v>
      </c>
      <c r="N18" s="43">
        <f>+H17+90</f>
        <v>39241</v>
      </c>
      <c r="O18" s="82">
        <f>O17</f>
        <v>39231</v>
      </c>
      <c r="P18" s="43">
        <f t="shared" si="2"/>
        <v>39241</v>
      </c>
      <c r="Q18" s="43">
        <f t="shared" si="0"/>
        <v>39271</v>
      </c>
      <c r="R18" s="82">
        <f>R17</f>
        <v>39271</v>
      </c>
      <c r="S18" s="43"/>
      <c r="T18" s="87">
        <f>T17</f>
        <v>39341</v>
      </c>
    </row>
    <row r="19" spans="1:20" s="94" customFormat="1">
      <c r="A19" s="90" t="s">
        <v>69</v>
      </c>
      <c r="B19" s="91">
        <f>+H19-70</f>
        <v>39112</v>
      </c>
      <c r="C19" s="91">
        <f>+B19+7</f>
        <v>39119</v>
      </c>
      <c r="D19" s="91">
        <f>+H19-40</f>
        <v>39142</v>
      </c>
      <c r="E19" s="91">
        <f>+D19+10</f>
        <v>39152</v>
      </c>
      <c r="F19" s="91">
        <f>+H19-5</f>
        <v>39177</v>
      </c>
      <c r="G19" s="91">
        <f>+H19</f>
        <v>39182</v>
      </c>
      <c r="H19" s="92">
        <f>H$7+H20</f>
        <v>39182</v>
      </c>
      <c r="I19" s="91">
        <f>+H19+60</f>
        <v>39242</v>
      </c>
      <c r="J19" s="91">
        <f>+H19+70</f>
        <v>39252</v>
      </c>
      <c r="K19" s="91">
        <f>J19</f>
        <v>39252</v>
      </c>
      <c r="L19" s="91">
        <f>H19+75</f>
        <v>39257</v>
      </c>
      <c r="M19" s="91">
        <f>+H19+80</f>
        <v>39262</v>
      </c>
      <c r="N19" s="91">
        <f>+H19+80</f>
        <v>39262</v>
      </c>
      <c r="O19" s="91">
        <f>+M19</f>
        <v>39262</v>
      </c>
      <c r="P19" s="91">
        <f t="shared" si="2"/>
        <v>39262</v>
      </c>
      <c r="Q19" s="91">
        <f t="shared" si="0"/>
        <v>39292</v>
      </c>
      <c r="R19" s="91">
        <f>+H19+120</f>
        <v>39302</v>
      </c>
      <c r="S19" s="91"/>
      <c r="T19" s="93">
        <f>+H19+190</f>
        <v>39372</v>
      </c>
    </row>
    <row r="20" spans="1:20">
      <c r="A20" s="86"/>
      <c r="B20" s="82">
        <f t="shared" ref="B20:G20" si="5">B19</f>
        <v>39112</v>
      </c>
      <c r="C20" s="82">
        <f t="shared" si="5"/>
        <v>39119</v>
      </c>
      <c r="D20" s="82">
        <f t="shared" si="5"/>
        <v>39142</v>
      </c>
      <c r="E20" s="82">
        <f t="shared" si="5"/>
        <v>39152</v>
      </c>
      <c r="F20" s="82">
        <f t="shared" si="5"/>
        <v>39177</v>
      </c>
      <c r="G20" s="82">
        <f t="shared" si="5"/>
        <v>39182</v>
      </c>
      <c r="H20" s="76">
        <f>H18+31</f>
        <v>99</v>
      </c>
      <c r="I20" s="82">
        <f>I19</f>
        <v>39242</v>
      </c>
      <c r="J20" s="82">
        <f>J19</f>
        <v>39252</v>
      </c>
      <c r="K20" s="82">
        <f>K19</f>
        <v>39252</v>
      </c>
      <c r="L20" s="82">
        <f>L19</f>
        <v>39257</v>
      </c>
      <c r="M20" s="82">
        <f>M19</f>
        <v>39262</v>
      </c>
      <c r="N20" s="43">
        <f>+H19+90</f>
        <v>39272</v>
      </c>
      <c r="O20" s="82">
        <f>O19</f>
        <v>39262</v>
      </c>
      <c r="P20" s="43">
        <f t="shared" si="2"/>
        <v>39272</v>
      </c>
      <c r="Q20" s="43">
        <f t="shared" si="0"/>
        <v>39302</v>
      </c>
      <c r="R20" s="82">
        <f>R19</f>
        <v>39302</v>
      </c>
      <c r="S20" s="43"/>
      <c r="T20" s="87">
        <f>T19</f>
        <v>39372</v>
      </c>
    </row>
    <row r="21" spans="1:20" s="94" customFormat="1">
      <c r="A21" s="90" t="s">
        <v>70</v>
      </c>
      <c r="B21" s="91">
        <f>+H21-70</f>
        <v>39142</v>
      </c>
      <c r="C21" s="91">
        <f>+B21+7</f>
        <v>39149</v>
      </c>
      <c r="D21" s="91">
        <f>+H21-40</f>
        <v>39172</v>
      </c>
      <c r="E21" s="91">
        <f>+D21+10</f>
        <v>39182</v>
      </c>
      <c r="F21" s="91">
        <f>+H21-5</f>
        <v>39207</v>
      </c>
      <c r="G21" s="91">
        <f>+H21</f>
        <v>39212</v>
      </c>
      <c r="H21" s="92">
        <f>H$7+H22</f>
        <v>39212</v>
      </c>
      <c r="I21" s="91">
        <f>+H21+60</f>
        <v>39272</v>
      </c>
      <c r="J21" s="91">
        <f>+H21+70</f>
        <v>39282</v>
      </c>
      <c r="K21" s="91">
        <f>J21</f>
        <v>39282</v>
      </c>
      <c r="L21" s="91">
        <f>H21+75</f>
        <v>39287</v>
      </c>
      <c r="M21" s="91">
        <f>+H21+80</f>
        <v>39292</v>
      </c>
      <c r="N21" s="91">
        <f>+H21+80</f>
        <v>39292</v>
      </c>
      <c r="O21" s="91">
        <f>+M21</f>
        <v>39292</v>
      </c>
      <c r="P21" s="91">
        <f t="shared" si="2"/>
        <v>39292</v>
      </c>
      <c r="Q21" s="91">
        <f t="shared" si="0"/>
        <v>39322</v>
      </c>
      <c r="R21" s="91">
        <f>+H21+120</f>
        <v>39332</v>
      </c>
      <c r="S21" s="91"/>
      <c r="T21" s="93">
        <f>+H21+190</f>
        <v>39402</v>
      </c>
    </row>
    <row r="22" spans="1:20">
      <c r="A22" s="86"/>
      <c r="B22" s="82">
        <f t="shared" ref="B22:G22" si="6">B21</f>
        <v>39142</v>
      </c>
      <c r="C22" s="82">
        <f t="shared" si="6"/>
        <v>39149</v>
      </c>
      <c r="D22" s="82">
        <f t="shared" si="6"/>
        <v>39172</v>
      </c>
      <c r="E22" s="82">
        <f t="shared" si="6"/>
        <v>39182</v>
      </c>
      <c r="F22" s="82">
        <f t="shared" si="6"/>
        <v>39207</v>
      </c>
      <c r="G22" s="82">
        <f t="shared" si="6"/>
        <v>39212</v>
      </c>
      <c r="H22" s="76">
        <f>H20+30</f>
        <v>129</v>
      </c>
      <c r="I22" s="82">
        <f>I21</f>
        <v>39272</v>
      </c>
      <c r="J22" s="82">
        <f>J21</f>
        <v>39282</v>
      </c>
      <c r="K22" s="82">
        <f>K21</f>
        <v>39282</v>
      </c>
      <c r="L22" s="82">
        <f>L21</f>
        <v>39287</v>
      </c>
      <c r="M22" s="82">
        <f>M21</f>
        <v>39292</v>
      </c>
      <c r="N22" s="43">
        <f>+H21+90</f>
        <v>39302</v>
      </c>
      <c r="O22" s="82">
        <f>O21</f>
        <v>39292</v>
      </c>
      <c r="P22" s="43">
        <f t="shared" si="2"/>
        <v>39302</v>
      </c>
      <c r="Q22" s="43">
        <f t="shared" si="0"/>
        <v>39332</v>
      </c>
      <c r="R22" s="82">
        <f>R21</f>
        <v>39332</v>
      </c>
      <c r="S22" s="43"/>
      <c r="T22" s="87">
        <f>T21</f>
        <v>39402</v>
      </c>
    </row>
    <row r="23" spans="1:20" s="94" customFormat="1">
      <c r="A23" s="90" t="s">
        <v>71</v>
      </c>
      <c r="B23" s="91">
        <f>+H23-70</f>
        <v>39173</v>
      </c>
      <c r="C23" s="91">
        <f>+B23+7</f>
        <v>39180</v>
      </c>
      <c r="D23" s="91">
        <f>+H23-40</f>
        <v>39203</v>
      </c>
      <c r="E23" s="91">
        <f>+D23+10</f>
        <v>39213</v>
      </c>
      <c r="F23" s="91">
        <f>+H23-5</f>
        <v>39238</v>
      </c>
      <c r="G23" s="91">
        <f>+H23</f>
        <v>39243</v>
      </c>
      <c r="H23" s="92">
        <f>H$7+H24</f>
        <v>39243</v>
      </c>
      <c r="I23" s="91">
        <f>+H23+60</f>
        <v>39303</v>
      </c>
      <c r="J23" s="91">
        <f>+H23+70</f>
        <v>39313</v>
      </c>
      <c r="K23" s="91">
        <f>J23</f>
        <v>39313</v>
      </c>
      <c r="L23" s="91">
        <f>H23+75</f>
        <v>39318</v>
      </c>
      <c r="M23" s="91">
        <f>+H23+80</f>
        <v>39323</v>
      </c>
      <c r="N23" s="91">
        <f>+H23+80</f>
        <v>39323</v>
      </c>
      <c r="O23" s="91">
        <f>+M23</f>
        <v>39323</v>
      </c>
      <c r="P23" s="91">
        <f t="shared" si="2"/>
        <v>39323</v>
      </c>
      <c r="Q23" s="91">
        <f t="shared" si="0"/>
        <v>39353</v>
      </c>
      <c r="R23" s="91">
        <f>+H23+120</f>
        <v>39363</v>
      </c>
      <c r="S23" s="91"/>
      <c r="T23" s="93">
        <f>+H23+190</f>
        <v>39433</v>
      </c>
    </row>
    <row r="24" spans="1:20">
      <c r="A24" s="86"/>
      <c r="B24" s="82">
        <f t="shared" ref="B24:G24" si="7">B23</f>
        <v>39173</v>
      </c>
      <c r="C24" s="82">
        <f t="shared" si="7"/>
        <v>39180</v>
      </c>
      <c r="D24" s="82">
        <f t="shared" si="7"/>
        <v>39203</v>
      </c>
      <c r="E24" s="82">
        <f t="shared" si="7"/>
        <v>39213</v>
      </c>
      <c r="F24" s="82">
        <f t="shared" si="7"/>
        <v>39238</v>
      </c>
      <c r="G24" s="82">
        <f t="shared" si="7"/>
        <v>39243</v>
      </c>
      <c r="H24" s="76">
        <f>H22+31</f>
        <v>160</v>
      </c>
      <c r="I24" s="82">
        <f>I23</f>
        <v>39303</v>
      </c>
      <c r="J24" s="82">
        <f>J23</f>
        <v>39313</v>
      </c>
      <c r="K24" s="82">
        <f>K23</f>
        <v>39313</v>
      </c>
      <c r="L24" s="82">
        <f>L23</f>
        <v>39318</v>
      </c>
      <c r="M24" s="82">
        <f>M23</f>
        <v>39323</v>
      </c>
      <c r="N24" s="43">
        <f>+H23+90</f>
        <v>39333</v>
      </c>
      <c r="O24" s="82">
        <f>O23</f>
        <v>39323</v>
      </c>
      <c r="P24" s="43">
        <f t="shared" si="2"/>
        <v>39333</v>
      </c>
      <c r="Q24" s="43">
        <f t="shared" si="0"/>
        <v>39363</v>
      </c>
      <c r="R24" s="82">
        <f>R23</f>
        <v>39363</v>
      </c>
      <c r="S24" s="43"/>
      <c r="T24" s="87">
        <f>T23</f>
        <v>39433</v>
      </c>
    </row>
    <row r="25" spans="1:20" s="94" customFormat="1">
      <c r="A25" s="90" t="s">
        <v>62</v>
      </c>
      <c r="B25" s="91">
        <f>+H25-70</f>
        <v>39203</v>
      </c>
      <c r="C25" s="91">
        <f>+B25+7</f>
        <v>39210</v>
      </c>
      <c r="D25" s="91">
        <f>+H25-40</f>
        <v>39233</v>
      </c>
      <c r="E25" s="91">
        <f>+D25+10</f>
        <v>39243</v>
      </c>
      <c r="F25" s="91">
        <f>+H25-5</f>
        <v>39268</v>
      </c>
      <c r="G25" s="91">
        <f>+H25</f>
        <v>39273</v>
      </c>
      <c r="H25" s="92">
        <f>H$7+H26</f>
        <v>39273</v>
      </c>
      <c r="I25" s="91">
        <f>+H25+60</f>
        <v>39333</v>
      </c>
      <c r="J25" s="91">
        <f>+H25+70</f>
        <v>39343</v>
      </c>
      <c r="K25" s="91">
        <f>J25</f>
        <v>39343</v>
      </c>
      <c r="L25" s="91">
        <f>H25+75</f>
        <v>39348</v>
      </c>
      <c r="M25" s="91">
        <f>+H25+80</f>
        <v>39353</v>
      </c>
      <c r="N25" s="91">
        <f>+H25+80</f>
        <v>39353</v>
      </c>
      <c r="O25" s="91">
        <f>+M25</f>
        <v>39353</v>
      </c>
      <c r="P25" s="91">
        <f t="shared" si="2"/>
        <v>39353</v>
      </c>
      <c r="Q25" s="91">
        <f t="shared" si="0"/>
        <v>39383</v>
      </c>
      <c r="R25" s="91">
        <f>+H25+120</f>
        <v>39393</v>
      </c>
      <c r="S25" s="91"/>
      <c r="T25" s="93">
        <f>+H25+190</f>
        <v>39463</v>
      </c>
    </row>
    <row r="26" spans="1:20">
      <c r="A26" s="86"/>
      <c r="B26" s="82">
        <f t="shared" ref="B26:G26" si="8">B25</f>
        <v>39203</v>
      </c>
      <c r="C26" s="82">
        <f t="shared" si="8"/>
        <v>39210</v>
      </c>
      <c r="D26" s="82">
        <f t="shared" si="8"/>
        <v>39233</v>
      </c>
      <c r="E26" s="82">
        <f t="shared" si="8"/>
        <v>39243</v>
      </c>
      <c r="F26" s="82">
        <f t="shared" si="8"/>
        <v>39268</v>
      </c>
      <c r="G26" s="82">
        <f t="shared" si="8"/>
        <v>39273</v>
      </c>
      <c r="H26" s="76">
        <f>H24+30</f>
        <v>190</v>
      </c>
      <c r="I26" s="82">
        <f>I25</f>
        <v>39333</v>
      </c>
      <c r="J26" s="82">
        <f>J25</f>
        <v>39343</v>
      </c>
      <c r="K26" s="82">
        <f>K25</f>
        <v>39343</v>
      </c>
      <c r="L26" s="82">
        <f>L25</f>
        <v>39348</v>
      </c>
      <c r="M26" s="82">
        <f>M25</f>
        <v>39353</v>
      </c>
      <c r="N26" s="43">
        <f>+H25+90</f>
        <v>39363</v>
      </c>
      <c r="O26" s="82">
        <f>O25</f>
        <v>39353</v>
      </c>
      <c r="P26" s="43">
        <f t="shared" si="2"/>
        <v>39363</v>
      </c>
      <c r="Q26" s="43">
        <f t="shared" si="0"/>
        <v>39393</v>
      </c>
      <c r="R26" s="82">
        <f>R25</f>
        <v>39393</v>
      </c>
      <c r="S26" s="43"/>
      <c r="T26" s="87">
        <f>T25</f>
        <v>39463</v>
      </c>
    </row>
    <row r="27" spans="1:20" s="94" customFormat="1">
      <c r="A27" s="90" t="s">
        <v>65</v>
      </c>
      <c r="B27" s="91">
        <f>+H27-70</f>
        <v>39234</v>
      </c>
      <c r="C27" s="91">
        <f>+B27+7</f>
        <v>39241</v>
      </c>
      <c r="D27" s="91">
        <f>+H27-40</f>
        <v>39264</v>
      </c>
      <c r="E27" s="91">
        <f>+D27+10</f>
        <v>39274</v>
      </c>
      <c r="F27" s="91">
        <f>+H27-5</f>
        <v>39299</v>
      </c>
      <c r="G27" s="91">
        <f>+H27</f>
        <v>39304</v>
      </c>
      <c r="H27" s="92">
        <f>H$7+H28</f>
        <v>39304</v>
      </c>
      <c r="I27" s="91">
        <f>+H27+60</f>
        <v>39364</v>
      </c>
      <c r="J27" s="91">
        <f>+H27+70</f>
        <v>39374</v>
      </c>
      <c r="K27" s="91">
        <f>J27</f>
        <v>39374</v>
      </c>
      <c r="L27" s="91">
        <f>H27+75</f>
        <v>39379</v>
      </c>
      <c r="M27" s="91">
        <f>+H27+80</f>
        <v>39384</v>
      </c>
      <c r="N27" s="91">
        <f>+H27+80</f>
        <v>39384</v>
      </c>
      <c r="O27" s="91">
        <f>+M27</f>
        <v>39384</v>
      </c>
      <c r="P27" s="91">
        <f t="shared" si="2"/>
        <v>39384</v>
      </c>
      <c r="Q27" s="91">
        <f t="shared" si="0"/>
        <v>39414</v>
      </c>
      <c r="R27" s="91">
        <f>+H27+120</f>
        <v>39424</v>
      </c>
      <c r="S27" s="91"/>
      <c r="T27" s="93">
        <f>+H27+190</f>
        <v>39494</v>
      </c>
    </row>
    <row r="28" spans="1:20">
      <c r="A28" s="86"/>
      <c r="B28" s="82">
        <f t="shared" ref="B28:G28" si="9">B27</f>
        <v>39234</v>
      </c>
      <c r="C28" s="82">
        <f t="shared" si="9"/>
        <v>39241</v>
      </c>
      <c r="D28" s="82">
        <f t="shared" si="9"/>
        <v>39264</v>
      </c>
      <c r="E28" s="82">
        <f t="shared" si="9"/>
        <v>39274</v>
      </c>
      <c r="F28" s="82">
        <f t="shared" si="9"/>
        <v>39299</v>
      </c>
      <c r="G28" s="82">
        <f t="shared" si="9"/>
        <v>39304</v>
      </c>
      <c r="H28" s="76">
        <f>H26+31</f>
        <v>221</v>
      </c>
      <c r="I28" s="82">
        <f>I27</f>
        <v>39364</v>
      </c>
      <c r="J28" s="82">
        <f>J27</f>
        <v>39374</v>
      </c>
      <c r="K28" s="82">
        <f>K27</f>
        <v>39374</v>
      </c>
      <c r="L28" s="82">
        <f>L27</f>
        <v>39379</v>
      </c>
      <c r="M28" s="82">
        <f>M27</f>
        <v>39384</v>
      </c>
      <c r="N28" s="43">
        <f>+H27+90</f>
        <v>39394</v>
      </c>
      <c r="O28" s="82">
        <f>O27</f>
        <v>39384</v>
      </c>
      <c r="P28" s="43">
        <f t="shared" si="2"/>
        <v>39394</v>
      </c>
      <c r="Q28" s="43">
        <f t="shared" si="0"/>
        <v>39424</v>
      </c>
      <c r="R28" s="82">
        <f>R27</f>
        <v>39424</v>
      </c>
      <c r="S28" s="43"/>
      <c r="T28" s="87">
        <f>T27</f>
        <v>39494</v>
      </c>
    </row>
    <row r="29" spans="1:20" s="94" customFormat="1">
      <c r="A29" s="90" t="s">
        <v>68</v>
      </c>
      <c r="B29" s="91">
        <f>+H29-70</f>
        <v>39265</v>
      </c>
      <c r="C29" s="91">
        <f>+B29+7</f>
        <v>39272</v>
      </c>
      <c r="D29" s="91">
        <f>+H29-40</f>
        <v>39295</v>
      </c>
      <c r="E29" s="91">
        <f>+D29+10</f>
        <v>39305</v>
      </c>
      <c r="F29" s="91">
        <f>+H29-5</f>
        <v>39330</v>
      </c>
      <c r="G29" s="91">
        <f>+H29</f>
        <v>39335</v>
      </c>
      <c r="H29" s="92">
        <f>H$7+H30</f>
        <v>39335</v>
      </c>
      <c r="I29" s="91">
        <f>+H29+60</f>
        <v>39395</v>
      </c>
      <c r="J29" s="91">
        <f>+H29+70</f>
        <v>39405</v>
      </c>
      <c r="K29" s="91">
        <f>J29</f>
        <v>39405</v>
      </c>
      <c r="L29" s="91">
        <f>H29+75</f>
        <v>39410</v>
      </c>
      <c r="M29" s="91">
        <f>+H29+80</f>
        <v>39415</v>
      </c>
      <c r="N29" s="91">
        <f>+H29+80</f>
        <v>39415</v>
      </c>
      <c r="O29" s="91">
        <f>+M29</f>
        <v>39415</v>
      </c>
      <c r="P29" s="91">
        <f t="shared" si="2"/>
        <v>39415</v>
      </c>
      <c r="Q29" s="91">
        <f t="shared" si="0"/>
        <v>39445</v>
      </c>
      <c r="R29" s="91">
        <f>+H29+120</f>
        <v>39455</v>
      </c>
      <c r="S29" s="91"/>
      <c r="T29" s="93">
        <f>+H29+190</f>
        <v>39525</v>
      </c>
    </row>
    <row r="30" spans="1:20">
      <c r="A30" s="86"/>
      <c r="B30" s="82">
        <f t="shared" ref="B30:G30" si="10">B29</f>
        <v>39265</v>
      </c>
      <c r="C30" s="82">
        <f t="shared" si="10"/>
        <v>39272</v>
      </c>
      <c r="D30" s="82">
        <f t="shared" si="10"/>
        <v>39295</v>
      </c>
      <c r="E30" s="82">
        <f t="shared" si="10"/>
        <v>39305</v>
      </c>
      <c r="F30" s="82">
        <f t="shared" si="10"/>
        <v>39330</v>
      </c>
      <c r="G30" s="82">
        <f t="shared" si="10"/>
        <v>39335</v>
      </c>
      <c r="H30" s="76">
        <f>H28+31</f>
        <v>252</v>
      </c>
      <c r="I30" s="82">
        <f>I29</f>
        <v>39395</v>
      </c>
      <c r="J30" s="82">
        <f>J29</f>
        <v>39405</v>
      </c>
      <c r="K30" s="82">
        <f>K29</f>
        <v>39405</v>
      </c>
      <c r="L30" s="82">
        <f>L29</f>
        <v>39410</v>
      </c>
      <c r="M30" s="82">
        <f>M29</f>
        <v>39415</v>
      </c>
      <c r="N30" s="43">
        <f>+H29+90</f>
        <v>39425</v>
      </c>
      <c r="O30" s="82">
        <f>O29</f>
        <v>39415</v>
      </c>
      <c r="P30" s="43">
        <f t="shared" si="2"/>
        <v>39425</v>
      </c>
      <c r="Q30" s="43">
        <f t="shared" si="0"/>
        <v>39455</v>
      </c>
      <c r="R30" s="82">
        <f>R29</f>
        <v>39455</v>
      </c>
      <c r="S30" s="43"/>
      <c r="T30" s="87">
        <f>T29</f>
        <v>39525</v>
      </c>
    </row>
    <row r="31" spans="1:20" s="94" customFormat="1">
      <c r="A31" s="90" t="s">
        <v>69</v>
      </c>
      <c r="B31" s="91">
        <f>+H31-70</f>
        <v>39295</v>
      </c>
      <c r="C31" s="91">
        <f>+B31+7</f>
        <v>39302</v>
      </c>
      <c r="D31" s="91">
        <f>+H31-40</f>
        <v>39325</v>
      </c>
      <c r="E31" s="91">
        <f>+D31+10</f>
        <v>39335</v>
      </c>
      <c r="F31" s="91">
        <f>+H31-5</f>
        <v>39360</v>
      </c>
      <c r="G31" s="91">
        <f>+H31</f>
        <v>39365</v>
      </c>
      <c r="H31" s="92">
        <f>H$7+H32</f>
        <v>39365</v>
      </c>
      <c r="I31" s="91">
        <f>+H31+60</f>
        <v>39425</v>
      </c>
      <c r="J31" s="91">
        <f>+H31+70</f>
        <v>39435</v>
      </c>
      <c r="K31" s="91">
        <f>J31</f>
        <v>39435</v>
      </c>
      <c r="L31" s="91">
        <f>H31+75</f>
        <v>39440</v>
      </c>
      <c r="M31" s="91">
        <f>+H31+80</f>
        <v>39445</v>
      </c>
      <c r="N31" s="91">
        <f>+H31+80</f>
        <v>39445</v>
      </c>
      <c r="O31" s="91">
        <f>+M31</f>
        <v>39445</v>
      </c>
      <c r="P31" s="91">
        <f t="shared" si="2"/>
        <v>39445</v>
      </c>
      <c r="Q31" s="91">
        <f t="shared" si="0"/>
        <v>39475</v>
      </c>
      <c r="R31" s="91">
        <f>+H31+120</f>
        <v>39485</v>
      </c>
      <c r="S31" s="91"/>
      <c r="T31" s="93">
        <f>+H31+190</f>
        <v>39555</v>
      </c>
    </row>
    <row r="32" spans="1:20">
      <c r="A32" s="86"/>
      <c r="B32" s="82">
        <f t="shared" ref="B32:G32" si="11">B31</f>
        <v>39295</v>
      </c>
      <c r="C32" s="82">
        <f t="shared" si="11"/>
        <v>39302</v>
      </c>
      <c r="D32" s="82">
        <f t="shared" si="11"/>
        <v>39325</v>
      </c>
      <c r="E32" s="82">
        <f t="shared" si="11"/>
        <v>39335</v>
      </c>
      <c r="F32" s="82">
        <f t="shared" si="11"/>
        <v>39360</v>
      </c>
      <c r="G32" s="82">
        <f t="shared" si="11"/>
        <v>39365</v>
      </c>
      <c r="H32" s="76">
        <f>H30+30</f>
        <v>282</v>
      </c>
      <c r="I32" s="82">
        <f>I31</f>
        <v>39425</v>
      </c>
      <c r="J32" s="82">
        <f>J31</f>
        <v>39435</v>
      </c>
      <c r="K32" s="82">
        <f>K31</f>
        <v>39435</v>
      </c>
      <c r="L32" s="82">
        <f>L31</f>
        <v>39440</v>
      </c>
      <c r="M32" s="82">
        <f>M31</f>
        <v>39445</v>
      </c>
      <c r="N32" s="43">
        <f>+H31+90</f>
        <v>39455</v>
      </c>
      <c r="O32" s="82">
        <f>O31</f>
        <v>39445</v>
      </c>
      <c r="P32" s="43">
        <f t="shared" si="2"/>
        <v>39455</v>
      </c>
      <c r="Q32" s="43">
        <f t="shared" si="0"/>
        <v>39485</v>
      </c>
      <c r="R32" s="82">
        <f>R31</f>
        <v>39485</v>
      </c>
      <c r="S32" s="43"/>
      <c r="T32" s="87">
        <f>T31</f>
        <v>39555</v>
      </c>
    </row>
    <row r="33" spans="1:20" s="94" customFormat="1">
      <c r="A33" s="90" t="s">
        <v>70</v>
      </c>
      <c r="B33" s="91">
        <f>+H33-70</f>
        <v>39326</v>
      </c>
      <c r="C33" s="91">
        <f>+B33+7</f>
        <v>39333</v>
      </c>
      <c r="D33" s="91">
        <f>+H33-40</f>
        <v>39356</v>
      </c>
      <c r="E33" s="91">
        <f>+D33+10</f>
        <v>39366</v>
      </c>
      <c r="F33" s="91">
        <f>+H33-5</f>
        <v>39391</v>
      </c>
      <c r="G33" s="91">
        <f>+H33</f>
        <v>39396</v>
      </c>
      <c r="H33" s="92">
        <f>H$7+H34</f>
        <v>39396</v>
      </c>
      <c r="I33" s="91">
        <f>+H33+60</f>
        <v>39456</v>
      </c>
      <c r="J33" s="91">
        <f>+H33+70</f>
        <v>39466</v>
      </c>
      <c r="K33" s="91">
        <f>J33</f>
        <v>39466</v>
      </c>
      <c r="L33" s="91">
        <f>H33+75</f>
        <v>39471</v>
      </c>
      <c r="M33" s="91">
        <f>+H33+80</f>
        <v>39476</v>
      </c>
      <c r="N33" s="91">
        <f>+H33+80</f>
        <v>39476</v>
      </c>
      <c r="O33" s="91">
        <f>+M33</f>
        <v>39476</v>
      </c>
      <c r="P33" s="91">
        <f t="shared" si="2"/>
        <v>39476</v>
      </c>
      <c r="Q33" s="91">
        <f t="shared" si="0"/>
        <v>39506</v>
      </c>
      <c r="R33" s="91">
        <f>+H33+120</f>
        <v>39516</v>
      </c>
      <c r="S33" s="91"/>
      <c r="T33" s="93">
        <f>+H33+190</f>
        <v>39586</v>
      </c>
    </row>
    <row r="34" spans="1:20">
      <c r="A34" s="86"/>
      <c r="B34" s="82">
        <f t="shared" ref="B34:G34" si="12">B33</f>
        <v>39326</v>
      </c>
      <c r="C34" s="82">
        <f t="shared" si="12"/>
        <v>39333</v>
      </c>
      <c r="D34" s="82">
        <f t="shared" si="12"/>
        <v>39356</v>
      </c>
      <c r="E34" s="82">
        <f t="shared" si="12"/>
        <v>39366</v>
      </c>
      <c r="F34" s="82">
        <f t="shared" si="12"/>
        <v>39391</v>
      </c>
      <c r="G34" s="82">
        <f t="shared" si="12"/>
        <v>39396</v>
      </c>
      <c r="H34" s="76">
        <f>H32+31</f>
        <v>313</v>
      </c>
      <c r="I34" s="82">
        <f>I33</f>
        <v>39456</v>
      </c>
      <c r="J34" s="82">
        <f>J33</f>
        <v>39466</v>
      </c>
      <c r="K34" s="82">
        <f>K33</f>
        <v>39466</v>
      </c>
      <c r="L34" s="82">
        <f>L33</f>
        <v>39471</v>
      </c>
      <c r="M34" s="82">
        <f>M33</f>
        <v>39476</v>
      </c>
      <c r="N34" s="43">
        <f>+H33+90</f>
        <v>39486</v>
      </c>
      <c r="O34" s="82">
        <f>O33</f>
        <v>39476</v>
      </c>
      <c r="P34" s="43">
        <f t="shared" si="2"/>
        <v>39486</v>
      </c>
      <c r="Q34" s="43">
        <f t="shared" si="0"/>
        <v>39516</v>
      </c>
      <c r="R34" s="82">
        <f>R33</f>
        <v>39516</v>
      </c>
      <c r="S34" s="43"/>
      <c r="T34" s="87">
        <f>T33</f>
        <v>39586</v>
      </c>
    </row>
    <row r="35" spans="1:20" s="94" customFormat="1">
      <c r="A35" s="90" t="s">
        <v>71</v>
      </c>
      <c r="B35" s="91">
        <f>+H35-70</f>
        <v>39356</v>
      </c>
      <c r="C35" s="91">
        <f>+B35+7</f>
        <v>39363</v>
      </c>
      <c r="D35" s="91">
        <f>+H35-40</f>
        <v>39386</v>
      </c>
      <c r="E35" s="91">
        <f>+D35+10</f>
        <v>39396</v>
      </c>
      <c r="F35" s="91">
        <f>+H35-5</f>
        <v>39421</v>
      </c>
      <c r="G35" s="91">
        <f>+H35</f>
        <v>39426</v>
      </c>
      <c r="H35" s="92">
        <f>H$7+H36</f>
        <v>39426</v>
      </c>
      <c r="I35" s="91">
        <f>+H35+60</f>
        <v>39486</v>
      </c>
      <c r="J35" s="91">
        <f>+H35+70</f>
        <v>39496</v>
      </c>
      <c r="K35" s="91">
        <f>J35</f>
        <v>39496</v>
      </c>
      <c r="L35" s="91">
        <f>H35+75</f>
        <v>39501</v>
      </c>
      <c r="M35" s="91">
        <f>+H35+80</f>
        <v>39506</v>
      </c>
      <c r="N35" s="91">
        <f>+H35+80</f>
        <v>39506</v>
      </c>
      <c r="O35" s="91">
        <f>+M35</f>
        <v>39506</v>
      </c>
      <c r="P35" s="91">
        <f t="shared" si="2"/>
        <v>39506</v>
      </c>
      <c r="Q35" s="91">
        <f t="shared" si="0"/>
        <v>39536</v>
      </c>
      <c r="R35" s="91">
        <f>+H35+120</f>
        <v>39546</v>
      </c>
      <c r="S35" s="91"/>
      <c r="T35" s="93">
        <f>+H35+190</f>
        <v>39616</v>
      </c>
    </row>
    <row r="36" spans="1:20" ht="13.8" thickBot="1">
      <c r="A36" s="88"/>
      <c r="B36" s="83">
        <f t="shared" ref="B36:G36" si="13">B35</f>
        <v>39356</v>
      </c>
      <c r="C36" s="83">
        <f t="shared" si="13"/>
        <v>39363</v>
      </c>
      <c r="D36" s="83">
        <f t="shared" si="13"/>
        <v>39386</v>
      </c>
      <c r="E36" s="83">
        <f t="shared" si="13"/>
        <v>39396</v>
      </c>
      <c r="F36" s="83">
        <f t="shared" si="13"/>
        <v>39421</v>
      </c>
      <c r="G36" s="83">
        <f t="shared" si="13"/>
        <v>39426</v>
      </c>
      <c r="H36" s="84">
        <f>H34+30</f>
        <v>343</v>
      </c>
      <c r="I36" s="83">
        <f>I35</f>
        <v>39486</v>
      </c>
      <c r="J36" s="83">
        <f>J35</f>
        <v>39496</v>
      </c>
      <c r="K36" s="83">
        <f>K35</f>
        <v>39496</v>
      </c>
      <c r="L36" s="83">
        <f>L35</f>
        <v>39501</v>
      </c>
      <c r="M36" s="83">
        <f>M35</f>
        <v>39506</v>
      </c>
      <c r="N36" s="85">
        <f>H35+90</f>
        <v>39516</v>
      </c>
      <c r="O36" s="83">
        <f>O35</f>
        <v>39506</v>
      </c>
      <c r="P36" s="85">
        <f>N36</f>
        <v>39516</v>
      </c>
      <c r="Q36" s="85">
        <f t="shared" si="0"/>
        <v>39546</v>
      </c>
      <c r="R36" s="83">
        <f>R35</f>
        <v>39546</v>
      </c>
      <c r="S36" s="85"/>
      <c r="T36" s="89">
        <f>T35</f>
        <v>39616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H9" sqref="H9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39448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114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39387</v>
      </c>
      <c r="C13" s="91">
        <f>+B13+7</f>
        <v>39394</v>
      </c>
      <c r="D13" s="91">
        <f>+H13-40</f>
        <v>39417</v>
      </c>
      <c r="E13" s="91">
        <f>+D13+10</f>
        <v>39427</v>
      </c>
      <c r="F13" s="91">
        <f>+H13-5</f>
        <v>39452</v>
      </c>
      <c r="G13" s="91">
        <f>+H13</f>
        <v>39457</v>
      </c>
      <c r="H13" s="92">
        <f>H$7+H14</f>
        <v>39457</v>
      </c>
      <c r="I13" s="91">
        <f>+H13+60</f>
        <v>39517</v>
      </c>
      <c r="J13" s="91">
        <f>+H13+70</f>
        <v>39527</v>
      </c>
      <c r="K13" s="91">
        <f>J13</f>
        <v>39527</v>
      </c>
      <c r="L13" s="91">
        <f>H13+75</f>
        <v>39532</v>
      </c>
      <c r="M13" s="91">
        <f>+H13+80</f>
        <v>39537</v>
      </c>
      <c r="N13" s="91">
        <f>+H13+80</f>
        <v>39537</v>
      </c>
      <c r="O13" s="91">
        <f>+M13</f>
        <v>39537</v>
      </c>
      <c r="P13" s="91">
        <f>+N13</f>
        <v>39537</v>
      </c>
      <c r="Q13" s="91">
        <f t="shared" ref="Q13:Q36" si="0">+P13+30</f>
        <v>39567</v>
      </c>
      <c r="R13" s="91">
        <f>+H13+120</f>
        <v>39577</v>
      </c>
      <c r="S13" s="91" t="s">
        <v>63</v>
      </c>
      <c r="T13" s="93">
        <f>+H13+190</f>
        <v>39647</v>
      </c>
    </row>
    <row r="14" spans="1:22">
      <c r="A14" s="86"/>
      <c r="B14" s="82">
        <f t="shared" ref="B14:G14" si="1">B13</f>
        <v>39387</v>
      </c>
      <c r="C14" s="82">
        <f t="shared" si="1"/>
        <v>39394</v>
      </c>
      <c r="D14" s="82">
        <f t="shared" si="1"/>
        <v>39417</v>
      </c>
      <c r="E14" s="82">
        <f t="shared" si="1"/>
        <v>39427</v>
      </c>
      <c r="F14" s="82">
        <f t="shared" si="1"/>
        <v>39452</v>
      </c>
      <c r="G14" s="82">
        <f t="shared" si="1"/>
        <v>39457</v>
      </c>
      <c r="H14" s="76">
        <v>9</v>
      </c>
      <c r="I14" s="82">
        <f>I13</f>
        <v>39517</v>
      </c>
      <c r="J14" s="82">
        <f>J13</f>
        <v>39527</v>
      </c>
      <c r="K14" s="82">
        <f>K13</f>
        <v>39527</v>
      </c>
      <c r="L14" s="82">
        <f>L13</f>
        <v>39532</v>
      </c>
      <c r="M14" s="82">
        <f>M13</f>
        <v>39537</v>
      </c>
      <c r="N14" s="43">
        <f>+H13+90</f>
        <v>39547</v>
      </c>
      <c r="O14" s="82">
        <f>O13</f>
        <v>39537</v>
      </c>
      <c r="P14" s="43">
        <f t="shared" ref="P14:P35" si="2">+N14</f>
        <v>39547</v>
      </c>
      <c r="Q14" s="43">
        <f t="shared" si="0"/>
        <v>39577</v>
      </c>
      <c r="R14" s="82">
        <f>R13</f>
        <v>39577</v>
      </c>
      <c r="S14" s="43" t="s">
        <v>64</v>
      </c>
      <c r="T14" s="87">
        <f>T13</f>
        <v>39647</v>
      </c>
    </row>
    <row r="15" spans="1:22" s="94" customFormat="1">
      <c r="A15" s="90" t="s">
        <v>65</v>
      </c>
      <c r="B15" s="91">
        <f>+H15-70</f>
        <v>39418</v>
      </c>
      <c r="C15" s="91">
        <f>+B15+7</f>
        <v>39425</v>
      </c>
      <c r="D15" s="91">
        <f>+H15-40</f>
        <v>39448</v>
      </c>
      <c r="E15" s="91">
        <f>+D15+10</f>
        <v>39458</v>
      </c>
      <c r="F15" s="91">
        <f>+H15-5</f>
        <v>39483</v>
      </c>
      <c r="G15" s="91">
        <f>+H15</f>
        <v>39488</v>
      </c>
      <c r="H15" s="92">
        <f>H$7+H16</f>
        <v>39488</v>
      </c>
      <c r="I15" s="91">
        <f>+H15+60</f>
        <v>39548</v>
      </c>
      <c r="J15" s="91">
        <f>+H15+70</f>
        <v>39558</v>
      </c>
      <c r="K15" s="91">
        <f>J15</f>
        <v>39558</v>
      </c>
      <c r="L15" s="91">
        <f>H15+75</f>
        <v>39563</v>
      </c>
      <c r="M15" s="91">
        <f>+H15+80</f>
        <v>39568</v>
      </c>
      <c r="N15" s="91">
        <f>+H15+80</f>
        <v>39568</v>
      </c>
      <c r="O15" s="91">
        <f>+M15</f>
        <v>39568</v>
      </c>
      <c r="P15" s="91">
        <f t="shared" si="2"/>
        <v>39568</v>
      </c>
      <c r="Q15" s="91">
        <f t="shared" si="0"/>
        <v>39598</v>
      </c>
      <c r="R15" s="91">
        <f>+H15+120</f>
        <v>39608</v>
      </c>
      <c r="S15" s="91" t="s">
        <v>66</v>
      </c>
      <c r="T15" s="93">
        <f>+H15+190</f>
        <v>39678</v>
      </c>
    </row>
    <row r="16" spans="1:22">
      <c r="A16" s="86"/>
      <c r="B16" s="82">
        <f t="shared" ref="B16:G16" si="3">B15</f>
        <v>39418</v>
      </c>
      <c r="C16" s="82">
        <f t="shared" si="3"/>
        <v>39425</v>
      </c>
      <c r="D16" s="82">
        <f t="shared" si="3"/>
        <v>39448</v>
      </c>
      <c r="E16" s="82">
        <f t="shared" si="3"/>
        <v>39458</v>
      </c>
      <c r="F16" s="82">
        <f t="shared" si="3"/>
        <v>39483</v>
      </c>
      <c r="G16" s="82">
        <f t="shared" si="3"/>
        <v>39488</v>
      </c>
      <c r="H16" s="76">
        <f>H14+31</f>
        <v>40</v>
      </c>
      <c r="I16" s="82">
        <f>I15</f>
        <v>39548</v>
      </c>
      <c r="J16" s="82">
        <f>J15</f>
        <v>39558</v>
      </c>
      <c r="K16" s="82">
        <f>K15</f>
        <v>39558</v>
      </c>
      <c r="L16" s="82">
        <f>L15</f>
        <v>39563</v>
      </c>
      <c r="M16" s="82">
        <f>M15</f>
        <v>39568</v>
      </c>
      <c r="N16" s="43">
        <f>+H15+90</f>
        <v>39578</v>
      </c>
      <c r="O16" s="82">
        <f>O15</f>
        <v>39568</v>
      </c>
      <c r="P16" s="43">
        <f t="shared" si="2"/>
        <v>39578</v>
      </c>
      <c r="Q16" s="43">
        <f t="shared" si="0"/>
        <v>39608</v>
      </c>
      <c r="R16" s="82">
        <f>R15</f>
        <v>39608</v>
      </c>
      <c r="S16" s="43" t="s">
        <v>67</v>
      </c>
      <c r="T16" s="87">
        <f>T15</f>
        <v>39678</v>
      </c>
    </row>
    <row r="17" spans="1:20" s="94" customFormat="1">
      <c r="A17" s="90" t="s">
        <v>68</v>
      </c>
      <c r="B17" s="91">
        <f>+H17-70</f>
        <v>39447</v>
      </c>
      <c r="C17" s="91">
        <f>+B17+7</f>
        <v>39454</v>
      </c>
      <c r="D17" s="91">
        <f>+H17-40</f>
        <v>39477</v>
      </c>
      <c r="E17" s="91">
        <f>+D17+10</f>
        <v>39487</v>
      </c>
      <c r="F17" s="91">
        <f>+H17-5</f>
        <v>39512</v>
      </c>
      <c r="G17" s="91">
        <f>+H17</f>
        <v>39517</v>
      </c>
      <c r="H17" s="92">
        <f>H$7+H18</f>
        <v>39517</v>
      </c>
      <c r="I17" s="91">
        <f>+H17+60</f>
        <v>39577</v>
      </c>
      <c r="J17" s="91">
        <f>+H17+70</f>
        <v>39587</v>
      </c>
      <c r="K17" s="91">
        <f>J17</f>
        <v>39587</v>
      </c>
      <c r="L17" s="91">
        <f>H17+75</f>
        <v>39592</v>
      </c>
      <c r="M17" s="91">
        <f>+H17+80</f>
        <v>39597</v>
      </c>
      <c r="N17" s="91">
        <f>+H17+80</f>
        <v>39597</v>
      </c>
      <c r="O17" s="91">
        <f>+M17</f>
        <v>39597</v>
      </c>
      <c r="P17" s="91">
        <f t="shared" si="2"/>
        <v>39597</v>
      </c>
      <c r="Q17" s="91">
        <f t="shared" si="0"/>
        <v>39627</v>
      </c>
      <c r="R17" s="91">
        <f>+H17+120</f>
        <v>39637</v>
      </c>
      <c r="S17" s="91"/>
      <c r="T17" s="93">
        <f>+H17+190</f>
        <v>39707</v>
      </c>
    </row>
    <row r="18" spans="1:20">
      <c r="A18" s="86"/>
      <c r="B18" s="82">
        <f t="shared" ref="B18:G18" si="4">B17</f>
        <v>39447</v>
      </c>
      <c r="C18" s="82">
        <f t="shared" si="4"/>
        <v>39454</v>
      </c>
      <c r="D18" s="82">
        <f t="shared" si="4"/>
        <v>39477</v>
      </c>
      <c r="E18" s="82">
        <f t="shared" si="4"/>
        <v>39487</v>
      </c>
      <c r="F18" s="82">
        <f t="shared" si="4"/>
        <v>39512</v>
      </c>
      <c r="G18" s="82">
        <f t="shared" si="4"/>
        <v>39517</v>
      </c>
      <c r="H18" s="76">
        <f>IF(H9="no",H16+28,H16+29)</f>
        <v>69</v>
      </c>
      <c r="I18" s="82">
        <f>I17</f>
        <v>39577</v>
      </c>
      <c r="J18" s="82">
        <f>J17</f>
        <v>39587</v>
      </c>
      <c r="K18" s="82">
        <f>K17</f>
        <v>39587</v>
      </c>
      <c r="L18" s="82">
        <f>L17</f>
        <v>39592</v>
      </c>
      <c r="M18" s="82">
        <f>M17</f>
        <v>39597</v>
      </c>
      <c r="N18" s="43">
        <f>+H17+90</f>
        <v>39607</v>
      </c>
      <c r="O18" s="82">
        <f>O17</f>
        <v>39597</v>
      </c>
      <c r="P18" s="43">
        <f t="shared" si="2"/>
        <v>39607</v>
      </c>
      <c r="Q18" s="43">
        <f t="shared" si="0"/>
        <v>39637</v>
      </c>
      <c r="R18" s="82">
        <f>R17</f>
        <v>39637</v>
      </c>
      <c r="S18" s="43"/>
      <c r="T18" s="87">
        <f>T17</f>
        <v>39707</v>
      </c>
    </row>
    <row r="19" spans="1:20" s="94" customFormat="1">
      <c r="A19" s="90" t="s">
        <v>69</v>
      </c>
      <c r="B19" s="91">
        <f>+H19-70</f>
        <v>39478</v>
      </c>
      <c r="C19" s="91">
        <f>+B19+7</f>
        <v>39485</v>
      </c>
      <c r="D19" s="91">
        <f>+H19-40</f>
        <v>39508</v>
      </c>
      <c r="E19" s="91">
        <f>+D19+10</f>
        <v>39518</v>
      </c>
      <c r="F19" s="91">
        <f>+H19-5</f>
        <v>39543</v>
      </c>
      <c r="G19" s="91">
        <f>+H19</f>
        <v>39548</v>
      </c>
      <c r="H19" s="92">
        <f>H$7+H20</f>
        <v>39548</v>
      </c>
      <c r="I19" s="91">
        <f>+H19+60</f>
        <v>39608</v>
      </c>
      <c r="J19" s="91">
        <f>+H19+70</f>
        <v>39618</v>
      </c>
      <c r="K19" s="91">
        <f>J19</f>
        <v>39618</v>
      </c>
      <c r="L19" s="91">
        <f>H19+75</f>
        <v>39623</v>
      </c>
      <c r="M19" s="91">
        <f>+H19+80</f>
        <v>39628</v>
      </c>
      <c r="N19" s="91">
        <f>+H19+80</f>
        <v>39628</v>
      </c>
      <c r="O19" s="91">
        <f>+M19</f>
        <v>39628</v>
      </c>
      <c r="P19" s="91">
        <f t="shared" si="2"/>
        <v>39628</v>
      </c>
      <c r="Q19" s="91">
        <f t="shared" si="0"/>
        <v>39658</v>
      </c>
      <c r="R19" s="91">
        <f>+H19+120</f>
        <v>39668</v>
      </c>
      <c r="S19" s="91"/>
      <c r="T19" s="93">
        <f>+H19+190</f>
        <v>39738</v>
      </c>
    </row>
    <row r="20" spans="1:20">
      <c r="A20" s="86"/>
      <c r="B20" s="82">
        <f t="shared" ref="B20:G20" si="5">B19</f>
        <v>39478</v>
      </c>
      <c r="C20" s="82">
        <f t="shared" si="5"/>
        <v>39485</v>
      </c>
      <c r="D20" s="82">
        <f t="shared" si="5"/>
        <v>39508</v>
      </c>
      <c r="E20" s="82">
        <f t="shared" si="5"/>
        <v>39518</v>
      </c>
      <c r="F20" s="82">
        <f t="shared" si="5"/>
        <v>39543</v>
      </c>
      <c r="G20" s="82">
        <f t="shared" si="5"/>
        <v>39548</v>
      </c>
      <c r="H20" s="76">
        <f>H18+31</f>
        <v>100</v>
      </c>
      <c r="I20" s="82">
        <f>I19</f>
        <v>39608</v>
      </c>
      <c r="J20" s="82">
        <f>J19</f>
        <v>39618</v>
      </c>
      <c r="K20" s="82">
        <f>K19</f>
        <v>39618</v>
      </c>
      <c r="L20" s="82">
        <f>L19</f>
        <v>39623</v>
      </c>
      <c r="M20" s="82">
        <f>M19</f>
        <v>39628</v>
      </c>
      <c r="N20" s="43">
        <f>+H19+90</f>
        <v>39638</v>
      </c>
      <c r="O20" s="82">
        <f>O19</f>
        <v>39628</v>
      </c>
      <c r="P20" s="43">
        <f t="shared" si="2"/>
        <v>39638</v>
      </c>
      <c r="Q20" s="43">
        <f t="shared" si="0"/>
        <v>39668</v>
      </c>
      <c r="R20" s="82">
        <f>R19</f>
        <v>39668</v>
      </c>
      <c r="S20" s="43"/>
      <c r="T20" s="87">
        <f>T19</f>
        <v>39738</v>
      </c>
    </row>
    <row r="21" spans="1:20" s="94" customFormat="1">
      <c r="A21" s="90" t="s">
        <v>70</v>
      </c>
      <c r="B21" s="91">
        <f>+H21-70</f>
        <v>39508</v>
      </c>
      <c r="C21" s="91">
        <f>+B21+7</f>
        <v>39515</v>
      </c>
      <c r="D21" s="91">
        <f>+H21-40</f>
        <v>39538</v>
      </c>
      <c r="E21" s="91">
        <f>+D21+10</f>
        <v>39548</v>
      </c>
      <c r="F21" s="91">
        <f>+H21-5</f>
        <v>39573</v>
      </c>
      <c r="G21" s="91">
        <f>+H21</f>
        <v>39578</v>
      </c>
      <c r="H21" s="92">
        <f>H$7+H22</f>
        <v>39578</v>
      </c>
      <c r="I21" s="91">
        <f>+H21+60</f>
        <v>39638</v>
      </c>
      <c r="J21" s="91">
        <f>+H21+70</f>
        <v>39648</v>
      </c>
      <c r="K21" s="91">
        <f>J21</f>
        <v>39648</v>
      </c>
      <c r="L21" s="91">
        <f>H21+75</f>
        <v>39653</v>
      </c>
      <c r="M21" s="91">
        <f>+H21+80</f>
        <v>39658</v>
      </c>
      <c r="N21" s="91">
        <f>+H21+80</f>
        <v>39658</v>
      </c>
      <c r="O21" s="91">
        <f>+M21</f>
        <v>39658</v>
      </c>
      <c r="P21" s="91">
        <f t="shared" si="2"/>
        <v>39658</v>
      </c>
      <c r="Q21" s="91">
        <f t="shared" si="0"/>
        <v>39688</v>
      </c>
      <c r="R21" s="91">
        <f>+H21+120</f>
        <v>39698</v>
      </c>
      <c r="S21" s="91"/>
      <c r="T21" s="93">
        <f>+H21+190</f>
        <v>39768</v>
      </c>
    </row>
    <row r="22" spans="1:20">
      <c r="A22" s="86"/>
      <c r="B22" s="82">
        <f t="shared" ref="B22:G22" si="6">B21</f>
        <v>39508</v>
      </c>
      <c r="C22" s="82">
        <f t="shared" si="6"/>
        <v>39515</v>
      </c>
      <c r="D22" s="82">
        <f t="shared" si="6"/>
        <v>39538</v>
      </c>
      <c r="E22" s="82">
        <f t="shared" si="6"/>
        <v>39548</v>
      </c>
      <c r="F22" s="82">
        <f t="shared" si="6"/>
        <v>39573</v>
      </c>
      <c r="G22" s="82">
        <f t="shared" si="6"/>
        <v>39578</v>
      </c>
      <c r="H22" s="76">
        <f>H20+30</f>
        <v>130</v>
      </c>
      <c r="I22" s="82">
        <f>I21</f>
        <v>39638</v>
      </c>
      <c r="J22" s="82">
        <f>J21</f>
        <v>39648</v>
      </c>
      <c r="K22" s="82">
        <f>K21</f>
        <v>39648</v>
      </c>
      <c r="L22" s="82">
        <f>L21</f>
        <v>39653</v>
      </c>
      <c r="M22" s="82">
        <f>M21</f>
        <v>39658</v>
      </c>
      <c r="N22" s="43">
        <f>+H21+90</f>
        <v>39668</v>
      </c>
      <c r="O22" s="82">
        <f>O21</f>
        <v>39658</v>
      </c>
      <c r="P22" s="43">
        <f t="shared" si="2"/>
        <v>39668</v>
      </c>
      <c r="Q22" s="43">
        <f t="shared" si="0"/>
        <v>39698</v>
      </c>
      <c r="R22" s="82">
        <f>R21</f>
        <v>39698</v>
      </c>
      <c r="S22" s="43"/>
      <c r="T22" s="87">
        <f>T21</f>
        <v>39768</v>
      </c>
    </row>
    <row r="23" spans="1:20" s="94" customFormat="1">
      <c r="A23" s="90" t="s">
        <v>71</v>
      </c>
      <c r="B23" s="91">
        <f>+H23-70</f>
        <v>39539</v>
      </c>
      <c r="C23" s="91">
        <f>+B23+7</f>
        <v>39546</v>
      </c>
      <c r="D23" s="91">
        <f>+H23-40</f>
        <v>39569</v>
      </c>
      <c r="E23" s="91">
        <f>+D23+10</f>
        <v>39579</v>
      </c>
      <c r="F23" s="91">
        <f>+H23-5</f>
        <v>39604</v>
      </c>
      <c r="G23" s="91">
        <f>+H23</f>
        <v>39609</v>
      </c>
      <c r="H23" s="92">
        <f>H$7+H24</f>
        <v>39609</v>
      </c>
      <c r="I23" s="91">
        <f>+H23+60</f>
        <v>39669</v>
      </c>
      <c r="J23" s="91">
        <f>+H23+70</f>
        <v>39679</v>
      </c>
      <c r="K23" s="91">
        <f>J23</f>
        <v>39679</v>
      </c>
      <c r="L23" s="91">
        <f>H23+75</f>
        <v>39684</v>
      </c>
      <c r="M23" s="91">
        <f>+H23+80</f>
        <v>39689</v>
      </c>
      <c r="N23" s="91">
        <f>+H23+80</f>
        <v>39689</v>
      </c>
      <c r="O23" s="91">
        <f>+M23</f>
        <v>39689</v>
      </c>
      <c r="P23" s="91">
        <f t="shared" si="2"/>
        <v>39689</v>
      </c>
      <c r="Q23" s="91">
        <f t="shared" si="0"/>
        <v>39719</v>
      </c>
      <c r="R23" s="91">
        <f>+H23+120</f>
        <v>39729</v>
      </c>
      <c r="S23" s="91"/>
      <c r="T23" s="93">
        <f>+H23+190</f>
        <v>39799</v>
      </c>
    </row>
    <row r="24" spans="1:20">
      <c r="A24" s="86"/>
      <c r="B24" s="82">
        <f t="shared" ref="B24:G24" si="7">B23</f>
        <v>39539</v>
      </c>
      <c r="C24" s="82">
        <f t="shared" si="7"/>
        <v>39546</v>
      </c>
      <c r="D24" s="82">
        <f t="shared" si="7"/>
        <v>39569</v>
      </c>
      <c r="E24" s="82">
        <f t="shared" si="7"/>
        <v>39579</v>
      </c>
      <c r="F24" s="82">
        <f t="shared" si="7"/>
        <v>39604</v>
      </c>
      <c r="G24" s="82">
        <f t="shared" si="7"/>
        <v>39609</v>
      </c>
      <c r="H24" s="76">
        <f>H22+31</f>
        <v>161</v>
      </c>
      <c r="I24" s="82">
        <f>I23</f>
        <v>39669</v>
      </c>
      <c r="J24" s="82">
        <f>J23</f>
        <v>39679</v>
      </c>
      <c r="K24" s="82">
        <f>K23</f>
        <v>39679</v>
      </c>
      <c r="L24" s="82">
        <f>L23</f>
        <v>39684</v>
      </c>
      <c r="M24" s="82">
        <f>M23</f>
        <v>39689</v>
      </c>
      <c r="N24" s="43">
        <f>+H23+90</f>
        <v>39699</v>
      </c>
      <c r="O24" s="82">
        <f>O23</f>
        <v>39689</v>
      </c>
      <c r="P24" s="43">
        <f t="shared" si="2"/>
        <v>39699</v>
      </c>
      <c r="Q24" s="43">
        <f t="shared" si="0"/>
        <v>39729</v>
      </c>
      <c r="R24" s="82">
        <f>R23</f>
        <v>39729</v>
      </c>
      <c r="S24" s="43"/>
      <c r="T24" s="87">
        <f>T23</f>
        <v>39799</v>
      </c>
    </row>
    <row r="25" spans="1:20" s="94" customFormat="1">
      <c r="A25" s="90" t="s">
        <v>62</v>
      </c>
      <c r="B25" s="91">
        <f>+H25-70</f>
        <v>39569</v>
      </c>
      <c r="C25" s="91">
        <f>+B25+7</f>
        <v>39576</v>
      </c>
      <c r="D25" s="91">
        <f>+H25-40</f>
        <v>39599</v>
      </c>
      <c r="E25" s="91">
        <f>+D25+10</f>
        <v>39609</v>
      </c>
      <c r="F25" s="91">
        <f>+H25-5</f>
        <v>39634</v>
      </c>
      <c r="G25" s="91">
        <f>+H25</f>
        <v>39639</v>
      </c>
      <c r="H25" s="92">
        <f>H$7+H26</f>
        <v>39639</v>
      </c>
      <c r="I25" s="91">
        <f>+H25+60</f>
        <v>39699</v>
      </c>
      <c r="J25" s="91">
        <f>+H25+70</f>
        <v>39709</v>
      </c>
      <c r="K25" s="91">
        <f>J25</f>
        <v>39709</v>
      </c>
      <c r="L25" s="91">
        <f>H25+75</f>
        <v>39714</v>
      </c>
      <c r="M25" s="91">
        <f>+H25+80</f>
        <v>39719</v>
      </c>
      <c r="N25" s="91">
        <f>+H25+80</f>
        <v>39719</v>
      </c>
      <c r="O25" s="91">
        <f>+M25</f>
        <v>39719</v>
      </c>
      <c r="P25" s="91">
        <f t="shared" si="2"/>
        <v>39719</v>
      </c>
      <c r="Q25" s="91">
        <f t="shared" si="0"/>
        <v>39749</v>
      </c>
      <c r="R25" s="91">
        <f>+H25+120</f>
        <v>39759</v>
      </c>
      <c r="S25" s="91"/>
      <c r="T25" s="93">
        <f>+H25+190</f>
        <v>39829</v>
      </c>
    </row>
    <row r="26" spans="1:20">
      <c r="A26" s="86"/>
      <c r="B26" s="82">
        <f t="shared" ref="B26:G26" si="8">B25</f>
        <v>39569</v>
      </c>
      <c r="C26" s="82">
        <f t="shared" si="8"/>
        <v>39576</v>
      </c>
      <c r="D26" s="82">
        <f t="shared" si="8"/>
        <v>39599</v>
      </c>
      <c r="E26" s="82">
        <f t="shared" si="8"/>
        <v>39609</v>
      </c>
      <c r="F26" s="82">
        <f t="shared" si="8"/>
        <v>39634</v>
      </c>
      <c r="G26" s="82">
        <f t="shared" si="8"/>
        <v>39639</v>
      </c>
      <c r="H26" s="76">
        <f>H24+30</f>
        <v>191</v>
      </c>
      <c r="I26" s="82">
        <f>I25</f>
        <v>39699</v>
      </c>
      <c r="J26" s="82">
        <f>J25</f>
        <v>39709</v>
      </c>
      <c r="K26" s="82">
        <f>K25</f>
        <v>39709</v>
      </c>
      <c r="L26" s="82">
        <f>L25</f>
        <v>39714</v>
      </c>
      <c r="M26" s="82">
        <f>M25</f>
        <v>39719</v>
      </c>
      <c r="N26" s="43">
        <f>+H25+90</f>
        <v>39729</v>
      </c>
      <c r="O26" s="82">
        <f>O25</f>
        <v>39719</v>
      </c>
      <c r="P26" s="43">
        <f t="shared" si="2"/>
        <v>39729</v>
      </c>
      <c r="Q26" s="43">
        <f t="shared" si="0"/>
        <v>39759</v>
      </c>
      <c r="R26" s="82">
        <f>R25</f>
        <v>39759</v>
      </c>
      <c r="S26" s="43"/>
      <c r="T26" s="87">
        <f>T25</f>
        <v>39829</v>
      </c>
    </row>
    <row r="27" spans="1:20" s="94" customFormat="1">
      <c r="A27" s="90" t="s">
        <v>65</v>
      </c>
      <c r="B27" s="91">
        <f>+H27-70</f>
        <v>39600</v>
      </c>
      <c r="C27" s="91">
        <f>+B27+7</f>
        <v>39607</v>
      </c>
      <c r="D27" s="91">
        <f>+H27-40</f>
        <v>39630</v>
      </c>
      <c r="E27" s="91">
        <f>+D27+10</f>
        <v>39640</v>
      </c>
      <c r="F27" s="91">
        <f>+H27-5</f>
        <v>39665</v>
      </c>
      <c r="G27" s="91">
        <f>+H27</f>
        <v>39670</v>
      </c>
      <c r="H27" s="92">
        <f>H$7+H28</f>
        <v>39670</v>
      </c>
      <c r="I27" s="91">
        <f>+H27+60</f>
        <v>39730</v>
      </c>
      <c r="J27" s="91">
        <f>+H27+70</f>
        <v>39740</v>
      </c>
      <c r="K27" s="91">
        <f>J27</f>
        <v>39740</v>
      </c>
      <c r="L27" s="91">
        <f>H27+75</f>
        <v>39745</v>
      </c>
      <c r="M27" s="91">
        <f>+H27+80</f>
        <v>39750</v>
      </c>
      <c r="N27" s="91">
        <f>+H27+80</f>
        <v>39750</v>
      </c>
      <c r="O27" s="91">
        <f>+M27</f>
        <v>39750</v>
      </c>
      <c r="P27" s="91">
        <f t="shared" si="2"/>
        <v>39750</v>
      </c>
      <c r="Q27" s="91">
        <f t="shared" si="0"/>
        <v>39780</v>
      </c>
      <c r="R27" s="91">
        <f>+H27+120</f>
        <v>39790</v>
      </c>
      <c r="S27" s="91"/>
      <c r="T27" s="93">
        <f>+H27+190</f>
        <v>39860</v>
      </c>
    </row>
    <row r="28" spans="1:20">
      <c r="A28" s="86"/>
      <c r="B28" s="82">
        <f t="shared" ref="B28:G28" si="9">B27</f>
        <v>39600</v>
      </c>
      <c r="C28" s="82">
        <f t="shared" si="9"/>
        <v>39607</v>
      </c>
      <c r="D28" s="82">
        <f t="shared" si="9"/>
        <v>39630</v>
      </c>
      <c r="E28" s="82">
        <f t="shared" si="9"/>
        <v>39640</v>
      </c>
      <c r="F28" s="82">
        <f t="shared" si="9"/>
        <v>39665</v>
      </c>
      <c r="G28" s="82">
        <f t="shared" si="9"/>
        <v>39670</v>
      </c>
      <c r="H28" s="76">
        <f>H26+31</f>
        <v>222</v>
      </c>
      <c r="I28" s="82">
        <f>I27</f>
        <v>39730</v>
      </c>
      <c r="J28" s="82">
        <f>J27</f>
        <v>39740</v>
      </c>
      <c r="K28" s="82">
        <f>K27</f>
        <v>39740</v>
      </c>
      <c r="L28" s="82">
        <f>L27</f>
        <v>39745</v>
      </c>
      <c r="M28" s="82">
        <f>M27</f>
        <v>39750</v>
      </c>
      <c r="N28" s="43">
        <f>+H27+90</f>
        <v>39760</v>
      </c>
      <c r="O28" s="82">
        <f>O27</f>
        <v>39750</v>
      </c>
      <c r="P28" s="43">
        <f t="shared" si="2"/>
        <v>39760</v>
      </c>
      <c r="Q28" s="43">
        <f t="shared" si="0"/>
        <v>39790</v>
      </c>
      <c r="R28" s="82">
        <f>R27</f>
        <v>39790</v>
      </c>
      <c r="S28" s="43"/>
      <c r="T28" s="87">
        <f>T27</f>
        <v>39860</v>
      </c>
    </row>
    <row r="29" spans="1:20" s="94" customFormat="1">
      <c r="A29" s="90" t="s">
        <v>68</v>
      </c>
      <c r="B29" s="91">
        <f>+H29-70</f>
        <v>39631</v>
      </c>
      <c r="C29" s="91">
        <f>+B29+7</f>
        <v>39638</v>
      </c>
      <c r="D29" s="91">
        <f>+H29-40</f>
        <v>39661</v>
      </c>
      <c r="E29" s="91">
        <f>+D29+10</f>
        <v>39671</v>
      </c>
      <c r="F29" s="91">
        <f>+H29-5</f>
        <v>39696</v>
      </c>
      <c r="G29" s="91">
        <f>+H29</f>
        <v>39701</v>
      </c>
      <c r="H29" s="92">
        <f>H$7+H30</f>
        <v>39701</v>
      </c>
      <c r="I29" s="91">
        <f>+H29+60</f>
        <v>39761</v>
      </c>
      <c r="J29" s="91">
        <f>+H29+70</f>
        <v>39771</v>
      </c>
      <c r="K29" s="91">
        <f>J29</f>
        <v>39771</v>
      </c>
      <c r="L29" s="91">
        <f>H29+75</f>
        <v>39776</v>
      </c>
      <c r="M29" s="91">
        <f>+H29+80</f>
        <v>39781</v>
      </c>
      <c r="N29" s="91">
        <f>+H29+80</f>
        <v>39781</v>
      </c>
      <c r="O29" s="91">
        <f>+M29</f>
        <v>39781</v>
      </c>
      <c r="P29" s="91">
        <f t="shared" si="2"/>
        <v>39781</v>
      </c>
      <c r="Q29" s="91">
        <f t="shared" si="0"/>
        <v>39811</v>
      </c>
      <c r="R29" s="91">
        <f>+H29+120</f>
        <v>39821</v>
      </c>
      <c r="S29" s="91"/>
      <c r="T29" s="93">
        <f>+H29+190</f>
        <v>39891</v>
      </c>
    </row>
    <row r="30" spans="1:20">
      <c r="A30" s="86"/>
      <c r="B30" s="82">
        <f t="shared" ref="B30:G30" si="10">B29</f>
        <v>39631</v>
      </c>
      <c r="C30" s="82">
        <f t="shared" si="10"/>
        <v>39638</v>
      </c>
      <c r="D30" s="82">
        <f t="shared" si="10"/>
        <v>39661</v>
      </c>
      <c r="E30" s="82">
        <f t="shared" si="10"/>
        <v>39671</v>
      </c>
      <c r="F30" s="82">
        <f t="shared" si="10"/>
        <v>39696</v>
      </c>
      <c r="G30" s="82">
        <f t="shared" si="10"/>
        <v>39701</v>
      </c>
      <c r="H30" s="76">
        <f>H28+31</f>
        <v>253</v>
      </c>
      <c r="I30" s="82">
        <f>I29</f>
        <v>39761</v>
      </c>
      <c r="J30" s="82">
        <f>J29</f>
        <v>39771</v>
      </c>
      <c r="K30" s="82">
        <f>K29</f>
        <v>39771</v>
      </c>
      <c r="L30" s="82">
        <f>L29</f>
        <v>39776</v>
      </c>
      <c r="M30" s="82">
        <f>M29</f>
        <v>39781</v>
      </c>
      <c r="N30" s="43">
        <f>+H29+90</f>
        <v>39791</v>
      </c>
      <c r="O30" s="82">
        <f>O29</f>
        <v>39781</v>
      </c>
      <c r="P30" s="43">
        <f t="shared" si="2"/>
        <v>39791</v>
      </c>
      <c r="Q30" s="43">
        <f t="shared" si="0"/>
        <v>39821</v>
      </c>
      <c r="R30" s="82">
        <f>R29</f>
        <v>39821</v>
      </c>
      <c r="S30" s="43"/>
      <c r="T30" s="87">
        <f>T29</f>
        <v>39891</v>
      </c>
    </row>
    <row r="31" spans="1:20" s="94" customFormat="1">
      <c r="A31" s="90" t="s">
        <v>69</v>
      </c>
      <c r="B31" s="91">
        <f>+H31-70</f>
        <v>39661</v>
      </c>
      <c r="C31" s="91">
        <f>+B31+7</f>
        <v>39668</v>
      </c>
      <c r="D31" s="91">
        <f>+H31-40</f>
        <v>39691</v>
      </c>
      <c r="E31" s="91">
        <f>+D31+10</f>
        <v>39701</v>
      </c>
      <c r="F31" s="91">
        <f>+H31-5</f>
        <v>39726</v>
      </c>
      <c r="G31" s="91">
        <f>+H31</f>
        <v>39731</v>
      </c>
      <c r="H31" s="92">
        <f>H$7+H32</f>
        <v>39731</v>
      </c>
      <c r="I31" s="91">
        <f>+H31+60</f>
        <v>39791</v>
      </c>
      <c r="J31" s="91">
        <f>+H31+70</f>
        <v>39801</v>
      </c>
      <c r="K31" s="91">
        <f>J31</f>
        <v>39801</v>
      </c>
      <c r="L31" s="91">
        <f>H31+75</f>
        <v>39806</v>
      </c>
      <c r="M31" s="91">
        <f>+H31+80</f>
        <v>39811</v>
      </c>
      <c r="N31" s="91">
        <f>+H31+80</f>
        <v>39811</v>
      </c>
      <c r="O31" s="91">
        <f>+M31</f>
        <v>39811</v>
      </c>
      <c r="P31" s="91">
        <f t="shared" si="2"/>
        <v>39811</v>
      </c>
      <c r="Q31" s="91">
        <f t="shared" si="0"/>
        <v>39841</v>
      </c>
      <c r="R31" s="91">
        <f>+H31+120</f>
        <v>39851</v>
      </c>
      <c r="S31" s="91"/>
      <c r="T31" s="93">
        <f>+H31+190</f>
        <v>39921</v>
      </c>
    </row>
    <row r="32" spans="1:20">
      <c r="A32" s="86"/>
      <c r="B32" s="82">
        <f t="shared" ref="B32:G32" si="11">B31</f>
        <v>39661</v>
      </c>
      <c r="C32" s="82">
        <f t="shared" si="11"/>
        <v>39668</v>
      </c>
      <c r="D32" s="82">
        <f t="shared" si="11"/>
        <v>39691</v>
      </c>
      <c r="E32" s="82">
        <f t="shared" si="11"/>
        <v>39701</v>
      </c>
      <c r="F32" s="82">
        <f t="shared" si="11"/>
        <v>39726</v>
      </c>
      <c r="G32" s="82">
        <f t="shared" si="11"/>
        <v>39731</v>
      </c>
      <c r="H32" s="76">
        <f>H30+30</f>
        <v>283</v>
      </c>
      <c r="I32" s="82">
        <f>I31</f>
        <v>39791</v>
      </c>
      <c r="J32" s="82">
        <f>J31</f>
        <v>39801</v>
      </c>
      <c r="K32" s="82">
        <f>K31</f>
        <v>39801</v>
      </c>
      <c r="L32" s="82">
        <f>L31</f>
        <v>39806</v>
      </c>
      <c r="M32" s="82">
        <f>M31</f>
        <v>39811</v>
      </c>
      <c r="N32" s="43">
        <f>+H31+90</f>
        <v>39821</v>
      </c>
      <c r="O32" s="82">
        <f>O31</f>
        <v>39811</v>
      </c>
      <c r="P32" s="43">
        <f t="shared" si="2"/>
        <v>39821</v>
      </c>
      <c r="Q32" s="43">
        <f t="shared" si="0"/>
        <v>39851</v>
      </c>
      <c r="R32" s="82">
        <f>R31</f>
        <v>39851</v>
      </c>
      <c r="S32" s="43"/>
      <c r="T32" s="87">
        <f>T31</f>
        <v>39921</v>
      </c>
    </row>
    <row r="33" spans="1:20" s="94" customFormat="1">
      <c r="A33" s="90" t="s">
        <v>70</v>
      </c>
      <c r="B33" s="91">
        <f>+H33-70</f>
        <v>39692</v>
      </c>
      <c r="C33" s="91">
        <f>+B33+7</f>
        <v>39699</v>
      </c>
      <c r="D33" s="91">
        <f>+H33-40</f>
        <v>39722</v>
      </c>
      <c r="E33" s="91">
        <f>+D33+10</f>
        <v>39732</v>
      </c>
      <c r="F33" s="91">
        <f>+H33-5</f>
        <v>39757</v>
      </c>
      <c r="G33" s="91">
        <f>+H33</f>
        <v>39762</v>
      </c>
      <c r="H33" s="92">
        <f>H$7+H34</f>
        <v>39762</v>
      </c>
      <c r="I33" s="91">
        <f>+H33+60</f>
        <v>39822</v>
      </c>
      <c r="J33" s="91">
        <f>+H33+70</f>
        <v>39832</v>
      </c>
      <c r="K33" s="91">
        <f>J33</f>
        <v>39832</v>
      </c>
      <c r="L33" s="91">
        <f>H33+75</f>
        <v>39837</v>
      </c>
      <c r="M33" s="91">
        <f>+H33+80</f>
        <v>39842</v>
      </c>
      <c r="N33" s="91">
        <f>+H33+80</f>
        <v>39842</v>
      </c>
      <c r="O33" s="91">
        <f>+M33</f>
        <v>39842</v>
      </c>
      <c r="P33" s="91">
        <f t="shared" si="2"/>
        <v>39842</v>
      </c>
      <c r="Q33" s="91">
        <f t="shared" si="0"/>
        <v>39872</v>
      </c>
      <c r="R33" s="91">
        <f>+H33+120</f>
        <v>39882</v>
      </c>
      <c r="S33" s="91"/>
      <c r="T33" s="93">
        <f>+H33+190</f>
        <v>39952</v>
      </c>
    </row>
    <row r="34" spans="1:20">
      <c r="A34" s="86"/>
      <c r="B34" s="82">
        <f t="shared" ref="B34:G34" si="12">B33</f>
        <v>39692</v>
      </c>
      <c r="C34" s="82">
        <f t="shared" si="12"/>
        <v>39699</v>
      </c>
      <c r="D34" s="82">
        <f t="shared" si="12"/>
        <v>39722</v>
      </c>
      <c r="E34" s="82">
        <f t="shared" si="12"/>
        <v>39732</v>
      </c>
      <c r="F34" s="82">
        <f t="shared" si="12"/>
        <v>39757</v>
      </c>
      <c r="G34" s="82">
        <f t="shared" si="12"/>
        <v>39762</v>
      </c>
      <c r="H34" s="76">
        <f>H32+31</f>
        <v>314</v>
      </c>
      <c r="I34" s="82">
        <f>I33</f>
        <v>39822</v>
      </c>
      <c r="J34" s="82">
        <f>J33</f>
        <v>39832</v>
      </c>
      <c r="K34" s="82">
        <f>K33</f>
        <v>39832</v>
      </c>
      <c r="L34" s="82">
        <f>L33</f>
        <v>39837</v>
      </c>
      <c r="M34" s="82">
        <f>M33</f>
        <v>39842</v>
      </c>
      <c r="N34" s="43">
        <f>+H33+90</f>
        <v>39852</v>
      </c>
      <c r="O34" s="82">
        <f>O33</f>
        <v>39842</v>
      </c>
      <c r="P34" s="43">
        <f t="shared" si="2"/>
        <v>39852</v>
      </c>
      <c r="Q34" s="43">
        <f t="shared" si="0"/>
        <v>39882</v>
      </c>
      <c r="R34" s="82">
        <f>R33</f>
        <v>39882</v>
      </c>
      <c r="S34" s="43"/>
      <c r="T34" s="87">
        <f>T33</f>
        <v>39952</v>
      </c>
    </row>
    <row r="35" spans="1:20" s="94" customFormat="1">
      <c r="A35" s="90" t="s">
        <v>71</v>
      </c>
      <c r="B35" s="91">
        <f>+H35-70</f>
        <v>39722</v>
      </c>
      <c r="C35" s="91">
        <f>+B35+7</f>
        <v>39729</v>
      </c>
      <c r="D35" s="91">
        <f>+H35-40</f>
        <v>39752</v>
      </c>
      <c r="E35" s="91">
        <f>+D35+10</f>
        <v>39762</v>
      </c>
      <c r="F35" s="91">
        <f>+H35-5</f>
        <v>39787</v>
      </c>
      <c r="G35" s="91">
        <f>+H35</f>
        <v>39792</v>
      </c>
      <c r="H35" s="92">
        <f>H$7+H36</f>
        <v>39792</v>
      </c>
      <c r="I35" s="91">
        <f>+H35+60</f>
        <v>39852</v>
      </c>
      <c r="J35" s="91">
        <f>+H35+70</f>
        <v>39862</v>
      </c>
      <c r="K35" s="91">
        <f>J35</f>
        <v>39862</v>
      </c>
      <c r="L35" s="91">
        <f>H35+75</f>
        <v>39867</v>
      </c>
      <c r="M35" s="91">
        <f>+H35+80</f>
        <v>39872</v>
      </c>
      <c r="N35" s="91">
        <f>+H35+80</f>
        <v>39872</v>
      </c>
      <c r="O35" s="91">
        <f>+M35</f>
        <v>39872</v>
      </c>
      <c r="P35" s="91">
        <f t="shared" si="2"/>
        <v>39872</v>
      </c>
      <c r="Q35" s="91">
        <f t="shared" si="0"/>
        <v>39902</v>
      </c>
      <c r="R35" s="91">
        <f>+H35+120</f>
        <v>39912</v>
      </c>
      <c r="S35" s="91"/>
      <c r="T35" s="93">
        <f>+H35+190</f>
        <v>39982</v>
      </c>
    </row>
    <row r="36" spans="1:20" ht="13.8" thickBot="1">
      <c r="A36" s="88"/>
      <c r="B36" s="83">
        <f t="shared" ref="B36:G36" si="13">B35</f>
        <v>39722</v>
      </c>
      <c r="C36" s="83">
        <f t="shared" si="13"/>
        <v>39729</v>
      </c>
      <c r="D36" s="83">
        <f t="shared" si="13"/>
        <v>39752</v>
      </c>
      <c r="E36" s="83">
        <f t="shared" si="13"/>
        <v>39762</v>
      </c>
      <c r="F36" s="83">
        <f t="shared" si="13"/>
        <v>39787</v>
      </c>
      <c r="G36" s="83">
        <f t="shared" si="13"/>
        <v>39792</v>
      </c>
      <c r="H36" s="84">
        <f>H34+30</f>
        <v>344</v>
      </c>
      <c r="I36" s="83">
        <f>I35</f>
        <v>39852</v>
      </c>
      <c r="J36" s="83">
        <f>J35</f>
        <v>39862</v>
      </c>
      <c r="K36" s="83">
        <f>K35</f>
        <v>39862</v>
      </c>
      <c r="L36" s="83">
        <f>L35</f>
        <v>39867</v>
      </c>
      <c r="M36" s="83">
        <f>M35</f>
        <v>39872</v>
      </c>
      <c r="N36" s="85">
        <f>H35+90</f>
        <v>39882</v>
      </c>
      <c r="O36" s="83">
        <f>O35</f>
        <v>39872</v>
      </c>
      <c r="P36" s="85">
        <f>N36</f>
        <v>39882</v>
      </c>
      <c r="Q36" s="85">
        <f t="shared" si="0"/>
        <v>39912</v>
      </c>
      <c r="R36" s="83">
        <f>R35</f>
        <v>39912</v>
      </c>
      <c r="S36" s="85"/>
      <c r="T36" s="89">
        <f>T35</f>
        <v>39982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B17" sqref="B17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39814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39753</v>
      </c>
      <c r="C13" s="91">
        <f>+B13+7</f>
        <v>39760</v>
      </c>
      <c r="D13" s="91">
        <f>+H13-40</f>
        <v>39783</v>
      </c>
      <c r="E13" s="91">
        <f>+D13+10</f>
        <v>39793</v>
      </c>
      <c r="F13" s="91">
        <f>+H13-5</f>
        <v>39818</v>
      </c>
      <c r="G13" s="91">
        <f>+H13</f>
        <v>39823</v>
      </c>
      <c r="H13" s="92">
        <f>H$7+H14</f>
        <v>39823</v>
      </c>
      <c r="I13" s="91">
        <f>+H13+60</f>
        <v>39883</v>
      </c>
      <c r="J13" s="91">
        <f>+H13+70</f>
        <v>39893</v>
      </c>
      <c r="K13" s="91">
        <f>J13</f>
        <v>39893</v>
      </c>
      <c r="L13" s="91">
        <f>H13+75</f>
        <v>39898</v>
      </c>
      <c r="M13" s="91">
        <f>+H13+80</f>
        <v>39903</v>
      </c>
      <c r="N13" s="91">
        <f>+H13+80</f>
        <v>39903</v>
      </c>
      <c r="O13" s="91">
        <f>+M13</f>
        <v>39903</v>
      </c>
      <c r="P13" s="91">
        <f>+N13</f>
        <v>39903</v>
      </c>
      <c r="Q13" s="91">
        <f t="shared" ref="Q13:Q36" si="0">+P13+30</f>
        <v>39933</v>
      </c>
      <c r="R13" s="91">
        <f>+H13+120</f>
        <v>39943</v>
      </c>
      <c r="S13" s="91" t="s">
        <v>63</v>
      </c>
      <c r="T13" s="93">
        <f>+H13+190</f>
        <v>40013</v>
      </c>
    </row>
    <row r="14" spans="1:22">
      <c r="A14" s="86"/>
      <c r="B14" s="82">
        <f t="shared" ref="B14:G14" si="1">B13</f>
        <v>39753</v>
      </c>
      <c r="C14" s="82">
        <f t="shared" si="1"/>
        <v>39760</v>
      </c>
      <c r="D14" s="82">
        <f t="shared" si="1"/>
        <v>39783</v>
      </c>
      <c r="E14" s="82">
        <f t="shared" si="1"/>
        <v>39793</v>
      </c>
      <c r="F14" s="82">
        <f t="shared" si="1"/>
        <v>39818</v>
      </c>
      <c r="G14" s="82">
        <f t="shared" si="1"/>
        <v>39823</v>
      </c>
      <c r="H14" s="76">
        <v>9</v>
      </c>
      <c r="I14" s="82">
        <f>I13</f>
        <v>39883</v>
      </c>
      <c r="J14" s="82">
        <f>J13</f>
        <v>39893</v>
      </c>
      <c r="K14" s="82">
        <f>K13</f>
        <v>39893</v>
      </c>
      <c r="L14" s="82">
        <f>L13</f>
        <v>39898</v>
      </c>
      <c r="M14" s="82">
        <f>M13</f>
        <v>39903</v>
      </c>
      <c r="N14" s="43">
        <f>+H13+90</f>
        <v>39913</v>
      </c>
      <c r="O14" s="82">
        <f>O13</f>
        <v>39903</v>
      </c>
      <c r="P14" s="43">
        <f t="shared" ref="P14:P35" si="2">+N14</f>
        <v>39913</v>
      </c>
      <c r="Q14" s="43">
        <f t="shared" si="0"/>
        <v>39943</v>
      </c>
      <c r="R14" s="82">
        <f>R13</f>
        <v>39943</v>
      </c>
      <c r="S14" s="43" t="s">
        <v>64</v>
      </c>
      <c r="T14" s="87">
        <f>T13</f>
        <v>40013</v>
      </c>
    </row>
    <row r="15" spans="1:22" s="94" customFormat="1">
      <c r="A15" s="90" t="s">
        <v>65</v>
      </c>
      <c r="B15" s="91">
        <f>+H15-70</f>
        <v>39784</v>
      </c>
      <c r="C15" s="91">
        <f>+B15+7</f>
        <v>39791</v>
      </c>
      <c r="D15" s="91">
        <f>+H15-40</f>
        <v>39814</v>
      </c>
      <c r="E15" s="91">
        <f>+D15+10</f>
        <v>39824</v>
      </c>
      <c r="F15" s="91">
        <f>+H15-5</f>
        <v>39849</v>
      </c>
      <c r="G15" s="91">
        <f>+H15</f>
        <v>39854</v>
      </c>
      <c r="H15" s="92">
        <f>H$7+H16</f>
        <v>39854</v>
      </c>
      <c r="I15" s="91">
        <f>+H15+60</f>
        <v>39914</v>
      </c>
      <c r="J15" s="91">
        <f>+H15+70</f>
        <v>39924</v>
      </c>
      <c r="K15" s="91">
        <f>J15</f>
        <v>39924</v>
      </c>
      <c r="L15" s="91">
        <f>H15+75</f>
        <v>39929</v>
      </c>
      <c r="M15" s="91">
        <f>+H15+80</f>
        <v>39934</v>
      </c>
      <c r="N15" s="91">
        <f>+H15+80</f>
        <v>39934</v>
      </c>
      <c r="O15" s="91">
        <f>+M15</f>
        <v>39934</v>
      </c>
      <c r="P15" s="91">
        <f t="shared" si="2"/>
        <v>39934</v>
      </c>
      <c r="Q15" s="91">
        <f t="shared" si="0"/>
        <v>39964</v>
      </c>
      <c r="R15" s="91">
        <f>+H15+120</f>
        <v>39974</v>
      </c>
      <c r="S15" s="91" t="s">
        <v>66</v>
      </c>
      <c r="T15" s="93">
        <f>+H15+190</f>
        <v>40044</v>
      </c>
    </row>
    <row r="16" spans="1:22">
      <c r="A16" s="86"/>
      <c r="B16" s="82">
        <f t="shared" ref="B16:G16" si="3">B15</f>
        <v>39784</v>
      </c>
      <c r="C16" s="82">
        <f t="shared" si="3"/>
        <v>39791</v>
      </c>
      <c r="D16" s="82">
        <f t="shared" si="3"/>
        <v>39814</v>
      </c>
      <c r="E16" s="82">
        <f t="shared" si="3"/>
        <v>39824</v>
      </c>
      <c r="F16" s="82">
        <f t="shared" si="3"/>
        <v>39849</v>
      </c>
      <c r="G16" s="82">
        <f t="shared" si="3"/>
        <v>39854</v>
      </c>
      <c r="H16" s="76">
        <f>H14+31</f>
        <v>40</v>
      </c>
      <c r="I16" s="82">
        <f>I15</f>
        <v>39914</v>
      </c>
      <c r="J16" s="82">
        <f>J15</f>
        <v>39924</v>
      </c>
      <c r="K16" s="82">
        <f>K15</f>
        <v>39924</v>
      </c>
      <c r="L16" s="82">
        <f>L15</f>
        <v>39929</v>
      </c>
      <c r="M16" s="82">
        <f>M15</f>
        <v>39934</v>
      </c>
      <c r="N16" s="43">
        <f>+H15+90</f>
        <v>39944</v>
      </c>
      <c r="O16" s="82">
        <f>O15</f>
        <v>39934</v>
      </c>
      <c r="P16" s="43">
        <f t="shared" si="2"/>
        <v>39944</v>
      </c>
      <c r="Q16" s="43">
        <f t="shared" si="0"/>
        <v>39974</v>
      </c>
      <c r="R16" s="82">
        <f>R15</f>
        <v>39974</v>
      </c>
      <c r="S16" s="43" t="s">
        <v>67</v>
      </c>
      <c r="T16" s="87">
        <f>T15</f>
        <v>40044</v>
      </c>
    </row>
    <row r="17" spans="1:20" s="94" customFormat="1">
      <c r="A17" s="90" t="s">
        <v>68</v>
      </c>
      <c r="B17" s="91">
        <f>+H17-70</f>
        <v>39812</v>
      </c>
      <c r="C17" s="91">
        <f>+B17+7</f>
        <v>39819</v>
      </c>
      <c r="D17" s="91">
        <f>+H17-40</f>
        <v>39842</v>
      </c>
      <c r="E17" s="91">
        <f>+D17+10</f>
        <v>39852</v>
      </c>
      <c r="F17" s="91">
        <f>+H17-5</f>
        <v>39877</v>
      </c>
      <c r="G17" s="91">
        <f>+H17</f>
        <v>39882</v>
      </c>
      <c r="H17" s="92">
        <f>H$7+H18</f>
        <v>39882</v>
      </c>
      <c r="I17" s="91">
        <f>+H17+60</f>
        <v>39942</v>
      </c>
      <c r="J17" s="91">
        <f>+H17+70</f>
        <v>39952</v>
      </c>
      <c r="K17" s="91">
        <f>J17</f>
        <v>39952</v>
      </c>
      <c r="L17" s="91">
        <f>H17+75</f>
        <v>39957</v>
      </c>
      <c r="M17" s="91">
        <f>+H17+80</f>
        <v>39962</v>
      </c>
      <c r="N17" s="91">
        <f>+H17+80</f>
        <v>39962</v>
      </c>
      <c r="O17" s="91">
        <f>+M17</f>
        <v>39962</v>
      </c>
      <c r="P17" s="91">
        <f t="shared" si="2"/>
        <v>39962</v>
      </c>
      <c r="Q17" s="91">
        <f t="shared" si="0"/>
        <v>39992</v>
      </c>
      <c r="R17" s="91">
        <f>+H17+120</f>
        <v>40002</v>
      </c>
      <c r="S17" s="91"/>
      <c r="T17" s="93">
        <f>+H17+190</f>
        <v>40072</v>
      </c>
    </row>
    <row r="18" spans="1:20">
      <c r="A18" s="86"/>
      <c r="B18" s="82">
        <f t="shared" ref="B18:G18" si="4">B17</f>
        <v>39812</v>
      </c>
      <c r="C18" s="82">
        <f t="shared" si="4"/>
        <v>39819</v>
      </c>
      <c r="D18" s="82">
        <f t="shared" si="4"/>
        <v>39842</v>
      </c>
      <c r="E18" s="82">
        <f t="shared" si="4"/>
        <v>39852</v>
      </c>
      <c r="F18" s="82">
        <f t="shared" si="4"/>
        <v>39877</v>
      </c>
      <c r="G18" s="82">
        <f t="shared" si="4"/>
        <v>39882</v>
      </c>
      <c r="H18" s="76">
        <f>IF(H9="no",H16+28,H16+29)</f>
        <v>68</v>
      </c>
      <c r="I18" s="82">
        <f>I17</f>
        <v>39942</v>
      </c>
      <c r="J18" s="82">
        <f>J17</f>
        <v>39952</v>
      </c>
      <c r="K18" s="82">
        <f>K17</f>
        <v>39952</v>
      </c>
      <c r="L18" s="82">
        <f>L17</f>
        <v>39957</v>
      </c>
      <c r="M18" s="82">
        <f>M17</f>
        <v>39962</v>
      </c>
      <c r="N18" s="43">
        <f>+H17+90</f>
        <v>39972</v>
      </c>
      <c r="O18" s="82">
        <f>O17</f>
        <v>39962</v>
      </c>
      <c r="P18" s="43">
        <f t="shared" si="2"/>
        <v>39972</v>
      </c>
      <c r="Q18" s="43">
        <f t="shared" si="0"/>
        <v>40002</v>
      </c>
      <c r="R18" s="82">
        <f>R17</f>
        <v>40002</v>
      </c>
      <c r="S18" s="43"/>
      <c r="T18" s="87">
        <f>T17</f>
        <v>40072</v>
      </c>
    </row>
    <row r="19" spans="1:20" s="94" customFormat="1">
      <c r="A19" s="90" t="s">
        <v>69</v>
      </c>
      <c r="B19" s="91">
        <f>+H19-70</f>
        <v>39843</v>
      </c>
      <c r="C19" s="91">
        <f>+B19+7</f>
        <v>39850</v>
      </c>
      <c r="D19" s="91">
        <f>+H19-40</f>
        <v>39873</v>
      </c>
      <c r="E19" s="91">
        <f>+D19+10</f>
        <v>39883</v>
      </c>
      <c r="F19" s="91">
        <f>+H19-5</f>
        <v>39908</v>
      </c>
      <c r="G19" s="91">
        <f>+H19</f>
        <v>39913</v>
      </c>
      <c r="H19" s="92">
        <f>H$7+H20</f>
        <v>39913</v>
      </c>
      <c r="I19" s="91">
        <f>+H19+60</f>
        <v>39973</v>
      </c>
      <c r="J19" s="91">
        <f>+H19+70</f>
        <v>39983</v>
      </c>
      <c r="K19" s="91">
        <f>J19</f>
        <v>39983</v>
      </c>
      <c r="L19" s="91">
        <f>H19+75</f>
        <v>39988</v>
      </c>
      <c r="M19" s="91">
        <f>+H19+80</f>
        <v>39993</v>
      </c>
      <c r="N19" s="91">
        <f>+H19+80</f>
        <v>39993</v>
      </c>
      <c r="O19" s="91">
        <f>+M19</f>
        <v>39993</v>
      </c>
      <c r="P19" s="91">
        <f t="shared" si="2"/>
        <v>39993</v>
      </c>
      <c r="Q19" s="91">
        <f t="shared" si="0"/>
        <v>40023</v>
      </c>
      <c r="R19" s="91">
        <f>+H19+120</f>
        <v>40033</v>
      </c>
      <c r="S19" s="91"/>
      <c r="T19" s="93">
        <f>+H19+190</f>
        <v>40103</v>
      </c>
    </row>
    <row r="20" spans="1:20">
      <c r="A20" s="86"/>
      <c r="B20" s="82">
        <f t="shared" ref="B20:G20" si="5">B19</f>
        <v>39843</v>
      </c>
      <c r="C20" s="82">
        <f t="shared" si="5"/>
        <v>39850</v>
      </c>
      <c r="D20" s="82">
        <f t="shared" si="5"/>
        <v>39873</v>
      </c>
      <c r="E20" s="82">
        <f t="shared" si="5"/>
        <v>39883</v>
      </c>
      <c r="F20" s="82">
        <f t="shared" si="5"/>
        <v>39908</v>
      </c>
      <c r="G20" s="82">
        <f t="shared" si="5"/>
        <v>39913</v>
      </c>
      <c r="H20" s="76">
        <f>H18+31</f>
        <v>99</v>
      </c>
      <c r="I20" s="82">
        <f>I19</f>
        <v>39973</v>
      </c>
      <c r="J20" s="82">
        <f>J19</f>
        <v>39983</v>
      </c>
      <c r="K20" s="82">
        <f>K19</f>
        <v>39983</v>
      </c>
      <c r="L20" s="82">
        <f>L19</f>
        <v>39988</v>
      </c>
      <c r="M20" s="82">
        <f>M19</f>
        <v>39993</v>
      </c>
      <c r="N20" s="43">
        <f>+H19+90</f>
        <v>40003</v>
      </c>
      <c r="O20" s="82">
        <f>O19</f>
        <v>39993</v>
      </c>
      <c r="P20" s="43">
        <f t="shared" si="2"/>
        <v>40003</v>
      </c>
      <c r="Q20" s="43">
        <f t="shared" si="0"/>
        <v>40033</v>
      </c>
      <c r="R20" s="82">
        <f>R19</f>
        <v>40033</v>
      </c>
      <c r="S20" s="43"/>
      <c r="T20" s="87">
        <f>T19</f>
        <v>40103</v>
      </c>
    </row>
    <row r="21" spans="1:20" s="94" customFormat="1">
      <c r="A21" s="90" t="s">
        <v>70</v>
      </c>
      <c r="B21" s="91">
        <f>+H21-70</f>
        <v>39873</v>
      </c>
      <c r="C21" s="91">
        <f>+B21+7</f>
        <v>39880</v>
      </c>
      <c r="D21" s="91">
        <f>+H21-40</f>
        <v>39903</v>
      </c>
      <c r="E21" s="91">
        <f>+D21+10</f>
        <v>39913</v>
      </c>
      <c r="F21" s="91">
        <f>+H21-5</f>
        <v>39938</v>
      </c>
      <c r="G21" s="91">
        <f>+H21</f>
        <v>39943</v>
      </c>
      <c r="H21" s="92">
        <f>H$7+H22</f>
        <v>39943</v>
      </c>
      <c r="I21" s="91">
        <f>+H21+60</f>
        <v>40003</v>
      </c>
      <c r="J21" s="91">
        <f>+H21+70</f>
        <v>40013</v>
      </c>
      <c r="K21" s="91">
        <f>J21</f>
        <v>40013</v>
      </c>
      <c r="L21" s="91">
        <f>H21+75</f>
        <v>40018</v>
      </c>
      <c r="M21" s="91">
        <f>+H21+80</f>
        <v>40023</v>
      </c>
      <c r="N21" s="91">
        <f>+H21+80</f>
        <v>40023</v>
      </c>
      <c r="O21" s="91">
        <f>+M21</f>
        <v>40023</v>
      </c>
      <c r="P21" s="91">
        <f t="shared" si="2"/>
        <v>40023</v>
      </c>
      <c r="Q21" s="91">
        <f t="shared" si="0"/>
        <v>40053</v>
      </c>
      <c r="R21" s="91">
        <f>+H21+120</f>
        <v>40063</v>
      </c>
      <c r="S21" s="91"/>
      <c r="T21" s="93">
        <f>+H21+190</f>
        <v>40133</v>
      </c>
    </row>
    <row r="22" spans="1:20">
      <c r="A22" s="86"/>
      <c r="B22" s="82">
        <f t="shared" ref="B22:G22" si="6">B21</f>
        <v>39873</v>
      </c>
      <c r="C22" s="82">
        <f t="shared" si="6"/>
        <v>39880</v>
      </c>
      <c r="D22" s="82">
        <f t="shared" si="6"/>
        <v>39903</v>
      </c>
      <c r="E22" s="82">
        <f t="shared" si="6"/>
        <v>39913</v>
      </c>
      <c r="F22" s="82">
        <f t="shared" si="6"/>
        <v>39938</v>
      </c>
      <c r="G22" s="82">
        <f t="shared" si="6"/>
        <v>39943</v>
      </c>
      <c r="H22" s="76">
        <f>H20+30</f>
        <v>129</v>
      </c>
      <c r="I22" s="82">
        <f>I21</f>
        <v>40003</v>
      </c>
      <c r="J22" s="82">
        <f>J21</f>
        <v>40013</v>
      </c>
      <c r="K22" s="82">
        <f>K21</f>
        <v>40013</v>
      </c>
      <c r="L22" s="82">
        <f>L21</f>
        <v>40018</v>
      </c>
      <c r="M22" s="82">
        <f>M21</f>
        <v>40023</v>
      </c>
      <c r="N22" s="43">
        <f>+H21+90</f>
        <v>40033</v>
      </c>
      <c r="O22" s="82">
        <f>O21</f>
        <v>40023</v>
      </c>
      <c r="P22" s="43">
        <f t="shared" si="2"/>
        <v>40033</v>
      </c>
      <c r="Q22" s="43">
        <f t="shared" si="0"/>
        <v>40063</v>
      </c>
      <c r="R22" s="82">
        <f>R21</f>
        <v>40063</v>
      </c>
      <c r="S22" s="43"/>
      <c r="T22" s="87">
        <f>T21</f>
        <v>40133</v>
      </c>
    </row>
    <row r="23" spans="1:20" s="94" customFormat="1">
      <c r="A23" s="90" t="s">
        <v>71</v>
      </c>
      <c r="B23" s="91">
        <f>+H23-70</f>
        <v>39904</v>
      </c>
      <c r="C23" s="91">
        <f>+B23+7</f>
        <v>39911</v>
      </c>
      <c r="D23" s="91">
        <f>+H23-40</f>
        <v>39934</v>
      </c>
      <c r="E23" s="91">
        <f>+D23+10</f>
        <v>39944</v>
      </c>
      <c r="F23" s="91">
        <f>+H23-5</f>
        <v>39969</v>
      </c>
      <c r="G23" s="91">
        <f>+H23</f>
        <v>39974</v>
      </c>
      <c r="H23" s="92">
        <f>H$7+H24</f>
        <v>39974</v>
      </c>
      <c r="I23" s="91">
        <f>+H23+60</f>
        <v>40034</v>
      </c>
      <c r="J23" s="91">
        <f>+H23+70</f>
        <v>40044</v>
      </c>
      <c r="K23" s="91">
        <f>J23</f>
        <v>40044</v>
      </c>
      <c r="L23" s="91">
        <f>H23+75</f>
        <v>40049</v>
      </c>
      <c r="M23" s="91">
        <f>+H23+80</f>
        <v>40054</v>
      </c>
      <c r="N23" s="91">
        <f>+H23+80</f>
        <v>40054</v>
      </c>
      <c r="O23" s="91">
        <f>+M23</f>
        <v>40054</v>
      </c>
      <c r="P23" s="91">
        <f t="shared" si="2"/>
        <v>40054</v>
      </c>
      <c r="Q23" s="91">
        <f t="shared" si="0"/>
        <v>40084</v>
      </c>
      <c r="R23" s="91">
        <f>+H23+120</f>
        <v>40094</v>
      </c>
      <c r="S23" s="91"/>
      <c r="T23" s="93">
        <f>+H23+190</f>
        <v>40164</v>
      </c>
    </row>
    <row r="24" spans="1:20">
      <c r="A24" s="86"/>
      <c r="B24" s="82">
        <f t="shared" ref="B24:G24" si="7">B23</f>
        <v>39904</v>
      </c>
      <c r="C24" s="82">
        <f t="shared" si="7"/>
        <v>39911</v>
      </c>
      <c r="D24" s="82">
        <f t="shared" si="7"/>
        <v>39934</v>
      </c>
      <c r="E24" s="82">
        <f t="shared" si="7"/>
        <v>39944</v>
      </c>
      <c r="F24" s="82">
        <f t="shared" si="7"/>
        <v>39969</v>
      </c>
      <c r="G24" s="82">
        <f t="shared" si="7"/>
        <v>39974</v>
      </c>
      <c r="H24" s="76">
        <f>H22+31</f>
        <v>160</v>
      </c>
      <c r="I24" s="82">
        <f>I23</f>
        <v>40034</v>
      </c>
      <c r="J24" s="82">
        <f>J23</f>
        <v>40044</v>
      </c>
      <c r="K24" s="82">
        <f>K23</f>
        <v>40044</v>
      </c>
      <c r="L24" s="82">
        <f>L23</f>
        <v>40049</v>
      </c>
      <c r="M24" s="82">
        <f>M23</f>
        <v>40054</v>
      </c>
      <c r="N24" s="43">
        <f>+H23+90</f>
        <v>40064</v>
      </c>
      <c r="O24" s="82">
        <f>O23</f>
        <v>40054</v>
      </c>
      <c r="P24" s="43">
        <f t="shared" si="2"/>
        <v>40064</v>
      </c>
      <c r="Q24" s="43">
        <f t="shared" si="0"/>
        <v>40094</v>
      </c>
      <c r="R24" s="82">
        <f>R23</f>
        <v>40094</v>
      </c>
      <c r="S24" s="43"/>
      <c r="T24" s="87">
        <f>T23</f>
        <v>40164</v>
      </c>
    </row>
    <row r="25" spans="1:20" s="94" customFormat="1">
      <c r="A25" s="90" t="s">
        <v>62</v>
      </c>
      <c r="B25" s="91">
        <f>+H25-70</f>
        <v>39934</v>
      </c>
      <c r="C25" s="91">
        <f>+B25+7</f>
        <v>39941</v>
      </c>
      <c r="D25" s="91">
        <f>+H25-40</f>
        <v>39964</v>
      </c>
      <c r="E25" s="91">
        <f>+D25+10</f>
        <v>39974</v>
      </c>
      <c r="F25" s="91">
        <f>+H25-5</f>
        <v>39999</v>
      </c>
      <c r="G25" s="91">
        <f>+H25</f>
        <v>40004</v>
      </c>
      <c r="H25" s="92">
        <f>H$7+H26</f>
        <v>40004</v>
      </c>
      <c r="I25" s="91">
        <f>+H25+60</f>
        <v>40064</v>
      </c>
      <c r="J25" s="91">
        <f>+H25+70</f>
        <v>40074</v>
      </c>
      <c r="K25" s="91">
        <f>J25</f>
        <v>40074</v>
      </c>
      <c r="L25" s="91">
        <f>H25+75</f>
        <v>40079</v>
      </c>
      <c r="M25" s="91">
        <f>+H25+80</f>
        <v>40084</v>
      </c>
      <c r="N25" s="91">
        <f>+H25+80</f>
        <v>40084</v>
      </c>
      <c r="O25" s="91">
        <f>+M25</f>
        <v>40084</v>
      </c>
      <c r="P25" s="91">
        <f t="shared" si="2"/>
        <v>40084</v>
      </c>
      <c r="Q25" s="91">
        <f t="shared" si="0"/>
        <v>40114</v>
      </c>
      <c r="R25" s="91">
        <f>+H25+120</f>
        <v>40124</v>
      </c>
      <c r="S25" s="91"/>
      <c r="T25" s="93">
        <f>+H25+190</f>
        <v>40194</v>
      </c>
    </row>
    <row r="26" spans="1:20">
      <c r="A26" s="86"/>
      <c r="B26" s="82">
        <f t="shared" ref="B26:G26" si="8">B25</f>
        <v>39934</v>
      </c>
      <c r="C26" s="82">
        <f t="shared" si="8"/>
        <v>39941</v>
      </c>
      <c r="D26" s="82">
        <f t="shared" si="8"/>
        <v>39964</v>
      </c>
      <c r="E26" s="82">
        <f t="shared" si="8"/>
        <v>39974</v>
      </c>
      <c r="F26" s="82">
        <f t="shared" si="8"/>
        <v>39999</v>
      </c>
      <c r="G26" s="82">
        <f t="shared" si="8"/>
        <v>40004</v>
      </c>
      <c r="H26" s="76">
        <f>H24+30</f>
        <v>190</v>
      </c>
      <c r="I26" s="82">
        <f>I25</f>
        <v>40064</v>
      </c>
      <c r="J26" s="82">
        <f>J25</f>
        <v>40074</v>
      </c>
      <c r="K26" s="82">
        <f>K25</f>
        <v>40074</v>
      </c>
      <c r="L26" s="82">
        <f>L25</f>
        <v>40079</v>
      </c>
      <c r="M26" s="82">
        <f>M25</f>
        <v>40084</v>
      </c>
      <c r="N26" s="43">
        <f>+H25+90</f>
        <v>40094</v>
      </c>
      <c r="O26" s="82">
        <f>O25</f>
        <v>40084</v>
      </c>
      <c r="P26" s="43">
        <f t="shared" si="2"/>
        <v>40094</v>
      </c>
      <c r="Q26" s="43">
        <f t="shared" si="0"/>
        <v>40124</v>
      </c>
      <c r="R26" s="82">
        <f>R25</f>
        <v>40124</v>
      </c>
      <c r="S26" s="43"/>
      <c r="T26" s="87">
        <f>T25</f>
        <v>40194</v>
      </c>
    </row>
    <row r="27" spans="1:20" s="94" customFormat="1">
      <c r="A27" s="90" t="s">
        <v>65</v>
      </c>
      <c r="B27" s="91">
        <f>+H27-70</f>
        <v>39965</v>
      </c>
      <c r="C27" s="91">
        <f>+B27+7</f>
        <v>39972</v>
      </c>
      <c r="D27" s="91">
        <f>+H27-40</f>
        <v>39995</v>
      </c>
      <c r="E27" s="91">
        <f>+D27+10</f>
        <v>40005</v>
      </c>
      <c r="F27" s="91">
        <f>+H27-5</f>
        <v>40030</v>
      </c>
      <c r="G27" s="91">
        <f>+H27</f>
        <v>40035</v>
      </c>
      <c r="H27" s="92">
        <f>H$7+H28</f>
        <v>40035</v>
      </c>
      <c r="I27" s="91">
        <f>+H27+60</f>
        <v>40095</v>
      </c>
      <c r="J27" s="91">
        <f>+H27+70</f>
        <v>40105</v>
      </c>
      <c r="K27" s="91">
        <f>J27</f>
        <v>40105</v>
      </c>
      <c r="L27" s="91">
        <f>H27+75</f>
        <v>40110</v>
      </c>
      <c r="M27" s="91">
        <f>+H27+80</f>
        <v>40115</v>
      </c>
      <c r="N27" s="91">
        <f>+H27+80</f>
        <v>40115</v>
      </c>
      <c r="O27" s="91">
        <f>+M27</f>
        <v>40115</v>
      </c>
      <c r="P27" s="91">
        <f t="shared" si="2"/>
        <v>40115</v>
      </c>
      <c r="Q27" s="91">
        <f t="shared" si="0"/>
        <v>40145</v>
      </c>
      <c r="R27" s="91">
        <f>+H27+120</f>
        <v>40155</v>
      </c>
      <c r="S27" s="91"/>
      <c r="T27" s="93">
        <f>+H27+190</f>
        <v>40225</v>
      </c>
    </row>
    <row r="28" spans="1:20">
      <c r="A28" s="86"/>
      <c r="B28" s="82">
        <f t="shared" ref="B28:G28" si="9">B27</f>
        <v>39965</v>
      </c>
      <c r="C28" s="82">
        <f t="shared" si="9"/>
        <v>39972</v>
      </c>
      <c r="D28" s="82">
        <f t="shared" si="9"/>
        <v>39995</v>
      </c>
      <c r="E28" s="82">
        <f t="shared" si="9"/>
        <v>40005</v>
      </c>
      <c r="F28" s="82">
        <f t="shared" si="9"/>
        <v>40030</v>
      </c>
      <c r="G28" s="82">
        <f t="shared" si="9"/>
        <v>40035</v>
      </c>
      <c r="H28" s="76">
        <f>H26+31</f>
        <v>221</v>
      </c>
      <c r="I28" s="82">
        <f>I27</f>
        <v>40095</v>
      </c>
      <c r="J28" s="82">
        <f>J27</f>
        <v>40105</v>
      </c>
      <c r="K28" s="82">
        <f>K27</f>
        <v>40105</v>
      </c>
      <c r="L28" s="82">
        <f>L27</f>
        <v>40110</v>
      </c>
      <c r="M28" s="82">
        <f>M27</f>
        <v>40115</v>
      </c>
      <c r="N28" s="43">
        <f>+H27+90</f>
        <v>40125</v>
      </c>
      <c r="O28" s="82">
        <f>O27</f>
        <v>40115</v>
      </c>
      <c r="P28" s="43">
        <f t="shared" si="2"/>
        <v>40125</v>
      </c>
      <c r="Q28" s="43">
        <f t="shared" si="0"/>
        <v>40155</v>
      </c>
      <c r="R28" s="82">
        <f>R27</f>
        <v>40155</v>
      </c>
      <c r="S28" s="43"/>
      <c r="T28" s="87">
        <f>T27</f>
        <v>40225</v>
      </c>
    </row>
    <row r="29" spans="1:20" s="94" customFormat="1">
      <c r="A29" s="90" t="s">
        <v>68</v>
      </c>
      <c r="B29" s="91">
        <f>+H29-70</f>
        <v>39996</v>
      </c>
      <c r="C29" s="91">
        <f>+B29+7</f>
        <v>40003</v>
      </c>
      <c r="D29" s="91">
        <f>+H29-40</f>
        <v>40026</v>
      </c>
      <c r="E29" s="91">
        <f>+D29+10</f>
        <v>40036</v>
      </c>
      <c r="F29" s="91">
        <f>+H29-5</f>
        <v>40061</v>
      </c>
      <c r="G29" s="91">
        <f>+H29</f>
        <v>40066</v>
      </c>
      <c r="H29" s="92">
        <f>H$7+H30</f>
        <v>40066</v>
      </c>
      <c r="I29" s="91">
        <f>+H29+60</f>
        <v>40126</v>
      </c>
      <c r="J29" s="91">
        <f>+H29+70</f>
        <v>40136</v>
      </c>
      <c r="K29" s="91">
        <f>J29</f>
        <v>40136</v>
      </c>
      <c r="L29" s="91">
        <f>H29+75</f>
        <v>40141</v>
      </c>
      <c r="M29" s="91">
        <f>+H29+80</f>
        <v>40146</v>
      </c>
      <c r="N29" s="91">
        <f>+H29+80</f>
        <v>40146</v>
      </c>
      <c r="O29" s="91">
        <f>+M29</f>
        <v>40146</v>
      </c>
      <c r="P29" s="91">
        <f t="shared" si="2"/>
        <v>40146</v>
      </c>
      <c r="Q29" s="91">
        <f t="shared" si="0"/>
        <v>40176</v>
      </c>
      <c r="R29" s="91">
        <f>+H29+120</f>
        <v>40186</v>
      </c>
      <c r="S29" s="91"/>
      <c r="T29" s="93">
        <f>+H29+190</f>
        <v>40256</v>
      </c>
    </row>
    <row r="30" spans="1:20">
      <c r="A30" s="86"/>
      <c r="B30" s="82">
        <f t="shared" ref="B30:G30" si="10">B29</f>
        <v>39996</v>
      </c>
      <c r="C30" s="82">
        <f t="shared" si="10"/>
        <v>40003</v>
      </c>
      <c r="D30" s="82">
        <f t="shared" si="10"/>
        <v>40026</v>
      </c>
      <c r="E30" s="82">
        <f t="shared" si="10"/>
        <v>40036</v>
      </c>
      <c r="F30" s="82">
        <f t="shared" si="10"/>
        <v>40061</v>
      </c>
      <c r="G30" s="82">
        <f t="shared" si="10"/>
        <v>40066</v>
      </c>
      <c r="H30" s="76">
        <f>H28+31</f>
        <v>252</v>
      </c>
      <c r="I30" s="82">
        <f>I29</f>
        <v>40126</v>
      </c>
      <c r="J30" s="82">
        <f>J29</f>
        <v>40136</v>
      </c>
      <c r="K30" s="82">
        <f>K29</f>
        <v>40136</v>
      </c>
      <c r="L30" s="82">
        <f>L29</f>
        <v>40141</v>
      </c>
      <c r="M30" s="82">
        <f>M29</f>
        <v>40146</v>
      </c>
      <c r="N30" s="43">
        <f>+H29+90</f>
        <v>40156</v>
      </c>
      <c r="O30" s="82">
        <f>O29</f>
        <v>40146</v>
      </c>
      <c r="P30" s="43">
        <f t="shared" si="2"/>
        <v>40156</v>
      </c>
      <c r="Q30" s="43">
        <f t="shared" si="0"/>
        <v>40186</v>
      </c>
      <c r="R30" s="82">
        <f>R29</f>
        <v>40186</v>
      </c>
      <c r="S30" s="43"/>
      <c r="T30" s="87">
        <f>T29</f>
        <v>40256</v>
      </c>
    </row>
    <row r="31" spans="1:20" s="94" customFormat="1">
      <c r="A31" s="90" t="s">
        <v>69</v>
      </c>
      <c r="B31" s="91">
        <f>+H31-70</f>
        <v>40026</v>
      </c>
      <c r="C31" s="91">
        <f>+B31+7</f>
        <v>40033</v>
      </c>
      <c r="D31" s="91">
        <f>+H31-40</f>
        <v>40056</v>
      </c>
      <c r="E31" s="91">
        <f>+D31+10</f>
        <v>40066</v>
      </c>
      <c r="F31" s="91">
        <f>+H31-5</f>
        <v>40091</v>
      </c>
      <c r="G31" s="91">
        <f>+H31</f>
        <v>40096</v>
      </c>
      <c r="H31" s="92">
        <f>H$7+H32</f>
        <v>40096</v>
      </c>
      <c r="I31" s="91">
        <f>+H31+60</f>
        <v>40156</v>
      </c>
      <c r="J31" s="91">
        <f>+H31+70</f>
        <v>40166</v>
      </c>
      <c r="K31" s="91">
        <f>J31</f>
        <v>40166</v>
      </c>
      <c r="L31" s="91">
        <f>H31+75</f>
        <v>40171</v>
      </c>
      <c r="M31" s="91">
        <f>+H31+80</f>
        <v>40176</v>
      </c>
      <c r="N31" s="91">
        <f>+H31+80</f>
        <v>40176</v>
      </c>
      <c r="O31" s="91">
        <f>+M31</f>
        <v>40176</v>
      </c>
      <c r="P31" s="91">
        <f t="shared" si="2"/>
        <v>40176</v>
      </c>
      <c r="Q31" s="91">
        <f t="shared" si="0"/>
        <v>40206</v>
      </c>
      <c r="R31" s="91">
        <f>+H31+120</f>
        <v>40216</v>
      </c>
      <c r="S31" s="91"/>
      <c r="T31" s="93">
        <f>+H31+190</f>
        <v>40286</v>
      </c>
    </row>
    <row r="32" spans="1:20">
      <c r="A32" s="86"/>
      <c r="B32" s="82">
        <f t="shared" ref="B32:G32" si="11">B31</f>
        <v>40026</v>
      </c>
      <c r="C32" s="82">
        <f t="shared" si="11"/>
        <v>40033</v>
      </c>
      <c r="D32" s="82">
        <f t="shared" si="11"/>
        <v>40056</v>
      </c>
      <c r="E32" s="82">
        <f t="shared" si="11"/>
        <v>40066</v>
      </c>
      <c r="F32" s="82">
        <f t="shared" si="11"/>
        <v>40091</v>
      </c>
      <c r="G32" s="82">
        <f t="shared" si="11"/>
        <v>40096</v>
      </c>
      <c r="H32" s="76">
        <f>H30+30</f>
        <v>282</v>
      </c>
      <c r="I32" s="82">
        <f>I31</f>
        <v>40156</v>
      </c>
      <c r="J32" s="82">
        <f>J31</f>
        <v>40166</v>
      </c>
      <c r="K32" s="82">
        <f>K31</f>
        <v>40166</v>
      </c>
      <c r="L32" s="82">
        <f>L31</f>
        <v>40171</v>
      </c>
      <c r="M32" s="82">
        <f>M31</f>
        <v>40176</v>
      </c>
      <c r="N32" s="43">
        <f>+H31+90</f>
        <v>40186</v>
      </c>
      <c r="O32" s="82">
        <f>O31</f>
        <v>40176</v>
      </c>
      <c r="P32" s="43">
        <f t="shared" si="2"/>
        <v>40186</v>
      </c>
      <c r="Q32" s="43">
        <f t="shared" si="0"/>
        <v>40216</v>
      </c>
      <c r="R32" s="82">
        <f>R31</f>
        <v>40216</v>
      </c>
      <c r="S32" s="43"/>
      <c r="T32" s="87">
        <f>T31</f>
        <v>40286</v>
      </c>
    </row>
    <row r="33" spans="1:20" s="94" customFormat="1">
      <c r="A33" s="90" t="s">
        <v>70</v>
      </c>
      <c r="B33" s="91">
        <f>+H33-70</f>
        <v>40057</v>
      </c>
      <c r="C33" s="91">
        <f>+B33+7</f>
        <v>40064</v>
      </c>
      <c r="D33" s="91">
        <f>+H33-40</f>
        <v>40087</v>
      </c>
      <c r="E33" s="91">
        <f>+D33+10</f>
        <v>40097</v>
      </c>
      <c r="F33" s="91">
        <f>+H33-5</f>
        <v>40122</v>
      </c>
      <c r="G33" s="91">
        <f>+H33</f>
        <v>40127</v>
      </c>
      <c r="H33" s="92">
        <f>H$7+H34</f>
        <v>40127</v>
      </c>
      <c r="I33" s="91">
        <f>+H33+60</f>
        <v>40187</v>
      </c>
      <c r="J33" s="91">
        <f>+H33+70</f>
        <v>40197</v>
      </c>
      <c r="K33" s="91">
        <f>J33</f>
        <v>40197</v>
      </c>
      <c r="L33" s="91">
        <f>H33+75</f>
        <v>40202</v>
      </c>
      <c r="M33" s="91">
        <f>+H33+80</f>
        <v>40207</v>
      </c>
      <c r="N33" s="91">
        <f>+H33+80</f>
        <v>40207</v>
      </c>
      <c r="O33" s="91">
        <f>+M33</f>
        <v>40207</v>
      </c>
      <c r="P33" s="91">
        <f t="shared" si="2"/>
        <v>40207</v>
      </c>
      <c r="Q33" s="91">
        <f t="shared" si="0"/>
        <v>40237</v>
      </c>
      <c r="R33" s="91">
        <f>+H33+120</f>
        <v>40247</v>
      </c>
      <c r="S33" s="91"/>
      <c r="T33" s="93">
        <f>+H33+190</f>
        <v>40317</v>
      </c>
    </row>
    <row r="34" spans="1:20">
      <c r="A34" s="86"/>
      <c r="B34" s="82">
        <f t="shared" ref="B34:G34" si="12">B33</f>
        <v>40057</v>
      </c>
      <c r="C34" s="82">
        <f t="shared" si="12"/>
        <v>40064</v>
      </c>
      <c r="D34" s="82">
        <f t="shared" si="12"/>
        <v>40087</v>
      </c>
      <c r="E34" s="82">
        <f t="shared" si="12"/>
        <v>40097</v>
      </c>
      <c r="F34" s="82">
        <f t="shared" si="12"/>
        <v>40122</v>
      </c>
      <c r="G34" s="82">
        <f t="shared" si="12"/>
        <v>40127</v>
      </c>
      <c r="H34" s="76">
        <f>H32+31</f>
        <v>313</v>
      </c>
      <c r="I34" s="82">
        <f>I33</f>
        <v>40187</v>
      </c>
      <c r="J34" s="82">
        <f>J33</f>
        <v>40197</v>
      </c>
      <c r="K34" s="82">
        <f>K33</f>
        <v>40197</v>
      </c>
      <c r="L34" s="82">
        <f>L33</f>
        <v>40202</v>
      </c>
      <c r="M34" s="82">
        <f>M33</f>
        <v>40207</v>
      </c>
      <c r="N34" s="43">
        <f>+H33+90</f>
        <v>40217</v>
      </c>
      <c r="O34" s="82">
        <f>O33</f>
        <v>40207</v>
      </c>
      <c r="P34" s="43">
        <f t="shared" si="2"/>
        <v>40217</v>
      </c>
      <c r="Q34" s="43">
        <f t="shared" si="0"/>
        <v>40247</v>
      </c>
      <c r="R34" s="82">
        <f>R33</f>
        <v>40247</v>
      </c>
      <c r="S34" s="43"/>
      <c r="T34" s="87">
        <f>T33</f>
        <v>40317</v>
      </c>
    </row>
    <row r="35" spans="1:20" s="94" customFormat="1">
      <c r="A35" s="90" t="s">
        <v>71</v>
      </c>
      <c r="B35" s="91">
        <f>+H35-70</f>
        <v>40087</v>
      </c>
      <c r="C35" s="91">
        <f>+B35+7</f>
        <v>40094</v>
      </c>
      <c r="D35" s="91">
        <f>+H35-40</f>
        <v>40117</v>
      </c>
      <c r="E35" s="91">
        <f>+D35+10</f>
        <v>40127</v>
      </c>
      <c r="F35" s="91">
        <f>+H35-5</f>
        <v>40152</v>
      </c>
      <c r="G35" s="91">
        <f>+H35</f>
        <v>40157</v>
      </c>
      <c r="H35" s="92">
        <f>H$7+H36</f>
        <v>40157</v>
      </c>
      <c r="I35" s="91">
        <f>+H35+60</f>
        <v>40217</v>
      </c>
      <c r="J35" s="91">
        <f>+H35+70</f>
        <v>40227</v>
      </c>
      <c r="K35" s="91">
        <f>J35</f>
        <v>40227</v>
      </c>
      <c r="L35" s="91">
        <f>H35+75</f>
        <v>40232</v>
      </c>
      <c r="M35" s="91">
        <f>+H35+80</f>
        <v>40237</v>
      </c>
      <c r="N35" s="91">
        <f>+H35+80</f>
        <v>40237</v>
      </c>
      <c r="O35" s="91">
        <f>+M35</f>
        <v>40237</v>
      </c>
      <c r="P35" s="91">
        <f t="shared" si="2"/>
        <v>40237</v>
      </c>
      <c r="Q35" s="91">
        <f t="shared" si="0"/>
        <v>40267</v>
      </c>
      <c r="R35" s="91">
        <f>+H35+120</f>
        <v>40277</v>
      </c>
      <c r="S35" s="91"/>
      <c r="T35" s="93">
        <f>+H35+190</f>
        <v>40347</v>
      </c>
    </row>
    <row r="36" spans="1:20" ht="13.8" thickBot="1">
      <c r="A36" s="88"/>
      <c r="B36" s="83">
        <f t="shared" ref="B36:G36" si="13">B35</f>
        <v>40087</v>
      </c>
      <c r="C36" s="83">
        <f t="shared" si="13"/>
        <v>40094</v>
      </c>
      <c r="D36" s="83">
        <f t="shared" si="13"/>
        <v>40117</v>
      </c>
      <c r="E36" s="83">
        <f t="shared" si="13"/>
        <v>40127</v>
      </c>
      <c r="F36" s="83">
        <f t="shared" si="13"/>
        <v>40152</v>
      </c>
      <c r="G36" s="83">
        <f t="shared" si="13"/>
        <v>40157</v>
      </c>
      <c r="H36" s="84">
        <f>H34+30</f>
        <v>343</v>
      </c>
      <c r="I36" s="83">
        <f>I35</f>
        <v>40217</v>
      </c>
      <c r="J36" s="83">
        <f>J35</f>
        <v>40227</v>
      </c>
      <c r="K36" s="83">
        <f>K35</f>
        <v>40227</v>
      </c>
      <c r="L36" s="83">
        <f>L35</f>
        <v>40232</v>
      </c>
      <c r="M36" s="83">
        <f>M35</f>
        <v>40237</v>
      </c>
      <c r="N36" s="85">
        <f>H35+90</f>
        <v>40247</v>
      </c>
      <c r="O36" s="83">
        <f>O35</f>
        <v>40237</v>
      </c>
      <c r="P36" s="85">
        <f>N36</f>
        <v>40247</v>
      </c>
      <c r="Q36" s="85">
        <f t="shared" si="0"/>
        <v>40277</v>
      </c>
      <c r="R36" s="83">
        <f>R35</f>
        <v>40277</v>
      </c>
      <c r="S36" s="85"/>
      <c r="T36" s="89">
        <f>T35</f>
        <v>40347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I28" sqref="I28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40179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40118</v>
      </c>
      <c r="C13" s="91">
        <f>+B13+7</f>
        <v>40125</v>
      </c>
      <c r="D13" s="91">
        <f>+H13-40</f>
        <v>40148</v>
      </c>
      <c r="E13" s="91">
        <f>+D13+10</f>
        <v>40158</v>
      </c>
      <c r="F13" s="91">
        <f>+H13-5</f>
        <v>40183</v>
      </c>
      <c r="G13" s="91">
        <f>+H13</f>
        <v>40188</v>
      </c>
      <c r="H13" s="92">
        <f>H$7+H14</f>
        <v>40188</v>
      </c>
      <c r="I13" s="91">
        <f>+H13+60</f>
        <v>40248</v>
      </c>
      <c r="J13" s="91">
        <f>+H13+70</f>
        <v>40258</v>
      </c>
      <c r="K13" s="91">
        <f>J13</f>
        <v>40258</v>
      </c>
      <c r="L13" s="91">
        <f>H13+75</f>
        <v>40263</v>
      </c>
      <c r="M13" s="91">
        <f>+H13+80</f>
        <v>40268</v>
      </c>
      <c r="N13" s="91">
        <f>+H13+80</f>
        <v>40268</v>
      </c>
      <c r="O13" s="91">
        <f>+M13</f>
        <v>40268</v>
      </c>
      <c r="P13" s="91">
        <f>+N13</f>
        <v>40268</v>
      </c>
      <c r="Q13" s="91">
        <f t="shared" ref="Q13:Q36" si="0">+P13+30</f>
        <v>40298</v>
      </c>
      <c r="R13" s="91">
        <f>+H13+120</f>
        <v>40308</v>
      </c>
      <c r="S13" s="91" t="s">
        <v>63</v>
      </c>
      <c r="T13" s="93">
        <f>+H13+190</f>
        <v>40378</v>
      </c>
    </row>
    <row r="14" spans="1:22">
      <c r="A14" s="86"/>
      <c r="B14" s="82">
        <f t="shared" ref="B14:G14" si="1">B13</f>
        <v>40118</v>
      </c>
      <c r="C14" s="82">
        <f t="shared" si="1"/>
        <v>40125</v>
      </c>
      <c r="D14" s="82">
        <f t="shared" si="1"/>
        <v>40148</v>
      </c>
      <c r="E14" s="82">
        <f t="shared" si="1"/>
        <v>40158</v>
      </c>
      <c r="F14" s="82">
        <f t="shared" si="1"/>
        <v>40183</v>
      </c>
      <c r="G14" s="82">
        <f t="shared" si="1"/>
        <v>40188</v>
      </c>
      <c r="H14" s="76">
        <v>9</v>
      </c>
      <c r="I14" s="82">
        <f>I13</f>
        <v>40248</v>
      </c>
      <c r="J14" s="82">
        <f>J13</f>
        <v>40258</v>
      </c>
      <c r="K14" s="82">
        <f>K13</f>
        <v>40258</v>
      </c>
      <c r="L14" s="82">
        <f>L13</f>
        <v>40263</v>
      </c>
      <c r="M14" s="82">
        <f>M13</f>
        <v>40268</v>
      </c>
      <c r="N14" s="43">
        <f>+H13+90</f>
        <v>40278</v>
      </c>
      <c r="O14" s="82">
        <f>O13</f>
        <v>40268</v>
      </c>
      <c r="P14" s="43">
        <f t="shared" ref="P14:P35" si="2">+N14</f>
        <v>40278</v>
      </c>
      <c r="Q14" s="43">
        <f t="shared" si="0"/>
        <v>40308</v>
      </c>
      <c r="R14" s="82">
        <f>R13</f>
        <v>40308</v>
      </c>
      <c r="S14" s="43" t="s">
        <v>64</v>
      </c>
      <c r="T14" s="87">
        <f>T13</f>
        <v>40378</v>
      </c>
    </row>
    <row r="15" spans="1:22" s="94" customFormat="1">
      <c r="A15" s="90" t="s">
        <v>65</v>
      </c>
      <c r="B15" s="91">
        <f>+H15-70</f>
        <v>40149</v>
      </c>
      <c r="C15" s="91">
        <f>+B15+7</f>
        <v>40156</v>
      </c>
      <c r="D15" s="91">
        <f>+H15-40</f>
        <v>40179</v>
      </c>
      <c r="E15" s="91">
        <f>+D15+10</f>
        <v>40189</v>
      </c>
      <c r="F15" s="91">
        <f>+H15-5</f>
        <v>40214</v>
      </c>
      <c r="G15" s="91">
        <f>+H15</f>
        <v>40219</v>
      </c>
      <c r="H15" s="92">
        <f>H$7+H16</f>
        <v>40219</v>
      </c>
      <c r="I15" s="91">
        <f>+H15+60</f>
        <v>40279</v>
      </c>
      <c r="J15" s="91">
        <f>+H15+70</f>
        <v>40289</v>
      </c>
      <c r="K15" s="91">
        <f>J15</f>
        <v>40289</v>
      </c>
      <c r="L15" s="91">
        <f>H15+75</f>
        <v>40294</v>
      </c>
      <c r="M15" s="91">
        <f>+H15+80</f>
        <v>40299</v>
      </c>
      <c r="N15" s="91">
        <f>+H15+80</f>
        <v>40299</v>
      </c>
      <c r="O15" s="91">
        <f>+M15</f>
        <v>40299</v>
      </c>
      <c r="P15" s="91">
        <f t="shared" si="2"/>
        <v>40299</v>
      </c>
      <c r="Q15" s="91">
        <f t="shared" si="0"/>
        <v>40329</v>
      </c>
      <c r="R15" s="91">
        <f>+H15+120</f>
        <v>40339</v>
      </c>
      <c r="S15" s="91" t="s">
        <v>66</v>
      </c>
      <c r="T15" s="93">
        <f>+H15+190</f>
        <v>40409</v>
      </c>
    </row>
    <row r="16" spans="1:22">
      <c r="A16" s="86"/>
      <c r="B16" s="82">
        <f t="shared" ref="B16:G16" si="3">B15</f>
        <v>40149</v>
      </c>
      <c r="C16" s="82">
        <f t="shared" si="3"/>
        <v>40156</v>
      </c>
      <c r="D16" s="82">
        <f t="shared" si="3"/>
        <v>40179</v>
      </c>
      <c r="E16" s="82">
        <f t="shared" si="3"/>
        <v>40189</v>
      </c>
      <c r="F16" s="82">
        <f t="shared" si="3"/>
        <v>40214</v>
      </c>
      <c r="G16" s="82">
        <f t="shared" si="3"/>
        <v>40219</v>
      </c>
      <c r="H16" s="76">
        <f>H14+31</f>
        <v>40</v>
      </c>
      <c r="I16" s="82">
        <f>I15</f>
        <v>40279</v>
      </c>
      <c r="J16" s="82">
        <f>J15</f>
        <v>40289</v>
      </c>
      <c r="K16" s="82">
        <f>K15</f>
        <v>40289</v>
      </c>
      <c r="L16" s="82">
        <f>L15</f>
        <v>40294</v>
      </c>
      <c r="M16" s="82">
        <f>M15</f>
        <v>40299</v>
      </c>
      <c r="N16" s="43">
        <f>+H15+90</f>
        <v>40309</v>
      </c>
      <c r="O16" s="82">
        <f>O15</f>
        <v>40299</v>
      </c>
      <c r="P16" s="43">
        <f t="shared" si="2"/>
        <v>40309</v>
      </c>
      <c r="Q16" s="43">
        <f t="shared" si="0"/>
        <v>40339</v>
      </c>
      <c r="R16" s="82">
        <f>R15</f>
        <v>40339</v>
      </c>
      <c r="S16" s="43" t="s">
        <v>67</v>
      </c>
      <c r="T16" s="87">
        <f>T15</f>
        <v>40409</v>
      </c>
    </row>
    <row r="17" spans="1:20" s="94" customFormat="1">
      <c r="A17" s="90" t="s">
        <v>68</v>
      </c>
      <c r="B17" s="91">
        <f>+H17-70</f>
        <v>40177</v>
      </c>
      <c r="C17" s="91">
        <f>+B17+7</f>
        <v>40184</v>
      </c>
      <c r="D17" s="91">
        <f>+H17-40</f>
        <v>40207</v>
      </c>
      <c r="E17" s="91">
        <f>+D17+10</f>
        <v>40217</v>
      </c>
      <c r="F17" s="91">
        <f>+H17-5</f>
        <v>40242</v>
      </c>
      <c r="G17" s="91">
        <f>+H17</f>
        <v>40247</v>
      </c>
      <c r="H17" s="92">
        <f>H$7+H18</f>
        <v>40247</v>
      </c>
      <c r="I17" s="91">
        <f>+H17+60</f>
        <v>40307</v>
      </c>
      <c r="J17" s="91">
        <f>+H17+70</f>
        <v>40317</v>
      </c>
      <c r="K17" s="91">
        <f>J17</f>
        <v>40317</v>
      </c>
      <c r="L17" s="91">
        <f>H17+75</f>
        <v>40322</v>
      </c>
      <c r="M17" s="91">
        <f>+H17+80</f>
        <v>40327</v>
      </c>
      <c r="N17" s="91">
        <f>+H17+80</f>
        <v>40327</v>
      </c>
      <c r="O17" s="91">
        <f>+M17</f>
        <v>40327</v>
      </c>
      <c r="P17" s="91">
        <f t="shared" si="2"/>
        <v>40327</v>
      </c>
      <c r="Q17" s="91">
        <f t="shared" si="0"/>
        <v>40357</v>
      </c>
      <c r="R17" s="91">
        <f>+H17+120</f>
        <v>40367</v>
      </c>
      <c r="S17" s="91"/>
      <c r="T17" s="93">
        <f>+H17+190</f>
        <v>40437</v>
      </c>
    </row>
    <row r="18" spans="1:20">
      <c r="A18" s="86"/>
      <c r="B18" s="82">
        <f t="shared" ref="B18:G18" si="4">B17</f>
        <v>40177</v>
      </c>
      <c r="C18" s="82">
        <f t="shared" si="4"/>
        <v>40184</v>
      </c>
      <c r="D18" s="82">
        <f t="shared" si="4"/>
        <v>40207</v>
      </c>
      <c r="E18" s="82">
        <f t="shared" si="4"/>
        <v>40217</v>
      </c>
      <c r="F18" s="82">
        <f t="shared" si="4"/>
        <v>40242</v>
      </c>
      <c r="G18" s="82">
        <f t="shared" si="4"/>
        <v>40247</v>
      </c>
      <c r="H18" s="76">
        <f>IF(H9="no",H16+28,H16+29)</f>
        <v>68</v>
      </c>
      <c r="I18" s="82">
        <f>I17</f>
        <v>40307</v>
      </c>
      <c r="J18" s="82">
        <f>J17</f>
        <v>40317</v>
      </c>
      <c r="K18" s="82">
        <f>K17</f>
        <v>40317</v>
      </c>
      <c r="L18" s="82">
        <f>L17</f>
        <v>40322</v>
      </c>
      <c r="M18" s="82">
        <f>M17</f>
        <v>40327</v>
      </c>
      <c r="N18" s="43">
        <f>+H17+90</f>
        <v>40337</v>
      </c>
      <c r="O18" s="82">
        <f>O17</f>
        <v>40327</v>
      </c>
      <c r="P18" s="43">
        <f t="shared" si="2"/>
        <v>40337</v>
      </c>
      <c r="Q18" s="43">
        <f t="shared" si="0"/>
        <v>40367</v>
      </c>
      <c r="R18" s="82">
        <f>R17</f>
        <v>40367</v>
      </c>
      <c r="S18" s="43"/>
      <c r="T18" s="87">
        <f>T17</f>
        <v>40437</v>
      </c>
    </row>
    <row r="19" spans="1:20" s="94" customFormat="1">
      <c r="A19" s="90" t="s">
        <v>69</v>
      </c>
      <c r="B19" s="91">
        <f>+H19-70</f>
        <v>40208</v>
      </c>
      <c r="C19" s="91">
        <f>+B19+7</f>
        <v>40215</v>
      </c>
      <c r="D19" s="91">
        <f>+H19-40</f>
        <v>40238</v>
      </c>
      <c r="E19" s="91">
        <f>+D19+10</f>
        <v>40248</v>
      </c>
      <c r="F19" s="91">
        <f>+H19-5</f>
        <v>40273</v>
      </c>
      <c r="G19" s="91">
        <f>+H19</f>
        <v>40278</v>
      </c>
      <c r="H19" s="92">
        <f>H$7+H20</f>
        <v>40278</v>
      </c>
      <c r="I19" s="91">
        <f>+H19+60</f>
        <v>40338</v>
      </c>
      <c r="J19" s="91">
        <f>+H19+70</f>
        <v>40348</v>
      </c>
      <c r="K19" s="91">
        <f>J19</f>
        <v>40348</v>
      </c>
      <c r="L19" s="91">
        <f>H19+75</f>
        <v>40353</v>
      </c>
      <c r="M19" s="91">
        <f>+H19+80</f>
        <v>40358</v>
      </c>
      <c r="N19" s="91">
        <f>+H19+80</f>
        <v>40358</v>
      </c>
      <c r="O19" s="91">
        <f>+M19</f>
        <v>40358</v>
      </c>
      <c r="P19" s="91">
        <f t="shared" si="2"/>
        <v>40358</v>
      </c>
      <c r="Q19" s="91">
        <f t="shared" si="0"/>
        <v>40388</v>
      </c>
      <c r="R19" s="91">
        <f>+H19+120</f>
        <v>40398</v>
      </c>
      <c r="S19" s="91"/>
      <c r="T19" s="93">
        <f>+H19+190</f>
        <v>40468</v>
      </c>
    </row>
    <row r="20" spans="1:20">
      <c r="A20" s="86"/>
      <c r="B20" s="82">
        <f t="shared" ref="B20:G20" si="5">B19</f>
        <v>40208</v>
      </c>
      <c r="C20" s="82">
        <f t="shared" si="5"/>
        <v>40215</v>
      </c>
      <c r="D20" s="82">
        <f t="shared" si="5"/>
        <v>40238</v>
      </c>
      <c r="E20" s="82">
        <f t="shared" si="5"/>
        <v>40248</v>
      </c>
      <c r="F20" s="82">
        <f t="shared" si="5"/>
        <v>40273</v>
      </c>
      <c r="G20" s="82">
        <f t="shared" si="5"/>
        <v>40278</v>
      </c>
      <c r="H20" s="76">
        <f>H18+31</f>
        <v>99</v>
      </c>
      <c r="I20" s="82">
        <f>I19</f>
        <v>40338</v>
      </c>
      <c r="J20" s="82">
        <f>J19</f>
        <v>40348</v>
      </c>
      <c r="K20" s="82">
        <f>K19</f>
        <v>40348</v>
      </c>
      <c r="L20" s="82">
        <f>L19</f>
        <v>40353</v>
      </c>
      <c r="M20" s="82">
        <f>M19</f>
        <v>40358</v>
      </c>
      <c r="N20" s="43">
        <f>+H19+90</f>
        <v>40368</v>
      </c>
      <c r="O20" s="82">
        <f>O19</f>
        <v>40358</v>
      </c>
      <c r="P20" s="43">
        <f t="shared" si="2"/>
        <v>40368</v>
      </c>
      <c r="Q20" s="43">
        <f t="shared" si="0"/>
        <v>40398</v>
      </c>
      <c r="R20" s="82">
        <f>R19</f>
        <v>40398</v>
      </c>
      <c r="S20" s="43"/>
      <c r="T20" s="87">
        <f>T19</f>
        <v>40468</v>
      </c>
    </row>
    <row r="21" spans="1:20" s="94" customFormat="1">
      <c r="A21" s="90" t="s">
        <v>70</v>
      </c>
      <c r="B21" s="91">
        <f>+H21-70</f>
        <v>40238</v>
      </c>
      <c r="C21" s="91">
        <f>+B21+7</f>
        <v>40245</v>
      </c>
      <c r="D21" s="91">
        <f>+H21-40</f>
        <v>40268</v>
      </c>
      <c r="E21" s="91">
        <f>+D21+10</f>
        <v>40278</v>
      </c>
      <c r="F21" s="91">
        <f>+H21-5</f>
        <v>40303</v>
      </c>
      <c r="G21" s="91">
        <f>+H21</f>
        <v>40308</v>
      </c>
      <c r="H21" s="92">
        <f>H$7+H22</f>
        <v>40308</v>
      </c>
      <c r="I21" s="91">
        <f>+H21+60</f>
        <v>40368</v>
      </c>
      <c r="J21" s="91">
        <f>+H21+70</f>
        <v>40378</v>
      </c>
      <c r="K21" s="91">
        <f>J21</f>
        <v>40378</v>
      </c>
      <c r="L21" s="91">
        <f>H21+75</f>
        <v>40383</v>
      </c>
      <c r="M21" s="91">
        <f>+H21+80</f>
        <v>40388</v>
      </c>
      <c r="N21" s="91">
        <f>+H21+80</f>
        <v>40388</v>
      </c>
      <c r="O21" s="91">
        <f>+M21</f>
        <v>40388</v>
      </c>
      <c r="P21" s="91">
        <f t="shared" si="2"/>
        <v>40388</v>
      </c>
      <c r="Q21" s="91">
        <f t="shared" si="0"/>
        <v>40418</v>
      </c>
      <c r="R21" s="91">
        <f>+H21+120</f>
        <v>40428</v>
      </c>
      <c r="S21" s="91"/>
      <c r="T21" s="93">
        <f>+H21+190</f>
        <v>40498</v>
      </c>
    </row>
    <row r="22" spans="1:20">
      <c r="A22" s="86"/>
      <c r="B22" s="82">
        <f t="shared" ref="B22:G22" si="6">B21</f>
        <v>40238</v>
      </c>
      <c r="C22" s="82">
        <f t="shared" si="6"/>
        <v>40245</v>
      </c>
      <c r="D22" s="82">
        <f t="shared" si="6"/>
        <v>40268</v>
      </c>
      <c r="E22" s="82">
        <f t="shared" si="6"/>
        <v>40278</v>
      </c>
      <c r="F22" s="82">
        <f t="shared" si="6"/>
        <v>40303</v>
      </c>
      <c r="G22" s="82">
        <f t="shared" si="6"/>
        <v>40308</v>
      </c>
      <c r="H22" s="76">
        <f>H20+30</f>
        <v>129</v>
      </c>
      <c r="I22" s="82">
        <f>I21</f>
        <v>40368</v>
      </c>
      <c r="J22" s="82">
        <f>J21</f>
        <v>40378</v>
      </c>
      <c r="K22" s="82">
        <f>K21</f>
        <v>40378</v>
      </c>
      <c r="L22" s="82">
        <f>L21</f>
        <v>40383</v>
      </c>
      <c r="M22" s="82">
        <f>M21</f>
        <v>40388</v>
      </c>
      <c r="N22" s="43">
        <f>+H21+90</f>
        <v>40398</v>
      </c>
      <c r="O22" s="82">
        <f>O21</f>
        <v>40388</v>
      </c>
      <c r="P22" s="43">
        <f t="shared" si="2"/>
        <v>40398</v>
      </c>
      <c r="Q22" s="43">
        <f t="shared" si="0"/>
        <v>40428</v>
      </c>
      <c r="R22" s="82">
        <f>R21</f>
        <v>40428</v>
      </c>
      <c r="S22" s="43"/>
      <c r="T22" s="87">
        <f>T21</f>
        <v>40498</v>
      </c>
    </row>
    <row r="23" spans="1:20" s="94" customFormat="1">
      <c r="A23" s="90" t="s">
        <v>71</v>
      </c>
      <c r="B23" s="91">
        <f>+H23-70</f>
        <v>40269</v>
      </c>
      <c r="C23" s="91">
        <f>+B23+7</f>
        <v>40276</v>
      </c>
      <c r="D23" s="91">
        <f>+H23-40</f>
        <v>40299</v>
      </c>
      <c r="E23" s="91">
        <f>+D23+10</f>
        <v>40309</v>
      </c>
      <c r="F23" s="91">
        <f>+H23-5</f>
        <v>40334</v>
      </c>
      <c r="G23" s="91">
        <f>+H23</f>
        <v>40339</v>
      </c>
      <c r="H23" s="92">
        <f>H$7+H24</f>
        <v>40339</v>
      </c>
      <c r="I23" s="91">
        <f>+H23+60</f>
        <v>40399</v>
      </c>
      <c r="J23" s="91">
        <f>+H23+70</f>
        <v>40409</v>
      </c>
      <c r="K23" s="91">
        <f>J23</f>
        <v>40409</v>
      </c>
      <c r="L23" s="91">
        <f>H23+75</f>
        <v>40414</v>
      </c>
      <c r="M23" s="91">
        <f>+H23+80</f>
        <v>40419</v>
      </c>
      <c r="N23" s="91">
        <f>+H23+80</f>
        <v>40419</v>
      </c>
      <c r="O23" s="91">
        <f>+M23</f>
        <v>40419</v>
      </c>
      <c r="P23" s="91">
        <f t="shared" si="2"/>
        <v>40419</v>
      </c>
      <c r="Q23" s="91">
        <f t="shared" si="0"/>
        <v>40449</v>
      </c>
      <c r="R23" s="91">
        <f>+H23+120</f>
        <v>40459</v>
      </c>
      <c r="S23" s="91"/>
      <c r="T23" s="93">
        <f>+H23+190</f>
        <v>40529</v>
      </c>
    </row>
    <row r="24" spans="1:20">
      <c r="A24" s="86"/>
      <c r="B24" s="82">
        <f t="shared" ref="B24:G24" si="7">B23</f>
        <v>40269</v>
      </c>
      <c r="C24" s="82">
        <f t="shared" si="7"/>
        <v>40276</v>
      </c>
      <c r="D24" s="82">
        <f t="shared" si="7"/>
        <v>40299</v>
      </c>
      <c r="E24" s="82">
        <f t="shared" si="7"/>
        <v>40309</v>
      </c>
      <c r="F24" s="82">
        <f t="shared" si="7"/>
        <v>40334</v>
      </c>
      <c r="G24" s="82">
        <f t="shared" si="7"/>
        <v>40339</v>
      </c>
      <c r="H24" s="76">
        <f>H22+31</f>
        <v>160</v>
      </c>
      <c r="I24" s="82">
        <f>I23</f>
        <v>40399</v>
      </c>
      <c r="J24" s="82">
        <f>J23</f>
        <v>40409</v>
      </c>
      <c r="K24" s="82">
        <f>K23</f>
        <v>40409</v>
      </c>
      <c r="L24" s="82">
        <f>L23</f>
        <v>40414</v>
      </c>
      <c r="M24" s="82">
        <f>M23</f>
        <v>40419</v>
      </c>
      <c r="N24" s="43">
        <f>+H23+90</f>
        <v>40429</v>
      </c>
      <c r="O24" s="82">
        <f>O23</f>
        <v>40419</v>
      </c>
      <c r="P24" s="43">
        <f t="shared" si="2"/>
        <v>40429</v>
      </c>
      <c r="Q24" s="43">
        <f t="shared" si="0"/>
        <v>40459</v>
      </c>
      <c r="R24" s="82">
        <f>R23</f>
        <v>40459</v>
      </c>
      <c r="S24" s="43"/>
      <c r="T24" s="87">
        <f>T23</f>
        <v>40529</v>
      </c>
    </row>
    <row r="25" spans="1:20" s="94" customFormat="1">
      <c r="A25" s="90" t="s">
        <v>62</v>
      </c>
      <c r="B25" s="91">
        <f>+H25-70</f>
        <v>40299</v>
      </c>
      <c r="C25" s="91">
        <f>+B25+7</f>
        <v>40306</v>
      </c>
      <c r="D25" s="91">
        <f>+H25-40</f>
        <v>40329</v>
      </c>
      <c r="E25" s="91">
        <f>+D25+10</f>
        <v>40339</v>
      </c>
      <c r="F25" s="91">
        <f>+H25-5</f>
        <v>40364</v>
      </c>
      <c r="G25" s="91">
        <f>+H25</f>
        <v>40369</v>
      </c>
      <c r="H25" s="92">
        <f>H$7+H26</f>
        <v>40369</v>
      </c>
      <c r="I25" s="91">
        <f>+H25+60</f>
        <v>40429</v>
      </c>
      <c r="J25" s="91">
        <f>+H25+70</f>
        <v>40439</v>
      </c>
      <c r="K25" s="91">
        <f>J25</f>
        <v>40439</v>
      </c>
      <c r="L25" s="91">
        <f>H25+75</f>
        <v>40444</v>
      </c>
      <c r="M25" s="91">
        <f>+H25+80</f>
        <v>40449</v>
      </c>
      <c r="N25" s="91">
        <f>+H25+80</f>
        <v>40449</v>
      </c>
      <c r="O25" s="91">
        <f>+M25</f>
        <v>40449</v>
      </c>
      <c r="P25" s="91">
        <f t="shared" si="2"/>
        <v>40449</v>
      </c>
      <c r="Q25" s="91">
        <f t="shared" si="0"/>
        <v>40479</v>
      </c>
      <c r="R25" s="91">
        <f>+H25+120</f>
        <v>40489</v>
      </c>
      <c r="S25" s="91"/>
      <c r="T25" s="93">
        <f>+H25+190</f>
        <v>40559</v>
      </c>
    </row>
    <row r="26" spans="1:20">
      <c r="A26" s="86"/>
      <c r="B26" s="82">
        <f t="shared" ref="B26:G26" si="8">B25</f>
        <v>40299</v>
      </c>
      <c r="C26" s="82">
        <f t="shared" si="8"/>
        <v>40306</v>
      </c>
      <c r="D26" s="82">
        <f t="shared" si="8"/>
        <v>40329</v>
      </c>
      <c r="E26" s="82">
        <f t="shared" si="8"/>
        <v>40339</v>
      </c>
      <c r="F26" s="82">
        <f t="shared" si="8"/>
        <v>40364</v>
      </c>
      <c r="G26" s="82">
        <f t="shared" si="8"/>
        <v>40369</v>
      </c>
      <c r="H26" s="76">
        <f>H24+30</f>
        <v>190</v>
      </c>
      <c r="I26" s="82">
        <f>I25</f>
        <v>40429</v>
      </c>
      <c r="J26" s="82">
        <f>J25</f>
        <v>40439</v>
      </c>
      <c r="K26" s="82">
        <f>K25</f>
        <v>40439</v>
      </c>
      <c r="L26" s="82">
        <f>L25</f>
        <v>40444</v>
      </c>
      <c r="M26" s="82">
        <f>M25</f>
        <v>40449</v>
      </c>
      <c r="N26" s="43">
        <f>+H25+90</f>
        <v>40459</v>
      </c>
      <c r="O26" s="82">
        <f>O25</f>
        <v>40449</v>
      </c>
      <c r="P26" s="43">
        <f t="shared" si="2"/>
        <v>40459</v>
      </c>
      <c r="Q26" s="43">
        <f t="shared" si="0"/>
        <v>40489</v>
      </c>
      <c r="R26" s="82">
        <f>R25</f>
        <v>40489</v>
      </c>
      <c r="S26" s="43"/>
      <c r="T26" s="87">
        <f>T25</f>
        <v>40559</v>
      </c>
    </row>
    <row r="27" spans="1:20" s="94" customFormat="1">
      <c r="A27" s="90" t="s">
        <v>65</v>
      </c>
      <c r="B27" s="91">
        <f>+H27-70</f>
        <v>40330</v>
      </c>
      <c r="C27" s="91">
        <f>+B27+7</f>
        <v>40337</v>
      </c>
      <c r="D27" s="91">
        <f>+H27-40</f>
        <v>40360</v>
      </c>
      <c r="E27" s="91">
        <f>+D27+10</f>
        <v>40370</v>
      </c>
      <c r="F27" s="91">
        <f>+H27-5</f>
        <v>40395</v>
      </c>
      <c r="G27" s="91">
        <f>+H27</f>
        <v>40400</v>
      </c>
      <c r="H27" s="92">
        <f>H$7+H28</f>
        <v>40400</v>
      </c>
      <c r="I27" s="91">
        <f>+H27+60</f>
        <v>40460</v>
      </c>
      <c r="J27" s="91">
        <f>+H27+70</f>
        <v>40470</v>
      </c>
      <c r="K27" s="91">
        <f>J27</f>
        <v>40470</v>
      </c>
      <c r="L27" s="91">
        <f>H27+75</f>
        <v>40475</v>
      </c>
      <c r="M27" s="91">
        <f>+H27+80</f>
        <v>40480</v>
      </c>
      <c r="N27" s="91">
        <f>+H27+80</f>
        <v>40480</v>
      </c>
      <c r="O27" s="91">
        <f>+M27</f>
        <v>40480</v>
      </c>
      <c r="P27" s="91">
        <f t="shared" si="2"/>
        <v>40480</v>
      </c>
      <c r="Q27" s="91">
        <f t="shared" si="0"/>
        <v>40510</v>
      </c>
      <c r="R27" s="91">
        <f>+H27+120</f>
        <v>40520</v>
      </c>
      <c r="S27" s="91"/>
      <c r="T27" s="93">
        <f>+H27+190</f>
        <v>40590</v>
      </c>
    </row>
    <row r="28" spans="1:20">
      <c r="A28" s="86"/>
      <c r="B28" s="82">
        <f t="shared" ref="B28:G28" si="9">B27</f>
        <v>40330</v>
      </c>
      <c r="C28" s="82">
        <f t="shared" si="9"/>
        <v>40337</v>
      </c>
      <c r="D28" s="82">
        <f t="shared" si="9"/>
        <v>40360</v>
      </c>
      <c r="E28" s="82">
        <f t="shared" si="9"/>
        <v>40370</v>
      </c>
      <c r="F28" s="82">
        <f t="shared" si="9"/>
        <v>40395</v>
      </c>
      <c r="G28" s="82">
        <f t="shared" si="9"/>
        <v>40400</v>
      </c>
      <c r="H28" s="76">
        <f>H26+31</f>
        <v>221</v>
      </c>
      <c r="I28" s="82">
        <f>I27</f>
        <v>40460</v>
      </c>
      <c r="J28" s="82">
        <f>J27</f>
        <v>40470</v>
      </c>
      <c r="K28" s="82">
        <f>K27</f>
        <v>40470</v>
      </c>
      <c r="L28" s="82">
        <f>L27</f>
        <v>40475</v>
      </c>
      <c r="M28" s="82">
        <f>M27</f>
        <v>40480</v>
      </c>
      <c r="N28" s="43">
        <f>+H27+90</f>
        <v>40490</v>
      </c>
      <c r="O28" s="82">
        <f>O27</f>
        <v>40480</v>
      </c>
      <c r="P28" s="43">
        <f t="shared" si="2"/>
        <v>40490</v>
      </c>
      <c r="Q28" s="43">
        <f t="shared" si="0"/>
        <v>40520</v>
      </c>
      <c r="R28" s="82">
        <f>R27</f>
        <v>40520</v>
      </c>
      <c r="S28" s="43"/>
      <c r="T28" s="87">
        <f>T27</f>
        <v>40590</v>
      </c>
    </row>
    <row r="29" spans="1:20" s="94" customFormat="1">
      <c r="A29" s="90" t="s">
        <v>68</v>
      </c>
      <c r="B29" s="91">
        <f>+H29-70</f>
        <v>40361</v>
      </c>
      <c r="C29" s="91">
        <f>+B29+7</f>
        <v>40368</v>
      </c>
      <c r="D29" s="91">
        <f>+H29-40</f>
        <v>40391</v>
      </c>
      <c r="E29" s="91">
        <f>+D29+10</f>
        <v>40401</v>
      </c>
      <c r="F29" s="91">
        <f>+H29-5</f>
        <v>40426</v>
      </c>
      <c r="G29" s="91">
        <f>+H29</f>
        <v>40431</v>
      </c>
      <c r="H29" s="92">
        <f>H$7+H30</f>
        <v>40431</v>
      </c>
      <c r="I29" s="91">
        <f>+H29+60</f>
        <v>40491</v>
      </c>
      <c r="J29" s="91">
        <f>+H29+70</f>
        <v>40501</v>
      </c>
      <c r="K29" s="91">
        <f>J29</f>
        <v>40501</v>
      </c>
      <c r="L29" s="91">
        <f>H29+75</f>
        <v>40506</v>
      </c>
      <c r="M29" s="91">
        <f>+H29+80</f>
        <v>40511</v>
      </c>
      <c r="N29" s="91">
        <f>+H29+80</f>
        <v>40511</v>
      </c>
      <c r="O29" s="91">
        <f>+M29</f>
        <v>40511</v>
      </c>
      <c r="P29" s="91">
        <f t="shared" si="2"/>
        <v>40511</v>
      </c>
      <c r="Q29" s="91">
        <f t="shared" si="0"/>
        <v>40541</v>
      </c>
      <c r="R29" s="91">
        <f>+H29+120</f>
        <v>40551</v>
      </c>
      <c r="S29" s="91"/>
      <c r="T29" s="93">
        <f>+H29+190</f>
        <v>40621</v>
      </c>
    </row>
    <row r="30" spans="1:20">
      <c r="A30" s="86"/>
      <c r="B30" s="82">
        <f t="shared" ref="B30:G30" si="10">B29</f>
        <v>40361</v>
      </c>
      <c r="C30" s="82">
        <f t="shared" si="10"/>
        <v>40368</v>
      </c>
      <c r="D30" s="82">
        <f t="shared" si="10"/>
        <v>40391</v>
      </c>
      <c r="E30" s="82">
        <f t="shared" si="10"/>
        <v>40401</v>
      </c>
      <c r="F30" s="82">
        <f t="shared" si="10"/>
        <v>40426</v>
      </c>
      <c r="G30" s="82">
        <f t="shared" si="10"/>
        <v>40431</v>
      </c>
      <c r="H30" s="76">
        <f>H28+31</f>
        <v>252</v>
      </c>
      <c r="I30" s="82">
        <f>I29</f>
        <v>40491</v>
      </c>
      <c r="J30" s="82">
        <f>J29</f>
        <v>40501</v>
      </c>
      <c r="K30" s="82">
        <f>K29</f>
        <v>40501</v>
      </c>
      <c r="L30" s="82">
        <f>L29</f>
        <v>40506</v>
      </c>
      <c r="M30" s="82">
        <f>M29</f>
        <v>40511</v>
      </c>
      <c r="N30" s="43">
        <f>+H29+90</f>
        <v>40521</v>
      </c>
      <c r="O30" s="82">
        <f>O29</f>
        <v>40511</v>
      </c>
      <c r="P30" s="43">
        <f t="shared" si="2"/>
        <v>40521</v>
      </c>
      <c r="Q30" s="43">
        <f t="shared" si="0"/>
        <v>40551</v>
      </c>
      <c r="R30" s="82">
        <f>R29</f>
        <v>40551</v>
      </c>
      <c r="S30" s="43"/>
      <c r="T30" s="87">
        <f>T29</f>
        <v>40621</v>
      </c>
    </row>
    <row r="31" spans="1:20" s="94" customFormat="1">
      <c r="A31" s="90" t="s">
        <v>69</v>
      </c>
      <c r="B31" s="91">
        <f>+H31-70</f>
        <v>40391</v>
      </c>
      <c r="C31" s="91">
        <f>+B31+7</f>
        <v>40398</v>
      </c>
      <c r="D31" s="91">
        <f>+H31-40</f>
        <v>40421</v>
      </c>
      <c r="E31" s="91">
        <f>+D31+10</f>
        <v>40431</v>
      </c>
      <c r="F31" s="91">
        <f>+H31-5</f>
        <v>40456</v>
      </c>
      <c r="G31" s="91">
        <f>+H31</f>
        <v>40461</v>
      </c>
      <c r="H31" s="92">
        <f>H$7+H32</f>
        <v>40461</v>
      </c>
      <c r="I31" s="91">
        <f>+H31+60</f>
        <v>40521</v>
      </c>
      <c r="J31" s="91">
        <f>+H31+70</f>
        <v>40531</v>
      </c>
      <c r="K31" s="91">
        <f>J31</f>
        <v>40531</v>
      </c>
      <c r="L31" s="91">
        <f>H31+75</f>
        <v>40536</v>
      </c>
      <c r="M31" s="91">
        <f>+H31+80</f>
        <v>40541</v>
      </c>
      <c r="N31" s="91">
        <f>+H31+80</f>
        <v>40541</v>
      </c>
      <c r="O31" s="91">
        <f>+M31</f>
        <v>40541</v>
      </c>
      <c r="P31" s="91">
        <f t="shared" si="2"/>
        <v>40541</v>
      </c>
      <c r="Q31" s="91">
        <f t="shared" si="0"/>
        <v>40571</v>
      </c>
      <c r="R31" s="91">
        <f>+H31+120</f>
        <v>40581</v>
      </c>
      <c r="S31" s="91"/>
      <c r="T31" s="93">
        <f>+H31+190</f>
        <v>40651</v>
      </c>
    </row>
    <row r="32" spans="1:20">
      <c r="A32" s="86"/>
      <c r="B32" s="82">
        <f t="shared" ref="B32:G32" si="11">B31</f>
        <v>40391</v>
      </c>
      <c r="C32" s="82">
        <f t="shared" si="11"/>
        <v>40398</v>
      </c>
      <c r="D32" s="82">
        <f t="shared" si="11"/>
        <v>40421</v>
      </c>
      <c r="E32" s="82">
        <f t="shared" si="11"/>
        <v>40431</v>
      </c>
      <c r="F32" s="82">
        <f t="shared" si="11"/>
        <v>40456</v>
      </c>
      <c r="G32" s="82">
        <f t="shared" si="11"/>
        <v>40461</v>
      </c>
      <c r="H32" s="76">
        <f>H30+30</f>
        <v>282</v>
      </c>
      <c r="I32" s="82">
        <f>I31</f>
        <v>40521</v>
      </c>
      <c r="J32" s="82">
        <f>J31</f>
        <v>40531</v>
      </c>
      <c r="K32" s="82">
        <f>K31</f>
        <v>40531</v>
      </c>
      <c r="L32" s="82">
        <f>L31</f>
        <v>40536</v>
      </c>
      <c r="M32" s="82">
        <f>M31</f>
        <v>40541</v>
      </c>
      <c r="N32" s="43">
        <f>+H31+90</f>
        <v>40551</v>
      </c>
      <c r="O32" s="82">
        <f>O31</f>
        <v>40541</v>
      </c>
      <c r="P32" s="43">
        <f t="shared" si="2"/>
        <v>40551</v>
      </c>
      <c r="Q32" s="43">
        <f t="shared" si="0"/>
        <v>40581</v>
      </c>
      <c r="R32" s="82">
        <f>R31</f>
        <v>40581</v>
      </c>
      <c r="S32" s="43"/>
      <c r="T32" s="87">
        <f>T31</f>
        <v>40651</v>
      </c>
    </row>
    <row r="33" spans="1:20" s="94" customFormat="1">
      <c r="A33" s="90" t="s">
        <v>70</v>
      </c>
      <c r="B33" s="91">
        <f>+H33-70</f>
        <v>40422</v>
      </c>
      <c r="C33" s="91">
        <f>+B33+7</f>
        <v>40429</v>
      </c>
      <c r="D33" s="91">
        <f>+H33-40</f>
        <v>40452</v>
      </c>
      <c r="E33" s="91">
        <f>+D33+10</f>
        <v>40462</v>
      </c>
      <c r="F33" s="91">
        <f>+H33-5</f>
        <v>40487</v>
      </c>
      <c r="G33" s="91">
        <f>+H33</f>
        <v>40492</v>
      </c>
      <c r="H33" s="92">
        <f>H$7+H34</f>
        <v>40492</v>
      </c>
      <c r="I33" s="91">
        <f>+H33+60</f>
        <v>40552</v>
      </c>
      <c r="J33" s="91">
        <f>+H33+70</f>
        <v>40562</v>
      </c>
      <c r="K33" s="91">
        <f>J33</f>
        <v>40562</v>
      </c>
      <c r="L33" s="91">
        <f>H33+75</f>
        <v>40567</v>
      </c>
      <c r="M33" s="91">
        <f>+H33+80</f>
        <v>40572</v>
      </c>
      <c r="N33" s="91">
        <f>+H33+80</f>
        <v>40572</v>
      </c>
      <c r="O33" s="91">
        <f>+M33</f>
        <v>40572</v>
      </c>
      <c r="P33" s="91">
        <f t="shared" si="2"/>
        <v>40572</v>
      </c>
      <c r="Q33" s="91">
        <f t="shared" si="0"/>
        <v>40602</v>
      </c>
      <c r="R33" s="91">
        <f>+H33+120</f>
        <v>40612</v>
      </c>
      <c r="S33" s="91"/>
      <c r="T33" s="93">
        <f>+H33+190</f>
        <v>40682</v>
      </c>
    </row>
    <row r="34" spans="1:20">
      <c r="A34" s="86"/>
      <c r="B34" s="82">
        <f t="shared" ref="B34:G34" si="12">B33</f>
        <v>40422</v>
      </c>
      <c r="C34" s="82">
        <f t="shared" si="12"/>
        <v>40429</v>
      </c>
      <c r="D34" s="82">
        <f t="shared" si="12"/>
        <v>40452</v>
      </c>
      <c r="E34" s="82">
        <f t="shared" si="12"/>
        <v>40462</v>
      </c>
      <c r="F34" s="82">
        <f t="shared" si="12"/>
        <v>40487</v>
      </c>
      <c r="G34" s="82">
        <f t="shared" si="12"/>
        <v>40492</v>
      </c>
      <c r="H34" s="76">
        <f>H32+31</f>
        <v>313</v>
      </c>
      <c r="I34" s="82">
        <f>I33</f>
        <v>40552</v>
      </c>
      <c r="J34" s="82">
        <f>J33</f>
        <v>40562</v>
      </c>
      <c r="K34" s="82">
        <f>K33</f>
        <v>40562</v>
      </c>
      <c r="L34" s="82">
        <f>L33</f>
        <v>40567</v>
      </c>
      <c r="M34" s="82">
        <f>M33</f>
        <v>40572</v>
      </c>
      <c r="N34" s="43">
        <f>+H33+90</f>
        <v>40582</v>
      </c>
      <c r="O34" s="82">
        <f>O33</f>
        <v>40572</v>
      </c>
      <c r="P34" s="43">
        <f t="shared" si="2"/>
        <v>40582</v>
      </c>
      <c r="Q34" s="43">
        <f t="shared" si="0"/>
        <v>40612</v>
      </c>
      <c r="R34" s="82">
        <f>R33</f>
        <v>40612</v>
      </c>
      <c r="S34" s="43"/>
      <c r="T34" s="87">
        <f>T33</f>
        <v>40682</v>
      </c>
    </row>
    <row r="35" spans="1:20" s="94" customFormat="1">
      <c r="A35" s="90" t="s">
        <v>71</v>
      </c>
      <c r="B35" s="91">
        <f>+H35-70</f>
        <v>40452</v>
      </c>
      <c r="C35" s="91">
        <f>+B35+7</f>
        <v>40459</v>
      </c>
      <c r="D35" s="91">
        <f>+H35-40</f>
        <v>40482</v>
      </c>
      <c r="E35" s="91">
        <f>+D35+10</f>
        <v>40492</v>
      </c>
      <c r="F35" s="91">
        <f>+H35-5</f>
        <v>40517</v>
      </c>
      <c r="G35" s="91">
        <f>+H35</f>
        <v>40522</v>
      </c>
      <c r="H35" s="92">
        <f>H$7+H36</f>
        <v>40522</v>
      </c>
      <c r="I35" s="91">
        <f>+H35+60</f>
        <v>40582</v>
      </c>
      <c r="J35" s="91">
        <f>+H35+70</f>
        <v>40592</v>
      </c>
      <c r="K35" s="91">
        <f>J35</f>
        <v>40592</v>
      </c>
      <c r="L35" s="91">
        <f>H35+75</f>
        <v>40597</v>
      </c>
      <c r="M35" s="91">
        <f>+H35+80</f>
        <v>40602</v>
      </c>
      <c r="N35" s="91">
        <f>+H35+80</f>
        <v>40602</v>
      </c>
      <c r="O35" s="91">
        <f>+M35</f>
        <v>40602</v>
      </c>
      <c r="P35" s="91">
        <f t="shared" si="2"/>
        <v>40602</v>
      </c>
      <c r="Q35" s="91">
        <f t="shared" si="0"/>
        <v>40632</v>
      </c>
      <c r="R35" s="91">
        <f>+H35+120</f>
        <v>40642</v>
      </c>
      <c r="S35" s="91"/>
      <c r="T35" s="93">
        <f>+H35+190</f>
        <v>40712</v>
      </c>
    </row>
    <row r="36" spans="1:20" ht="13.8" thickBot="1">
      <c r="A36" s="88"/>
      <c r="B36" s="83">
        <f t="shared" ref="B36:G36" si="13">B35</f>
        <v>40452</v>
      </c>
      <c r="C36" s="83">
        <f t="shared" si="13"/>
        <v>40459</v>
      </c>
      <c r="D36" s="83">
        <f t="shared" si="13"/>
        <v>40482</v>
      </c>
      <c r="E36" s="83">
        <f t="shared" si="13"/>
        <v>40492</v>
      </c>
      <c r="F36" s="83">
        <f t="shared" si="13"/>
        <v>40517</v>
      </c>
      <c r="G36" s="83">
        <f t="shared" si="13"/>
        <v>40522</v>
      </c>
      <c r="H36" s="84">
        <f>H34+30</f>
        <v>343</v>
      </c>
      <c r="I36" s="83">
        <f>I35</f>
        <v>40582</v>
      </c>
      <c r="J36" s="83">
        <f>J35</f>
        <v>40592</v>
      </c>
      <c r="K36" s="83">
        <f>K35</f>
        <v>40592</v>
      </c>
      <c r="L36" s="83">
        <f>L35</f>
        <v>40597</v>
      </c>
      <c r="M36" s="83">
        <f>M35</f>
        <v>40602</v>
      </c>
      <c r="N36" s="85">
        <f>H35+90</f>
        <v>40612</v>
      </c>
      <c r="O36" s="83">
        <f>O35</f>
        <v>40602</v>
      </c>
      <c r="P36" s="85">
        <f>N36</f>
        <v>40612</v>
      </c>
      <c r="Q36" s="85">
        <f t="shared" si="0"/>
        <v>40642</v>
      </c>
      <c r="R36" s="83">
        <f>R35</f>
        <v>40642</v>
      </c>
      <c r="S36" s="85"/>
      <c r="T36" s="89">
        <f>T35</f>
        <v>40712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A31" sqref="A31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40544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40483</v>
      </c>
      <c r="C13" s="91">
        <f>+B13+7</f>
        <v>40490</v>
      </c>
      <c r="D13" s="91">
        <f>+H13-40</f>
        <v>40513</v>
      </c>
      <c r="E13" s="91">
        <f>+D13+10</f>
        <v>40523</v>
      </c>
      <c r="F13" s="91">
        <f>+H13-5</f>
        <v>40548</v>
      </c>
      <c r="G13" s="91">
        <f>+H13</f>
        <v>40553</v>
      </c>
      <c r="H13" s="92">
        <f>H$7+H14</f>
        <v>40553</v>
      </c>
      <c r="I13" s="91">
        <f>+H13+60</f>
        <v>40613</v>
      </c>
      <c r="J13" s="91">
        <f>+H13+70</f>
        <v>40623</v>
      </c>
      <c r="K13" s="91">
        <f>J13</f>
        <v>40623</v>
      </c>
      <c r="L13" s="91">
        <f>H13+75</f>
        <v>40628</v>
      </c>
      <c r="M13" s="91">
        <f>+H13+80</f>
        <v>40633</v>
      </c>
      <c r="N13" s="91">
        <f>+H13+80</f>
        <v>40633</v>
      </c>
      <c r="O13" s="91">
        <f>+M13</f>
        <v>40633</v>
      </c>
      <c r="P13" s="91">
        <f>+N13</f>
        <v>40633</v>
      </c>
      <c r="Q13" s="91">
        <f t="shared" ref="Q13:Q36" si="0">+P13+30</f>
        <v>40663</v>
      </c>
      <c r="R13" s="91">
        <f>+H13+120</f>
        <v>40673</v>
      </c>
      <c r="S13" s="91" t="s">
        <v>63</v>
      </c>
      <c r="T13" s="93">
        <f>+H13+190</f>
        <v>40743</v>
      </c>
    </row>
    <row r="14" spans="1:22">
      <c r="A14" s="86"/>
      <c r="B14" s="82">
        <f t="shared" ref="B14:G14" si="1">B13</f>
        <v>40483</v>
      </c>
      <c r="C14" s="82">
        <f t="shared" si="1"/>
        <v>40490</v>
      </c>
      <c r="D14" s="82">
        <f t="shared" si="1"/>
        <v>40513</v>
      </c>
      <c r="E14" s="82">
        <f t="shared" si="1"/>
        <v>40523</v>
      </c>
      <c r="F14" s="82">
        <f t="shared" si="1"/>
        <v>40548</v>
      </c>
      <c r="G14" s="82">
        <f t="shared" si="1"/>
        <v>40553</v>
      </c>
      <c r="H14" s="76">
        <v>9</v>
      </c>
      <c r="I14" s="82">
        <f>I13</f>
        <v>40613</v>
      </c>
      <c r="J14" s="82">
        <f>J13</f>
        <v>40623</v>
      </c>
      <c r="K14" s="82">
        <f>K13</f>
        <v>40623</v>
      </c>
      <c r="L14" s="82">
        <f>L13</f>
        <v>40628</v>
      </c>
      <c r="M14" s="82">
        <f>M13</f>
        <v>40633</v>
      </c>
      <c r="N14" s="43">
        <f>+H13+90</f>
        <v>40643</v>
      </c>
      <c r="O14" s="82">
        <f>O13</f>
        <v>40633</v>
      </c>
      <c r="P14" s="43">
        <f t="shared" ref="P14:P35" si="2">+N14</f>
        <v>40643</v>
      </c>
      <c r="Q14" s="43">
        <f t="shared" si="0"/>
        <v>40673</v>
      </c>
      <c r="R14" s="82">
        <f>R13</f>
        <v>40673</v>
      </c>
      <c r="S14" s="43" t="s">
        <v>64</v>
      </c>
      <c r="T14" s="87">
        <f>T13</f>
        <v>40743</v>
      </c>
    </row>
    <row r="15" spans="1:22" s="94" customFormat="1">
      <c r="A15" s="90" t="s">
        <v>65</v>
      </c>
      <c r="B15" s="91">
        <f>+H15-70</f>
        <v>40514</v>
      </c>
      <c r="C15" s="91">
        <f>+B15+7</f>
        <v>40521</v>
      </c>
      <c r="D15" s="91">
        <f>+H15-40</f>
        <v>40544</v>
      </c>
      <c r="E15" s="91">
        <f>+D15+10</f>
        <v>40554</v>
      </c>
      <c r="F15" s="91">
        <f>+H15-5</f>
        <v>40579</v>
      </c>
      <c r="G15" s="91">
        <f>+H15</f>
        <v>40584</v>
      </c>
      <c r="H15" s="92">
        <f>H$7+H16</f>
        <v>40584</v>
      </c>
      <c r="I15" s="91">
        <f>+H15+60</f>
        <v>40644</v>
      </c>
      <c r="J15" s="91">
        <f>+H15+70</f>
        <v>40654</v>
      </c>
      <c r="K15" s="91">
        <f>J15</f>
        <v>40654</v>
      </c>
      <c r="L15" s="91">
        <f>H15+75</f>
        <v>40659</v>
      </c>
      <c r="M15" s="91">
        <f>+H15+80</f>
        <v>40664</v>
      </c>
      <c r="N15" s="91">
        <f>+H15+80</f>
        <v>40664</v>
      </c>
      <c r="O15" s="91">
        <f>+M15</f>
        <v>40664</v>
      </c>
      <c r="P15" s="91">
        <f t="shared" si="2"/>
        <v>40664</v>
      </c>
      <c r="Q15" s="91">
        <f t="shared" si="0"/>
        <v>40694</v>
      </c>
      <c r="R15" s="91">
        <f>+H15+120</f>
        <v>40704</v>
      </c>
      <c r="S15" s="91" t="s">
        <v>66</v>
      </c>
      <c r="T15" s="93">
        <f>+H15+190</f>
        <v>40774</v>
      </c>
    </row>
    <row r="16" spans="1:22">
      <c r="A16" s="86"/>
      <c r="B16" s="82">
        <f t="shared" ref="B16:G16" si="3">B15</f>
        <v>40514</v>
      </c>
      <c r="C16" s="82">
        <f t="shared" si="3"/>
        <v>40521</v>
      </c>
      <c r="D16" s="82">
        <f t="shared" si="3"/>
        <v>40544</v>
      </c>
      <c r="E16" s="82">
        <f t="shared" si="3"/>
        <v>40554</v>
      </c>
      <c r="F16" s="82">
        <f t="shared" si="3"/>
        <v>40579</v>
      </c>
      <c r="G16" s="82">
        <f t="shared" si="3"/>
        <v>40584</v>
      </c>
      <c r="H16" s="76">
        <f>H14+31</f>
        <v>40</v>
      </c>
      <c r="I16" s="82">
        <f>I15</f>
        <v>40644</v>
      </c>
      <c r="J16" s="82">
        <f>J15</f>
        <v>40654</v>
      </c>
      <c r="K16" s="82">
        <f>K15</f>
        <v>40654</v>
      </c>
      <c r="L16" s="82">
        <f>L15</f>
        <v>40659</v>
      </c>
      <c r="M16" s="82">
        <f>M15</f>
        <v>40664</v>
      </c>
      <c r="N16" s="43">
        <f>+H15+90</f>
        <v>40674</v>
      </c>
      <c r="O16" s="82">
        <f>O15</f>
        <v>40664</v>
      </c>
      <c r="P16" s="43">
        <f t="shared" si="2"/>
        <v>40674</v>
      </c>
      <c r="Q16" s="43">
        <f t="shared" si="0"/>
        <v>40704</v>
      </c>
      <c r="R16" s="82">
        <f>R15</f>
        <v>40704</v>
      </c>
      <c r="S16" s="43" t="s">
        <v>67</v>
      </c>
      <c r="T16" s="87">
        <f>T15</f>
        <v>40774</v>
      </c>
    </row>
    <row r="17" spans="1:20" s="94" customFormat="1">
      <c r="A17" s="90" t="s">
        <v>68</v>
      </c>
      <c r="B17" s="91">
        <f>+H17-70</f>
        <v>40542</v>
      </c>
      <c r="C17" s="91">
        <f>+B17+7</f>
        <v>40549</v>
      </c>
      <c r="D17" s="91">
        <f>+H17-40</f>
        <v>40572</v>
      </c>
      <c r="E17" s="91">
        <f>+D17+10</f>
        <v>40582</v>
      </c>
      <c r="F17" s="91">
        <f>+H17-5</f>
        <v>40607</v>
      </c>
      <c r="G17" s="91">
        <f>+H17</f>
        <v>40612</v>
      </c>
      <c r="H17" s="92">
        <f>H$7+H18</f>
        <v>40612</v>
      </c>
      <c r="I17" s="91">
        <f>+H17+60</f>
        <v>40672</v>
      </c>
      <c r="J17" s="91">
        <f>+H17+70</f>
        <v>40682</v>
      </c>
      <c r="K17" s="91">
        <f>J17</f>
        <v>40682</v>
      </c>
      <c r="L17" s="91">
        <f>H17+75</f>
        <v>40687</v>
      </c>
      <c r="M17" s="91">
        <f>+H17+80</f>
        <v>40692</v>
      </c>
      <c r="N17" s="91">
        <f>+H17+80</f>
        <v>40692</v>
      </c>
      <c r="O17" s="91">
        <f>+M17</f>
        <v>40692</v>
      </c>
      <c r="P17" s="91">
        <f t="shared" si="2"/>
        <v>40692</v>
      </c>
      <c r="Q17" s="91">
        <f t="shared" si="0"/>
        <v>40722</v>
      </c>
      <c r="R17" s="91">
        <f>+H17+120</f>
        <v>40732</v>
      </c>
      <c r="S17" s="91"/>
      <c r="T17" s="93">
        <f>+H17+190</f>
        <v>40802</v>
      </c>
    </row>
    <row r="18" spans="1:20">
      <c r="A18" s="86"/>
      <c r="B18" s="82">
        <f t="shared" ref="B18:G18" si="4">B17</f>
        <v>40542</v>
      </c>
      <c r="C18" s="82">
        <f t="shared" si="4"/>
        <v>40549</v>
      </c>
      <c r="D18" s="82">
        <f t="shared" si="4"/>
        <v>40572</v>
      </c>
      <c r="E18" s="82">
        <f t="shared" si="4"/>
        <v>40582</v>
      </c>
      <c r="F18" s="82">
        <f t="shared" si="4"/>
        <v>40607</v>
      </c>
      <c r="G18" s="82">
        <f t="shared" si="4"/>
        <v>40612</v>
      </c>
      <c r="H18" s="76">
        <f>IF(H9="no",H16+28,H16+29)</f>
        <v>68</v>
      </c>
      <c r="I18" s="82">
        <f>I17</f>
        <v>40672</v>
      </c>
      <c r="J18" s="82">
        <f>J17</f>
        <v>40682</v>
      </c>
      <c r="K18" s="82">
        <f>K17</f>
        <v>40682</v>
      </c>
      <c r="L18" s="82">
        <f>L17</f>
        <v>40687</v>
      </c>
      <c r="M18" s="82">
        <f>M17</f>
        <v>40692</v>
      </c>
      <c r="N18" s="43">
        <f>+H17+90</f>
        <v>40702</v>
      </c>
      <c r="O18" s="82">
        <f>O17</f>
        <v>40692</v>
      </c>
      <c r="P18" s="43">
        <f t="shared" si="2"/>
        <v>40702</v>
      </c>
      <c r="Q18" s="43">
        <f t="shared" si="0"/>
        <v>40732</v>
      </c>
      <c r="R18" s="82">
        <f>R17</f>
        <v>40732</v>
      </c>
      <c r="S18" s="43"/>
      <c r="T18" s="87">
        <f>T17</f>
        <v>40802</v>
      </c>
    </row>
    <row r="19" spans="1:20" s="94" customFormat="1">
      <c r="A19" s="90" t="s">
        <v>69</v>
      </c>
      <c r="B19" s="91">
        <f>+H19-70</f>
        <v>40573</v>
      </c>
      <c r="C19" s="91">
        <f>+B19+7</f>
        <v>40580</v>
      </c>
      <c r="D19" s="91">
        <f>+H19-40</f>
        <v>40603</v>
      </c>
      <c r="E19" s="91">
        <f>+D19+10</f>
        <v>40613</v>
      </c>
      <c r="F19" s="91">
        <f>+H19-5</f>
        <v>40638</v>
      </c>
      <c r="G19" s="91">
        <f>+H19</f>
        <v>40643</v>
      </c>
      <c r="H19" s="92">
        <f>H$7+H20</f>
        <v>40643</v>
      </c>
      <c r="I19" s="91">
        <f>+H19+60</f>
        <v>40703</v>
      </c>
      <c r="J19" s="91">
        <f>+H19+70</f>
        <v>40713</v>
      </c>
      <c r="K19" s="91">
        <f>J19</f>
        <v>40713</v>
      </c>
      <c r="L19" s="91">
        <f>H19+75</f>
        <v>40718</v>
      </c>
      <c r="M19" s="91">
        <f>+H19+80</f>
        <v>40723</v>
      </c>
      <c r="N19" s="91">
        <f>+H19+80</f>
        <v>40723</v>
      </c>
      <c r="O19" s="91">
        <f>+M19</f>
        <v>40723</v>
      </c>
      <c r="P19" s="91">
        <f t="shared" si="2"/>
        <v>40723</v>
      </c>
      <c r="Q19" s="91">
        <f t="shared" si="0"/>
        <v>40753</v>
      </c>
      <c r="R19" s="91">
        <f>+H19+120</f>
        <v>40763</v>
      </c>
      <c r="S19" s="91"/>
      <c r="T19" s="93">
        <f>+H19+190</f>
        <v>40833</v>
      </c>
    </row>
    <row r="20" spans="1:20">
      <c r="A20" s="86"/>
      <c r="B20" s="82">
        <f t="shared" ref="B20:G20" si="5">B19</f>
        <v>40573</v>
      </c>
      <c r="C20" s="82">
        <f t="shared" si="5"/>
        <v>40580</v>
      </c>
      <c r="D20" s="82">
        <f t="shared" si="5"/>
        <v>40603</v>
      </c>
      <c r="E20" s="82">
        <f t="shared" si="5"/>
        <v>40613</v>
      </c>
      <c r="F20" s="82">
        <f t="shared" si="5"/>
        <v>40638</v>
      </c>
      <c r="G20" s="82">
        <f t="shared" si="5"/>
        <v>40643</v>
      </c>
      <c r="H20" s="76">
        <f>H18+31</f>
        <v>99</v>
      </c>
      <c r="I20" s="82">
        <f>I19</f>
        <v>40703</v>
      </c>
      <c r="J20" s="82">
        <f>J19</f>
        <v>40713</v>
      </c>
      <c r="K20" s="82">
        <f>K19</f>
        <v>40713</v>
      </c>
      <c r="L20" s="82">
        <f>L19</f>
        <v>40718</v>
      </c>
      <c r="M20" s="82">
        <f>M19</f>
        <v>40723</v>
      </c>
      <c r="N20" s="43">
        <f>+H19+90</f>
        <v>40733</v>
      </c>
      <c r="O20" s="82">
        <f>O19</f>
        <v>40723</v>
      </c>
      <c r="P20" s="43">
        <f t="shared" si="2"/>
        <v>40733</v>
      </c>
      <c r="Q20" s="43">
        <f t="shared" si="0"/>
        <v>40763</v>
      </c>
      <c r="R20" s="82">
        <f>R19</f>
        <v>40763</v>
      </c>
      <c r="S20" s="43"/>
      <c r="T20" s="87">
        <f>T19</f>
        <v>40833</v>
      </c>
    </row>
    <row r="21" spans="1:20" s="94" customFormat="1">
      <c r="A21" s="90" t="s">
        <v>70</v>
      </c>
      <c r="B21" s="91">
        <f>+H21-70</f>
        <v>40603</v>
      </c>
      <c r="C21" s="91">
        <f>+B21+7</f>
        <v>40610</v>
      </c>
      <c r="D21" s="91">
        <f>+H21-40</f>
        <v>40633</v>
      </c>
      <c r="E21" s="91">
        <f>+D21+10</f>
        <v>40643</v>
      </c>
      <c r="F21" s="91">
        <f>+H21-5</f>
        <v>40668</v>
      </c>
      <c r="G21" s="91">
        <f>+H21</f>
        <v>40673</v>
      </c>
      <c r="H21" s="92">
        <f>H$7+H22</f>
        <v>40673</v>
      </c>
      <c r="I21" s="91">
        <f>+H21+60</f>
        <v>40733</v>
      </c>
      <c r="J21" s="91">
        <f>+H21+70</f>
        <v>40743</v>
      </c>
      <c r="K21" s="91">
        <f>J21</f>
        <v>40743</v>
      </c>
      <c r="L21" s="91">
        <f>H21+75</f>
        <v>40748</v>
      </c>
      <c r="M21" s="91">
        <f>+H21+80</f>
        <v>40753</v>
      </c>
      <c r="N21" s="91">
        <f>+H21+80</f>
        <v>40753</v>
      </c>
      <c r="O21" s="91">
        <f>+M21</f>
        <v>40753</v>
      </c>
      <c r="P21" s="91">
        <f t="shared" si="2"/>
        <v>40753</v>
      </c>
      <c r="Q21" s="91">
        <f t="shared" si="0"/>
        <v>40783</v>
      </c>
      <c r="R21" s="91">
        <f>+H21+120</f>
        <v>40793</v>
      </c>
      <c r="S21" s="91"/>
      <c r="T21" s="93">
        <f>+H21+190</f>
        <v>40863</v>
      </c>
    </row>
    <row r="22" spans="1:20">
      <c r="A22" s="86"/>
      <c r="B22" s="82">
        <f t="shared" ref="B22:G22" si="6">B21</f>
        <v>40603</v>
      </c>
      <c r="C22" s="82">
        <f t="shared" si="6"/>
        <v>40610</v>
      </c>
      <c r="D22" s="82">
        <f t="shared" si="6"/>
        <v>40633</v>
      </c>
      <c r="E22" s="82">
        <f t="shared" si="6"/>
        <v>40643</v>
      </c>
      <c r="F22" s="82">
        <f t="shared" si="6"/>
        <v>40668</v>
      </c>
      <c r="G22" s="82">
        <f t="shared" si="6"/>
        <v>40673</v>
      </c>
      <c r="H22" s="76">
        <f>H20+30</f>
        <v>129</v>
      </c>
      <c r="I22" s="82">
        <f>I21</f>
        <v>40733</v>
      </c>
      <c r="J22" s="82">
        <f>J21</f>
        <v>40743</v>
      </c>
      <c r="K22" s="82">
        <f>K21</f>
        <v>40743</v>
      </c>
      <c r="L22" s="82">
        <f>L21</f>
        <v>40748</v>
      </c>
      <c r="M22" s="82">
        <f>M21</f>
        <v>40753</v>
      </c>
      <c r="N22" s="43">
        <f>+H21+90</f>
        <v>40763</v>
      </c>
      <c r="O22" s="82">
        <f>O21</f>
        <v>40753</v>
      </c>
      <c r="P22" s="43">
        <f t="shared" si="2"/>
        <v>40763</v>
      </c>
      <c r="Q22" s="43">
        <f t="shared" si="0"/>
        <v>40793</v>
      </c>
      <c r="R22" s="82">
        <f>R21</f>
        <v>40793</v>
      </c>
      <c r="S22" s="43"/>
      <c r="T22" s="87">
        <f>T21</f>
        <v>40863</v>
      </c>
    </row>
    <row r="23" spans="1:20" s="94" customFormat="1">
      <c r="A23" s="90" t="s">
        <v>71</v>
      </c>
      <c r="B23" s="91">
        <f>+H23-70</f>
        <v>40634</v>
      </c>
      <c r="C23" s="91">
        <f>+B23+7</f>
        <v>40641</v>
      </c>
      <c r="D23" s="91">
        <f>+H23-40</f>
        <v>40664</v>
      </c>
      <c r="E23" s="91">
        <f>+D23+10</f>
        <v>40674</v>
      </c>
      <c r="F23" s="91">
        <f>+H23-5</f>
        <v>40699</v>
      </c>
      <c r="G23" s="91">
        <f>+H23</f>
        <v>40704</v>
      </c>
      <c r="H23" s="92">
        <f>H$7+H24</f>
        <v>40704</v>
      </c>
      <c r="I23" s="91">
        <f>+H23+60</f>
        <v>40764</v>
      </c>
      <c r="J23" s="91">
        <f>+H23+70</f>
        <v>40774</v>
      </c>
      <c r="K23" s="91">
        <f>J23</f>
        <v>40774</v>
      </c>
      <c r="L23" s="91">
        <f>H23+75</f>
        <v>40779</v>
      </c>
      <c r="M23" s="91">
        <f>+H23+80</f>
        <v>40784</v>
      </c>
      <c r="N23" s="91">
        <f>+H23+80</f>
        <v>40784</v>
      </c>
      <c r="O23" s="91">
        <f>+M23</f>
        <v>40784</v>
      </c>
      <c r="P23" s="91">
        <f t="shared" si="2"/>
        <v>40784</v>
      </c>
      <c r="Q23" s="91">
        <f t="shared" si="0"/>
        <v>40814</v>
      </c>
      <c r="R23" s="91">
        <f>+H23+120</f>
        <v>40824</v>
      </c>
      <c r="S23" s="91"/>
      <c r="T23" s="93">
        <f>+H23+190</f>
        <v>40894</v>
      </c>
    </row>
    <row r="24" spans="1:20">
      <c r="A24" s="86"/>
      <c r="B24" s="82">
        <f t="shared" ref="B24:G24" si="7">B23</f>
        <v>40634</v>
      </c>
      <c r="C24" s="82">
        <f t="shared" si="7"/>
        <v>40641</v>
      </c>
      <c r="D24" s="82">
        <f t="shared" si="7"/>
        <v>40664</v>
      </c>
      <c r="E24" s="82">
        <f t="shared" si="7"/>
        <v>40674</v>
      </c>
      <c r="F24" s="82">
        <f t="shared" si="7"/>
        <v>40699</v>
      </c>
      <c r="G24" s="82">
        <f t="shared" si="7"/>
        <v>40704</v>
      </c>
      <c r="H24" s="76">
        <f>H22+31</f>
        <v>160</v>
      </c>
      <c r="I24" s="82">
        <f>I23</f>
        <v>40764</v>
      </c>
      <c r="J24" s="82">
        <f>J23</f>
        <v>40774</v>
      </c>
      <c r="K24" s="82">
        <f>K23</f>
        <v>40774</v>
      </c>
      <c r="L24" s="82">
        <f>L23</f>
        <v>40779</v>
      </c>
      <c r="M24" s="82">
        <f>M23</f>
        <v>40784</v>
      </c>
      <c r="N24" s="43">
        <f>+H23+90</f>
        <v>40794</v>
      </c>
      <c r="O24" s="82">
        <f>O23</f>
        <v>40784</v>
      </c>
      <c r="P24" s="43">
        <f t="shared" si="2"/>
        <v>40794</v>
      </c>
      <c r="Q24" s="43">
        <f t="shared" si="0"/>
        <v>40824</v>
      </c>
      <c r="R24" s="82">
        <f>R23</f>
        <v>40824</v>
      </c>
      <c r="S24" s="43"/>
      <c r="T24" s="87">
        <f>T23</f>
        <v>40894</v>
      </c>
    </row>
    <row r="25" spans="1:20" s="94" customFormat="1">
      <c r="A25" s="90" t="s">
        <v>62</v>
      </c>
      <c r="B25" s="91">
        <f>+H25-70</f>
        <v>40664</v>
      </c>
      <c r="C25" s="91">
        <f>+B25+7</f>
        <v>40671</v>
      </c>
      <c r="D25" s="91">
        <f>+H25-40</f>
        <v>40694</v>
      </c>
      <c r="E25" s="91">
        <f>+D25+10</f>
        <v>40704</v>
      </c>
      <c r="F25" s="91">
        <f>+H25-5</f>
        <v>40729</v>
      </c>
      <c r="G25" s="91">
        <f>+H25</f>
        <v>40734</v>
      </c>
      <c r="H25" s="92">
        <f>H$7+H26</f>
        <v>40734</v>
      </c>
      <c r="I25" s="91">
        <f>+H25+60</f>
        <v>40794</v>
      </c>
      <c r="J25" s="91">
        <f>+H25+70</f>
        <v>40804</v>
      </c>
      <c r="K25" s="91">
        <f>J25</f>
        <v>40804</v>
      </c>
      <c r="L25" s="91">
        <f>H25+75</f>
        <v>40809</v>
      </c>
      <c r="M25" s="91">
        <f>+H25+80</f>
        <v>40814</v>
      </c>
      <c r="N25" s="91">
        <f>+H25+80</f>
        <v>40814</v>
      </c>
      <c r="O25" s="91">
        <f>+M25</f>
        <v>40814</v>
      </c>
      <c r="P25" s="91">
        <f t="shared" si="2"/>
        <v>40814</v>
      </c>
      <c r="Q25" s="91">
        <f t="shared" si="0"/>
        <v>40844</v>
      </c>
      <c r="R25" s="91">
        <f>+H25+120</f>
        <v>40854</v>
      </c>
      <c r="S25" s="91"/>
      <c r="T25" s="93">
        <f>+H25+190</f>
        <v>40924</v>
      </c>
    </row>
    <row r="26" spans="1:20">
      <c r="A26" s="86"/>
      <c r="B26" s="82">
        <f t="shared" ref="B26:G26" si="8">B25</f>
        <v>40664</v>
      </c>
      <c r="C26" s="82">
        <f t="shared" si="8"/>
        <v>40671</v>
      </c>
      <c r="D26" s="82">
        <f t="shared" si="8"/>
        <v>40694</v>
      </c>
      <c r="E26" s="82">
        <f t="shared" si="8"/>
        <v>40704</v>
      </c>
      <c r="F26" s="82">
        <f t="shared" si="8"/>
        <v>40729</v>
      </c>
      <c r="G26" s="82">
        <f t="shared" si="8"/>
        <v>40734</v>
      </c>
      <c r="H26" s="76">
        <f>H24+30</f>
        <v>190</v>
      </c>
      <c r="I26" s="82">
        <f>I25</f>
        <v>40794</v>
      </c>
      <c r="J26" s="82">
        <f>J25</f>
        <v>40804</v>
      </c>
      <c r="K26" s="82">
        <f>K25</f>
        <v>40804</v>
      </c>
      <c r="L26" s="82">
        <f>L25</f>
        <v>40809</v>
      </c>
      <c r="M26" s="82">
        <f>M25</f>
        <v>40814</v>
      </c>
      <c r="N26" s="43">
        <f>+H25+90</f>
        <v>40824</v>
      </c>
      <c r="O26" s="82">
        <f>O25</f>
        <v>40814</v>
      </c>
      <c r="P26" s="43">
        <f t="shared" si="2"/>
        <v>40824</v>
      </c>
      <c r="Q26" s="43">
        <f t="shared" si="0"/>
        <v>40854</v>
      </c>
      <c r="R26" s="82">
        <f>R25</f>
        <v>40854</v>
      </c>
      <c r="S26" s="43"/>
      <c r="T26" s="87">
        <f>T25</f>
        <v>40924</v>
      </c>
    </row>
    <row r="27" spans="1:20" s="94" customFormat="1">
      <c r="A27" s="90" t="s">
        <v>65</v>
      </c>
      <c r="B27" s="91">
        <f>+H27-70</f>
        <v>40695</v>
      </c>
      <c r="C27" s="91">
        <f>+B27+7</f>
        <v>40702</v>
      </c>
      <c r="D27" s="91">
        <f>+H27-40</f>
        <v>40725</v>
      </c>
      <c r="E27" s="91">
        <f>+D27+10</f>
        <v>40735</v>
      </c>
      <c r="F27" s="91">
        <f>+H27-5</f>
        <v>40760</v>
      </c>
      <c r="G27" s="91">
        <f>+H27</f>
        <v>40765</v>
      </c>
      <c r="H27" s="92">
        <f>H$7+H28</f>
        <v>40765</v>
      </c>
      <c r="I27" s="91">
        <f>+H27+60</f>
        <v>40825</v>
      </c>
      <c r="J27" s="91">
        <f>+H27+70</f>
        <v>40835</v>
      </c>
      <c r="K27" s="91">
        <f>J27</f>
        <v>40835</v>
      </c>
      <c r="L27" s="91">
        <f>H27+75</f>
        <v>40840</v>
      </c>
      <c r="M27" s="91">
        <f>+H27+80</f>
        <v>40845</v>
      </c>
      <c r="N27" s="91">
        <f>+H27+80</f>
        <v>40845</v>
      </c>
      <c r="O27" s="91">
        <f>+M27</f>
        <v>40845</v>
      </c>
      <c r="P27" s="91">
        <f t="shared" si="2"/>
        <v>40845</v>
      </c>
      <c r="Q27" s="91">
        <f t="shared" si="0"/>
        <v>40875</v>
      </c>
      <c r="R27" s="91">
        <f>+H27+120</f>
        <v>40885</v>
      </c>
      <c r="S27" s="91"/>
      <c r="T27" s="93">
        <f>+H27+190</f>
        <v>40955</v>
      </c>
    </row>
    <row r="28" spans="1:20">
      <c r="A28" s="86"/>
      <c r="B28" s="82">
        <f t="shared" ref="B28:G28" si="9">B27</f>
        <v>40695</v>
      </c>
      <c r="C28" s="82">
        <f t="shared" si="9"/>
        <v>40702</v>
      </c>
      <c r="D28" s="82">
        <f t="shared" si="9"/>
        <v>40725</v>
      </c>
      <c r="E28" s="82">
        <f t="shared" si="9"/>
        <v>40735</v>
      </c>
      <c r="F28" s="82">
        <f t="shared" si="9"/>
        <v>40760</v>
      </c>
      <c r="G28" s="82">
        <f t="shared" si="9"/>
        <v>40765</v>
      </c>
      <c r="H28" s="76">
        <f>H26+31</f>
        <v>221</v>
      </c>
      <c r="I28" s="82">
        <f>I27</f>
        <v>40825</v>
      </c>
      <c r="J28" s="82">
        <f>J27</f>
        <v>40835</v>
      </c>
      <c r="K28" s="82">
        <f>K27</f>
        <v>40835</v>
      </c>
      <c r="L28" s="82">
        <f>L27</f>
        <v>40840</v>
      </c>
      <c r="M28" s="82">
        <f>M27</f>
        <v>40845</v>
      </c>
      <c r="N28" s="43">
        <f>+H27+90</f>
        <v>40855</v>
      </c>
      <c r="O28" s="82">
        <f>O27</f>
        <v>40845</v>
      </c>
      <c r="P28" s="43">
        <f t="shared" si="2"/>
        <v>40855</v>
      </c>
      <c r="Q28" s="43">
        <f t="shared" si="0"/>
        <v>40885</v>
      </c>
      <c r="R28" s="82">
        <f>R27</f>
        <v>40885</v>
      </c>
      <c r="S28" s="43"/>
      <c r="T28" s="87">
        <f>T27</f>
        <v>40955</v>
      </c>
    </row>
    <row r="29" spans="1:20" s="94" customFormat="1">
      <c r="A29" s="90" t="s">
        <v>68</v>
      </c>
      <c r="B29" s="91">
        <f>+H29-70</f>
        <v>40726</v>
      </c>
      <c r="C29" s="91">
        <f>+B29+7</f>
        <v>40733</v>
      </c>
      <c r="D29" s="91">
        <f>+H29-40</f>
        <v>40756</v>
      </c>
      <c r="E29" s="91">
        <f>+D29+10</f>
        <v>40766</v>
      </c>
      <c r="F29" s="91">
        <f>+H29-5</f>
        <v>40791</v>
      </c>
      <c r="G29" s="91">
        <f>+H29</f>
        <v>40796</v>
      </c>
      <c r="H29" s="92">
        <f>H$7+H30</f>
        <v>40796</v>
      </c>
      <c r="I29" s="91">
        <f>+H29+60</f>
        <v>40856</v>
      </c>
      <c r="J29" s="91">
        <f>+H29+70</f>
        <v>40866</v>
      </c>
      <c r="K29" s="91">
        <f>J29</f>
        <v>40866</v>
      </c>
      <c r="L29" s="91">
        <f>H29+75</f>
        <v>40871</v>
      </c>
      <c r="M29" s="91">
        <f>+H29+80</f>
        <v>40876</v>
      </c>
      <c r="N29" s="91">
        <f>+H29+80</f>
        <v>40876</v>
      </c>
      <c r="O29" s="91">
        <f>+M29</f>
        <v>40876</v>
      </c>
      <c r="P29" s="91">
        <f t="shared" si="2"/>
        <v>40876</v>
      </c>
      <c r="Q29" s="91">
        <f t="shared" si="0"/>
        <v>40906</v>
      </c>
      <c r="R29" s="91">
        <f>+H29+120</f>
        <v>40916</v>
      </c>
      <c r="S29" s="91"/>
      <c r="T29" s="93">
        <f>+H29+190</f>
        <v>40986</v>
      </c>
    </row>
    <row r="30" spans="1:20">
      <c r="A30" s="86"/>
      <c r="B30" s="82">
        <f t="shared" ref="B30:G30" si="10">B29</f>
        <v>40726</v>
      </c>
      <c r="C30" s="82">
        <f t="shared" si="10"/>
        <v>40733</v>
      </c>
      <c r="D30" s="82">
        <f t="shared" si="10"/>
        <v>40756</v>
      </c>
      <c r="E30" s="82">
        <f t="shared" si="10"/>
        <v>40766</v>
      </c>
      <c r="F30" s="82">
        <f t="shared" si="10"/>
        <v>40791</v>
      </c>
      <c r="G30" s="82">
        <f t="shared" si="10"/>
        <v>40796</v>
      </c>
      <c r="H30" s="76">
        <f>H28+31</f>
        <v>252</v>
      </c>
      <c r="I30" s="82">
        <f>I29</f>
        <v>40856</v>
      </c>
      <c r="J30" s="82">
        <f>J29</f>
        <v>40866</v>
      </c>
      <c r="K30" s="82">
        <f>K29</f>
        <v>40866</v>
      </c>
      <c r="L30" s="82">
        <f>L29</f>
        <v>40871</v>
      </c>
      <c r="M30" s="82">
        <f>M29</f>
        <v>40876</v>
      </c>
      <c r="N30" s="43">
        <f>+H29+90</f>
        <v>40886</v>
      </c>
      <c r="O30" s="82">
        <f>O29</f>
        <v>40876</v>
      </c>
      <c r="P30" s="43">
        <f t="shared" si="2"/>
        <v>40886</v>
      </c>
      <c r="Q30" s="43">
        <f t="shared" si="0"/>
        <v>40916</v>
      </c>
      <c r="R30" s="82">
        <f>R29</f>
        <v>40916</v>
      </c>
      <c r="S30" s="43"/>
      <c r="T30" s="87">
        <f>T29</f>
        <v>40986</v>
      </c>
    </row>
    <row r="31" spans="1:20" s="94" customFormat="1">
      <c r="A31" s="90" t="s">
        <v>69</v>
      </c>
      <c r="B31" s="91">
        <f>+H31-70</f>
        <v>40756</v>
      </c>
      <c r="C31" s="91">
        <f>+B31+7</f>
        <v>40763</v>
      </c>
      <c r="D31" s="91">
        <f>+H31-40</f>
        <v>40786</v>
      </c>
      <c r="E31" s="91">
        <f>+D31+10</f>
        <v>40796</v>
      </c>
      <c r="F31" s="91">
        <f>+H31-5</f>
        <v>40821</v>
      </c>
      <c r="G31" s="91">
        <f>+H31</f>
        <v>40826</v>
      </c>
      <c r="H31" s="92">
        <f>H$7+H32</f>
        <v>40826</v>
      </c>
      <c r="I31" s="91">
        <f>+H31+60</f>
        <v>40886</v>
      </c>
      <c r="J31" s="91">
        <f>+H31+70</f>
        <v>40896</v>
      </c>
      <c r="K31" s="91">
        <f>J31</f>
        <v>40896</v>
      </c>
      <c r="L31" s="91">
        <f>H31+75</f>
        <v>40901</v>
      </c>
      <c r="M31" s="91">
        <f>+H31+80</f>
        <v>40906</v>
      </c>
      <c r="N31" s="91">
        <f>+H31+80</f>
        <v>40906</v>
      </c>
      <c r="O31" s="91">
        <f>+M31</f>
        <v>40906</v>
      </c>
      <c r="P31" s="91">
        <f t="shared" si="2"/>
        <v>40906</v>
      </c>
      <c r="Q31" s="91">
        <f t="shared" si="0"/>
        <v>40936</v>
      </c>
      <c r="R31" s="91">
        <f>+H31+120</f>
        <v>40946</v>
      </c>
      <c r="S31" s="91"/>
      <c r="T31" s="93">
        <f>+H31+190</f>
        <v>41016</v>
      </c>
    </row>
    <row r="32" spans="1:20">
      <c r="A32" s="86"/>
      <c r="B32" s="82">
        <f t="shared" ref="B32:G32" si="11">B31</f>
        <v>40756</v>
      </c>
      <c r="C32" s="82">
        <f t="shared" si="11"/>
        <v>40763</v>
      </c>
      <c r="D32" s="82">
        <f t="shared" si="11"/>
        <v>40786</v>
      </c>
      <c r="E32" s="82">
        <f t="shared" si="11"/>
        <v>40796</v>
      </c>
      <c r="F32" s="82">
        <f t="shared" si="11"/>
        <v>40821</v>
      </c>
      <c r="G32" s="82">
        <f t="shared" si="11"/>
        <v>40826</v>
      </c>
      <c r="H32" s="76">
        <f>H30+30</f>
        <v>282</v>
      </c>
      <c r="I32" s="82">
        <f>I31</f>
        <v>40886</v>
      </c>
      <c r="J32" s="82">
        <f>J31</f>
        <v>40896</v>
      </c>
      <c r="K32" s="82">
        <f>K31</f>
        <v>40896</v>
      </c>
      <c r="L32" s="82">
        <f>L31</f>
        <v>40901</v>
      </c>
      <c r="M32" s="82">
        <f>M31</f>
        <v>40906</v>
      </c>
      <c r="N32" s="43">
        <f>+H31+90</f>
        <v>40916</v>
      </c>
      <c r="O32" s="82">
        <f>O31</f>
        <v>40906</v>
      </c>
      <c r="P32" s="43">
        <f t="shared" si="2"/>
        <v>40916</v>
      </c>
      <c r="Q32" s="43">
        <f t="shared" si="0"/>
        <v>40946</v>
      </c>
      <c r="R32" s="82">
        <f>R31</f>
        <v>40946</v>
      </c>
      <c r="S32" s="43"/>
      <c r="T32" s="87">
        <f>T31</f>
        <v>41016</v>
      </c>
    </row>
    <row r="33" spans="1:20" s="94" customFormat="1">
      <c r="A33" s="90" t="s">
        <v>70</v>
      </c>
      <c r="B33" s="91">
        <f>+H33-70</f>
        <v>40787</v>
      </c>
      <c r="C33" s="91">
        <f>+B33+7</f>
        <v>40794</v>
      </c>
      <c r="D33" s="91">
        <f>+H33-40</f>
        <v>40817</v>
      </c>
      <c r="E33" s="91">
        <f>+D33+10</f>
        <v>40827</v>
      </c>
      <c r="F33" s="91">
        <f>+H33-5</f>
        <v>40852</v>
      </c>
      <c r="G33" s="91">
        <f>+H33</f>
        <v>40857</v>
      </c>
      <c r="H33" s="92">
        <f>H$7+H34</f>
        <v>40857</v>
      </c>
      <c r="I33" s="91">
        <f>+H33+60</f>
        <v>40917</v>
      </c>
      <c r="J33" s="91">
        <f>+H33+70</f>
        <v>40927</v>
      </c>
      <c r="K33" s="91">
        <f>J33</f>
        <v>40927</v>
      </c>
      <c r="L33" s="91">
        <f>H33+75</f>
        <v>40932</v>
      </c>
      <c r="M33" s="91">
        <f>+H33+80</f>
        <v>40937</v>
      </c>
      <c r="N33" s="91">
        <f>+H33+80</f>
        <v>40937</v>
      </c>
      <c r="O33" s="91">
        <f>+M33</f>
        <v>40937</v>
      </c>
      <c r="P33" s="91">
        <f t="shared" si="2"/>
        <v>40937</v>
      </c>
      <c r="Q33" s="91">
        <f t="shared" si="0"/>
        <v>40967</v>
      </c>
      <c r="R33" s="91">
        <f>+H33+120</f>
        <v>40977</v>
      </c>
      <c r="S33" s="91"/>
      <c r="T33" s="93">
        <f>+H33+190</f>
        <v>41047</v>
      </c>
    </row>
    <row r="34" spans="1:20">
      <c r="A34" s="86"/>
      <c r="B34" s="82">
        <f t="shared" ref="B34:G34" si="12">B33</f>
        <v>40787</v>
      </c>
      <c r="C34" s="82">
        <f t="shared" si="12"/>
        <v>40794</v>
      </c>
      <c r="D34" s="82">
        <f t="shared" si="12"/>
        <v>40817</v>
      </c>
      <c r="E34" s="82">
        <f t="shared" si="12"/>
        <v>40827</v>
      </c>
      <c r="F34" s="82">
        <f t="shared" si="12"/>
        <v>40852</v>
      </c>
      <c r="G34" s="82">
        <f t="shared" si="12"/>
        <v>40857</v>
      </c>
      <c r="H34" s="76">
        <f>H32+31</f>
        <v>313</v>
      </c>
      <c r="I34" s="82">
        <f>I33</f>
        <v>40917</v>
      </c>
      <c r="J34" s="82">
        <f>J33</f>
        <v>40927</v>
      </c>
      <c r="K34" s="82">
        <f>K33</f>
        <v>40927</v>
      </c>
      <c r="L34" s="82">
        <f>L33</f>
        <v>40932</v>
      </c>
      <c r="M34" s="82">
        <f>M33</f>
        <v>40937</v>
      </c>
      <c r="N34" s="43">
        <f>+H33+90</f>
        <v>40947</v>
      </c>
      <c r="O34" s="82">
        <f>O33</f>
        <v>40937</v>
      </c>
      <c r="P34" s="43">
        <f t="shared" si="2"/>
        <v>40947</v>
      </c>
      <c r="Q34" s="43">
        <f t="shared" si="0"/>
        <v>40977</v>
      </c>
      <c r="R34" s="82">
        <f>R33</f>
        <v>40977</v>
      </c>
      <c r="S34" s="43"/>
      <c r="T34" s="87">
        <f>T33</f>
        <v>41047</v>
      </c>
    </row>
    <row r="35" spans="1:20" s="94" customFormat="1">
      <c r="A35" s="90" t="s">
        <v>71</v>
      </c>
      <c r="B35" s="91">
        <f>+H35-70</f>
        <v>40817</v>
      </c>
      <c r="C35" s="91">
        <f>+B35+7</f>
        <v>40824</v>
      </c>
      <c r="D35" s="91">
        <f>+H35-40</f>
        <v>40847</v>
      </c>
      <c r="E35" s="91">
        <f>+D35+10</f>
        <v>40857</v>
      </c>
      <c r="F35" s="91">
        <f>+H35-5</f>
        <v>40882</v>
      </c>
      <c r="G35" s="91">
        <f>+H35</f>
        <v>40887</v>
      </c>
      <c r="H35" s="92">
        <f>H$7+H36</f>
        <v>40887</v>
      </c>
      <c r="I35" s="91">
        <f>+H35+60</f>
        <v>40947</v>
      </c>
      <c r="J35" s="91">
        <f>+H35+70</f>
        <v>40957</v>
      </c>
      <c r="K35" s="91">
        <f>J35</f>
        <v>40957</v>
      </c>
      <c r="L35" s="91">
        <f>H35+75</f>
        <v>40962</v>
      </c>
      <c r="M35" s="91">
        <f>+H35+80</f>
        <v>40967</v>
      </c>
      <c r="N35" s="91">
        <f>+H35+80</f>
        <v>40967</v>
      </c>
      <c r="O35" s="91">
        <f>+M35</f>
        <v>40967</v>
      </c>
      <c r="P35" s="91">
        <f t="shared" si="2"/>
        <v>40967</v>
      </c>
      <c r="Q35" s="91">
        <f t="shared" si="0"/>
        <v>40997</v>
      </c>
      <c r="R35" s="91">
        <f>+H35+120</f>
        <v>41007</v>
      </c>
      <c r="S35" s="91"/>
      <c r="T35" s="93">
        <f>+H35+190</f>
        <v>41077</v>
      </c>
    </row>
    <row r="36" spans="1:20" ht="13.8" thickBot="1">
      <c r="A36" s="88"/>
      <c r="B36" s="83">
        <f t="shared" ref="B36:G36" si="13">B35</f>
        <v>40817</v>
      </c>
      <c r="C36" s="83">
        <f t="shared" si="13"/>
        <v>40824</v>
      </c>
      <c r="D36" s="83">
        <f t="shared" si="13"/>
        <v>40847</v>
      </c>
      <c r="E36" s="83">
        <f t="shared" si="13"/>
        <v>40857</v>
      </c>
      <c r="F36" s="83">
        <f t="shared" si="13"/>
        <v>40882</v>
      </c>
      <c r="G36" s="83">
        <f t="shared" si="13"/>
        <v>40887</v>
      </c>
      <c r="H36" s="84">
        <f>H34+30</f>
        <v>343</v>
      </c>
      <c r="I36" s="83">
        <f>I35</f>
        <v>40947</v>
      </c>
      <c r="J36" s="83">
        <f>J35</f>
        <v>40957</v>
      </c>
      <c r="K36" s="83">
        <f>K35</f>
        <v>40957</v>
      </c>
      <c r="L36" s="83">
        <f>L35</f>
        <v>40962</v>
      </c>
      <c r="M36" s="83">
        <f>M35</f>
        <v>40967</v>
      </c>
      <c r="N36" s="85">
        <f>H35+90</f>
        <v>40977</v>
      </c>
      <c r="O36" s="83">
        <f>O35</f>
        <v>40967</v>
      </c>
      <c r="P36" s="85">
        <f>N36</f>
        <v>40977</v>
      </c>
      <c r="Q36" s="85">
        <f t="shared" si="0"/>
        <v>41007</v>
      </c>
      <c r="R36" s="83">
        <f>R35</f>
        <v>41007</v>
      </c>
      <c r="S36" s="85"/>
      <c r="T36" s="89">
        <f>T35</f>
        <v>41077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O9:Q9"/>
    <mergeCell ref="O37:P37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"/>
  <sheetViews>
    <sheetView workbookViewId="0">
      <selection activeCell="B9" sqref="B9"/>
    </sheetView>
  </sheetViews>
  <sheetFormatPr defaultColWidth="9" defaultRowHeight="15.6"/>
  <cols>
    <col min="1" max="1" width="9.19921875" style="112" bestFit="1" customWidth="1"/>
    <col min="2" max="2" width="7.09765625" style="118" bestFit="1" customWidth="1"/>
    <col min="3" max="3" width="21.69921875" style="112" bestFit="1" customWidth="1"/>
    <col min="4" max="16384" width="9" style="112"/>
  </cols>
  <sheetData>
    <row r="1" spans="1:3">
      <c r="A1" s="116" t="s">
        <v>159</v>
      </c>
      <c r="C1" s="117"/>
    </row>
    <row r="2" spans="1:3">
      <c r="A2" s="114">
        <f t="shared" ref="A2:A16" si="0">B2</f>
        <v>39448</v>
      </c>
      <c r="B2" s="119">
        <v>39448</v>
      </c>
      <c r="C2" s="113" t="s">
        <v>174</v>
      </c>
    </row>
    <row r="3" spans="1:3">
      <c r="A3" s="114">
        <f t="shared" si="0"/>
        <v>39465</v>
      </c>
      <c r="B3" s="119">
        <v>39465</v>
      </c>
      <c r="C3" s="113" t="s">
        <v>170</v>
      </c>
    </row>
    <row r="4" spans="1:3">
      <c r="A4" s="114">
        <f t="shared" si="0"/>
        <v>39468</v>
      </c>
      <c r="B4" s="119">
        <v>39468</v>
      </c>
      <c r="C4" s="113" t="s">
        <v>160</v>
      </c>
    </row>
    <row r="5" spans="1:3">
      <c r="A5" s="114">
        <f t="shared" si="0"/>
        <v>39496</v>
      </c>
      <c r="B5" s="119">
        <v>39496</v>
      </c>
      <c r="C5" s="113" t="s">
        <v>169</v>
      </c>
    </row>
    <row r="6" spans="1:3">
      <c r="A6" s="114">
        <f t="shared" si="0"/>
        <v>39594</v>
      </c>
      <c r="B6" s="119">
        <v>39594</v>
      </c>
      <c r="C6" s="113" t="s">
        <v>161</v>
      </c>
    </row>
    <row r="7" spans="1:3">
      <c r="A7" s="114">
        <f t="shared" si="0"/>
        <v>39633</v>
      </c>
      <c r="B7" s="119">
        <v>39633</v>
      </c>
      <c r="C7" s="113" t="s">
        <v>162</v>
      </c>
    </row>
    <row r="8" spans="1:3">
      <c r="A8" s="114">
        <f t="shared" si="0"/>
        <v>39692</v>
      </c>
      <c r="B8" s="119">
        <v>39692</v>
      </c>
      <c r="C8" s="113" t="s">
        <v>163</v>
      </c>
    </row>
    <row r="9" spans="1:3">
      <c r="A9" s="114">
        <f t="shared" si="0"/>
        <v>39734</v>
      </c>
      <c r="B9" s="119">
        <v>39734</v>
      </c>
      <c r="C9" s="113" t="s">
        <v>164</v>
      </c>
    </row>
    <row r="10" spans="1:3">
      <c r="A10" s="114">
        <f t="shared" si="0"/>
        <v>39763</v>
      </c>
      <c r="B10" s="119">
        <v>39763</v>
      </c>
      <c r="C10" s="113" t="s">
        <v>165</v>
      </c>
    </row>
    <row r="11" spans="1:3" ht="24">
      <c r="A11" s="114">
        <f t="shared" si="0"/>
        <v>39778</v>
      </c>
      <c r="B11" s="119">
        <v>39778</v>
      </c>
      <c r="C11" s="113" t="s">
        <v>178</v>
      </c>
    </row>
    <row r="12" spans="1:3">
      <c r="A12" s="114">
        <f t="shared" si="0"/>
        <v>39779</v>
      </c>
      <c r="B12" s="119">
        <v>39779</v>
      </c>
      <c r="C12" s="113" t="s">
        <v>166</v>
      </c>
    </row>
    <row r="13" spans="1:3">
      <c r="A13" s="114">
        <f t="shared" si="0"/>
        <v>39780</v>
      </c>
      <c r="B13" s="119">
        <f>B12+1</f>
        <v>39780</v>
      </c>
      <c r="C13" s="113" t="s">
        <v>168</v>
      </c>
    </row>
    <row r="14" spans="1:3">
      <c r="A14" s="114">
        <f t="shared" si="0"/>
        <v>39806</v>
      </c>
      <c r="B14" s="119">
        <v>39806</v>
      </c>
      <c r="C14" s="113" t="s">
        <v>197</v>
      </c>
    </row>
    <row r="15" spans="1:3">
      <c r="A15" s="114">
        <f t="shared" si="0"/>
        <v>39807</v>
      </c>
      <c r="B15" s="119">
        <v>39807</v>
      </c>
      <c r="C15" s="113" t="s">
        <v>175</v>
      </c>
    </row>
    <row r="16" spans="1:3">
      <c r="A16" s="114">
        <f t="shared" si="0"/>
        <v>39808</v>
      </c>
      <c r="B16" s="119">
        <v>39808</v>
      </c>
      <c r="C16" s="113" t="s">
        <v>196</v>
      </c>
    </row>
    <row r="19" spans="3:4">
      <c r="C19" s="104"/>
    </row>
    <row r="20" spans="3:4">
      <c r="C20" s="104"/>
      <c r="D20" s="105"/>
    </row>
    <row r="21" spans="3:4">
      <c r="C21" s="106"/>
      <c r="D21" s="105"/>
    </row>
    <row r="22" spans="3:4">
      <c r="C22" s="104"/>
      <c r="D22" s="105"/>
    </row>
    <row r="23" spans="3:4">
      <c r="C23" s="104"/>
      <c r="D23" s="105"/>
    </row>
    <row r="24" spans="3:4">
      <c r="C24" s="104"/>
      <c r="D24" s="105"/>
    </row>
    <row r="25" spans="3:4">
      <c r="C25" s="104"/>
      <c r="D25" s="105"/>
    </row>
    <row r="26" spans="3:4">
      <c r="C26" s="106"/>
      <c r="D26" s="105"/>
    </row>
    <row r="27" spans="3:4">
      <c r="C27" s="104"/>
      <c r="D27" s="10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V87"/>
  <sheetViews>
    <sheetView workbookViewId="0">
      <pane xSplit="1" ySplit="11" topLeftCell="B28" activePane="bottomRight" state="frozen"/>
      <selection activeCell="I23" sqref="I23"/>
      <selection pane="topRight" activeCell="I23" sqref="I23"/>
      <selection pane="bottomLeft" activeCell="I23" sqref="I23"/>
      <selection pane="bottomRight" activeCell="B47" sqref="B47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40909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114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40848</v>
      </c>
      <c r="C13" s="91">
        <f>+B13+7</f>
        <v>40855</v>
      </c>
      <c r="D13" s="91">
        <f>+H13-40</f>
        <v>40878</v>
      </c>
      <c r="E13" s="91">
        <f>+D13+10</f>
        <v>40888</v>
      </c>
      <c r="F13" s="91">
        <f>+H13-5</f>
        <v>40913</v>
      </c>
      <c r="G13" s="91">
        <f>+H13</f>
        <v>40918</v>
      </c>
      <c r="H13" s="92">
        <f>H$7+H14</f>
        <v>40918</v>
      </c>
      <c r="I13" s="91">
        <f>+H13+60</f>
        <v>40978</v>
      </c>
      <c r="J13" s="91">
        <f>+H13+70</f>
        <v>40988</v>
      </c>
      <c r="K13" s="91">
        <f>J13</f>
        <v>40988</v>
      </c>
      <c r="L13" s="91">
        <f>H13+75</f>
        <v>40993</v>
      </c>
      <c r="M13" s="91">
        <f>+H13+80</f>
        <v>40998</v>
      </c>
      <c r="N13" s="91">
        <f>+H13+80</f>
        <v>40998</v>
      </c>
      <c r="O13" s="91">
        <f>+M13</f>
        <v>40998</v>
      </c>
      <c r="P13" s="91">
        <f>+N13</f>
        <v>40998</v>
      </c>
      <c r="Q13" s="91">
        <f t="shared" ref="Q13:Q36" si="0">+P13+30</f>
        <v>41028</v>
      </c>
      <c r="R13" s="91">
        <f>+H13+120</f>
        <v>41038</v>
      </c>
      <c r="S13" s="91" t="s">
        <v>63</v>
      </c>
      <c r="T13" s="93">
        <f>+H13+190</f>
        <v>41108</v>
      </c>
    </row>
    <row r="14" spans="1:22">
      <c r="A14" s="86"/>
      <c r="B14" s="82">
        <f t="shared" ref="B14:G14" si="1">B13</f>
        <v>40848</v>
      </c>
      <c r="C14" s="82">
        <f t="shared" si="1"/>
        <v>40855</v>
      </c>
      <c r="D14" s="82">
        <f t="shared" si="1"/>
        <v>40878</v>
      </c>
      <c r="E14" s="82">
        <f t="shared" si="1"/>
        <v>40888</v>
      </c>
      <c r="F14" s="82">
        <f t="shared" si="1"/>
        <v>40913</v>
      </c>
      <c r="G14" s="82">
        <f t="shared" si="1"/>
        <v>40918</v>
      </c>
      <c r="H14" s="76">
        <v>9</v>
      </c>
      <c r="I14" s="82">
        <f>I13</f>
        <v>40978</v>
      </c>
      <c r="J14" s="82">
        <f>J13</f>
        <v>40988</v>
      </c>
      <c r="K14" s="82">
        <f>K13</f>
        <v>40988</v>
      </c>
      <c r="L14" s="82">
        <f>L13</f>
        <v>40993</v>
      </c>
      <c r="M14" s="82">
        <f>M13</f>
        <v>40998</v>
      </c>
      <c r="N14" s="43">
        <f>+H13+90</f>
        <v>41008</v>
      </c>
      <c r="O14" s="82">
        <f>O13</f>
        <v>40998</v>
      </c>
      <c r="P14" s="43">
        <f t="shared" ref="P14:P35" si="2">+N14</f>
        <v>41008</v>
      </c>
      <c r="Q14" s="43">
        <f t="shared" si="0"/>
        <v>41038</v>
      </c>
      <c r="R14" s="82">
        <f>R13</f>
        <v>41038</v>
      </c>
      <c r="S14" s="43" t="s">
        <v>64</v>
      </c>
      <c r="T14" s="87">
        <f>T13</f>
        <v>41108</v>
      </c>
    </row>
    <row r="15" spans="1:22" s="94" customFormat="1">
      <c r="A15" s="90" t="s">
        <v>65</v>
      </c>
      <c r="B15" s="91">
        <f>+H15-70</f>
        <v>40879</v>
      </c>
      <c r="C15" s="91">
        <f>+B15+7</f>
        <v>40886</v>
      </c>
      <c r="D15" s="91">
        <f>+H15-40</f>
        <v>40909</v>
      </c>
      <c r="E15" s="91">
        <f>+D15+10</f>
        <v>40919</v>
      </c>
      <c r="F15" s="91">
        <f>+H15-5</f>
        <v>40944</v>
      </c>
      <c r="G15" s="91">
        <f>+H15</f>
        <v>40949</v>
      </c>
      <c r="H15" s="92">
        <f>H$7+H16</f>
        <v>40949</v>
      </c>
      <c r="I15" s="91">
        <f>+H15+60</f>
        <v>41009</v>
      </c>
      <c r="J15" s="91">
        <f>+H15+70</f>
        <v>41019</v>
      </c>
      <c r="K15" s="91">
        <f>J15</f>
        <v>41019</v>
      </c>
      <c r="L15" s="91">
        <f>H15+75</f>
        <v>41024</v>
      </c>
      <c r="M15" s="91">
        <f>+H15+80</f>
        <v>41029</v>
      </c>
      <c r="N15" s="91">
        <f>+H15+80</f>
        <v>41029</v>
      </c>
      <c r="O15" s="91">
        <f>+M15</f>
        <v>41029</v>
      </c>
      <c r="P15" s="91">
        <f t="shared" si="2"/>
        <v>41029</v>
      </c>
      <c r="Q15" s="91">
        <f t="shared" si="0"/>
        <v>41059</v>
      </c>
      <c r="R15" s="91">
        <f>+H15+120</f>
        <v>41069</v>
      </c>
      <c r="S15" s="91" t="s">
        <v>66</v>
      </c>
      <c r="T15" s="93">
        <f>+H15+190</f>
        <v>41139</v>
      </c>
    </row>
    <row r="16" spans="1:22">
      <c r="A16" s="86"/>
      <c r="B16" s="82">
        <f t="shared" ref="B16:G16" si="3">B15</f>
        <v>40879</v>
      </c>
      <c r="C16" s="82">
        <f t="shared" si="3"/>
        <v>40886</v>
      </c>
      <c r="D16" s="82">
        <f t="shared" si="3"/>
        <v>40909</v>
      </c>
      <c r="E16" s="82">
        <f t="shared" si="3"/>
        <v>40919</v>
      </c>
      <c r="F16" s="82">
        <f t="shared" si="3"/>
        <v>40944</v>
      </c>
      <c r="G16" s="82">
        <f t="shared" si="3"/>
        <v>40949</v>
      </c>
      <c r="H16" s="76">
        <f>H14+31</f>
        <v>40</v>
      </c>
      <c r="I16" s="82">
        <f>I15</f>
        <v>41009</v>
      </c>
      <c r="J16" s="82">
        <f>J15</f>
        <v>41019</v>
      </c>
      <c r="K16" s="82">
        <f>K15</f>
        <v>41019</v>
      </c>
      <c r="L16" s="82">
        <f>L15</f>
        <v>41024</v>
      </c>
      <c r="M16" s="82">
        <f>M15</f>
        <v>41029</v>
      </c>
      <c r="N16" s="43">
        <f>+H15+90</f>
        <v>41039</v>
      </c>
      <c r="O16" s="82">
        <f>O15</f>
        <v>41029</v>
      </c>
      <c r="P16" s="43">
        <f t="shared" si="2"/>
        <v>41039</v>
      </c>
      <c r="Q16" s="43">
        <f t="shared" si="0"/>
        <v>41069</v>
      </c>
      <c r="R16" s="82">
        <f>R15</f>
        <v>41069</v>
      </c>
      <c r="S16" s="43" t="s">
        <v>67</v>
      </c>
      <c r="T16" s="87">
        <f>T15</f>
        <v>41139</v>
      </c>
    </row>
    <row r="17" spans="1:20" s="94" customFormat="1">
      <c r="A17" s="90" t="s">
        <v>68</v>
      </c>
      <c r="B17" s="91">
        <f>+H17-70</f>
        <v>40908</v>
      </c>
      <c r="C17" s="91">
        <f>+B17+7</f>
        <v>40915</v>
      </c>
      <c r="D17" s="91">
        <f>+H17-40</f>
        <v>40938</v>
      </c>
      <c r="E17" s="91">
        <f>+D17+10</f>
        <v>40948</v>
      </c>
      <c r="F17" s="91">
        <f>+H17-5</f>
        <v>40973</v>
      </c>
      <c r="G17" s="91">
        <f>+H17</f>
        <v>40978</v>
      </c>
      <c r="H17" s="92">
        <f>H$7+H18</f>
        <v>40978</v>
      </c>
      <c r="I17" s="91">
        <f>+H17+60</f>
        <v>41038</v>
      </c>
      <c r="J17" s="91">
        <f>+H17+70</f>
        <v>41048</v>
      </c>
      <c r="K17" s="91">
        <f>J17</f>
        <v>41048</v>
      </c>
      <c r="L17" s="91">
        <f>H17+75</f>
        <v>41053</v>
      </c>
      <c r="M17" s="91">
        <f>+H17+80</f>
        <v>41058</v>
      </c>
      <c r="N17" s="91">
        <f>+H17+80</f>
        <v>41058</v>
      </c>
      <c r="O17" s="91">
        <f>+M17</f>
        <v>41058</v>
      </c>
      <c r="P17" s="91">
        <f t="shared" si="2"/>
        <v>41058</v>
      </c>
      <c r="Q17" s="91">
        <f t="shared" si="0"/>
        <v>41088</v>
      </c>
      <c r="R17" s="91">
        <f>+H17+120</f>
        <v>41098</v>
      </c>
      <c r="S17" s="91"/>
      <c r="T17" s="93">
        <f>+H17+190</f>
        <v>41168</v>
      </c>
    </row>
    <row r="18" spans="1:20">
      <c r="A18" s="86"/>
      <c r="B18" s="82">
        <f t="shared" ref="B18:G18" si="4">B17</f>
        <v>40908</v>
      </c>
      <c r="C18" s="82">
        <f t="shared" si="4"/>
        <v>40915</v>
      </c>
      <c r="D18" s="82">
        <f t="shared" si="4"/>
        <v>40938</v>
      </c>
      <c r="E18" s="82">
        <f t="shared" si="4"/>
        <v>40948</v>
      </c>
      <c r="F18" s="82">
        <f t="shared" si="4"/>
        <v>40973</v>
      </c>
      <c r="G18" s="82">
        <f t="shared" si="4"/>
        <v>40978</v>
      </c>
      <c r="H18" s="76">
        <f>IF(H9="no",H16+28,H16+29)</f>
        <v>69</v>
      </c>
      <c r="I18" s="82">
        <f>I17</f>
        <v>41038</v>
      </c>
      <c r="J18" s="82">
        <f>J17</f>
        <v>41048</v>
      </c>
      <c r="K18" s="82">
        <f>K17</f>
        <v>41048</v>
      </c>
      <c r="L18" s="82">
        <f>L17</f>
        <v>41053</v>
      </c>
      <c r="M18" s="82">
        <f>M17</f>
        <v>41058</v>
      </c>
      <c r="N18" s="43">
        <f>+H17+90</f>
        <v>41068</v>
      </c>
      <c r="O18" s="82">
        <f>O17</f>
        <v>41058</v>
      </c>
      <c r="P18" s="43">
        <f t="shared" si="2"/>
        <v>41068</v>
      </c>
      <c r="Q18" s="43">
        <f t="shared" si="0"/>
        <v>41098</v>
      </c>
      <c r="R18" s="82">
        <f>R17</f>
        <v>41098</v>
      </c>
      <c r="S18" s="43"/>
      <c r="T18" s="87">
        <f>T17</f>
        <v>41168</v>
      </c>
    </row>
    <row r="19" spans="1:20" s="94" customFormat="1">
      <c r="A19" s="90" t="s">
        <v>69</v>
      </c>
      <c r="B19" s="91">
        <f>+H19-70</f>
        <v>40939</v>
      </c>
      <c r="C19" s="91">
        <f>+B19+7</f>
        <v>40946</v>
      </c>
      <c r="D19" s="91">
        <f>+H19-40</f>
        <v>40969</v>
      </c>
      <c r="E19" s="91">
        <f>+D19+10</f>
        <v>40979</v>
      </c>
      <c r="F19" s="91">
        <f>+H19-5</f>
        <v>41004</v>
      </c>
      <c r="G19" s="91">
        <f>+H19</f>
        <v>41009</v>
      </c>
      <c r="H19" s="92">
        <f>H$7+H20</f>
        <v>41009</v>
      </c>
      <c r="I19" s="91">
        <f>+H19+60</f>
        <v>41069</v>
      </c>
      <c r="J19" s="91">
        <f>+H19+70</f>
        <v>41079</v>
      </c>
      <c r="K19" s="91">
        <f>J19</f>
        <v>41079</v>
      </c>
      <c r="L19" s="91">
        <f>H19+75</f>
        <v>41084</v>
      </c>
      <c r="M19" s="91">
        <f>+H19+80</f>
        <v>41089</v>
      </c>
      <c r="N19" s="91">
        <f>+H19+80</f>
        <v>41089</v>
      </c>
      <c r="O19" s="91">
        <f>+M19</f>
        <v>41089</v>
      </c>
      <c r="P19" s="91">
        <f t="shared" si="2"/>
        <v>41089</v>
      </c>
      <c r="Q19" s="91">
        <f t="shared" si="0"/>
        <v>41119</v>
      </c>
      <c r="R19" s="91">
        <f>+H19+120</f>
        <v>41129</v>
      </c>
      <c r="S19" s="91"/>
      <c r="T19" s="93">
        <f>+H19+190</f>
        <v>41199</v>
      </c>
    </row>
    <row r="20" spans="1:20">
      <c r="A20" s="86"/>
      <c r="B20" s="82">
        <f t="shared" ref="B20:G20" si="5">B19</f>
        <v>40939</v>
      </c>
      <c r="C20" s="82">
        <f t="shared" si="5"/>
        <v>40946</v>
      </c>
      <c r="D20" s="82">
        <f t="shared" si="5"/>
        <v>40969</v>
      </c>
      <c r="E20" s="82">
        <f t="shared" si="5"/>
        <v>40979</v>
      </c>
      <c r="F20" s="82">
        <f t="shared" si="5"/>
        <v>41004</v>
      </c>
      <c r="G20" s="82">
        <f t="shared" si="5"/>
        <v>41009</v>
      </c>
      <c r="H20" s="76">
        <f>H18+31</f>
        <v>100</v>
      </c>
      <c r="I20" s="82">
        <f>I19</f>
        <v>41069</v>
      </c>
      <c r="J20" s="82">
        <f>J19</f>
        <v>41079</v>
      </c>
      <c r="K20" s="82">
        <f>K19</f>
        <v>41079</v>
      </c>
      <c r="L20" s="82">
        <f>L19</f>
        <v>41084</v>
      </c>
      <c r="M20" s="82">
        <f>M19</f>
        <v>41089</v>
      </c>
      <c r="N20" s="43">
        <f>+H19+90</f>
        <v>41099</v>
      </c>
      <c r="O20" s="82">
        <f>O19</f>
        <v>41089</v>
      </c>
      <c r="P20" s="43">
        <f t="shared" si="2"/>
        <v>41099</v>
      </c>
      <c r="Q20" s="43">
        <f t="shared" si="0"/>
        <v>41129</v>
      </c>
      <c r="R20" s="82">
        <f>R19</f>
        <v>41129</v>
      </c>
      <c r="S20" s="43"/>
      <c r="T20" s="87">
        <f>T19</f>
        <v>41199</v>
      </c>
    </row>
    <row r="21" spans="1:20" s="94" customFormat="1">
      <c r="A21" s="90" t="s">
        <v>70</v>
      </c>
      <c r="B21" s="91">
        <f>+H21-70</f>
        <v>40969</v>
      </c>
      <c r="C21" s="91">
        <f>+B21+7</f>
        <v>40976</v>
      </c>
      <c r="D21" s="91">
        <f>+H21-40</f>
        <v>40999</v>
      </c>
      <c r="E21" s="91">
        <f>+D21+10</f>
        <v>41009</v>
      </c>
      <c r="F21" s="91">
        <f>+H21-5</f>
        <v>41034</v>
      </c>
      <c r="G21" s="91">
        <f>+H21</f>
        <v>41039</v>
      </c>
      <c r="H21" s="92">
        <f>H$7+H22</f>
        <v>41039</v>
      </c>
      <c r="I21" s="91">
        <f>+H21+60</f>
        <v>41099</v>
      </c>
      <c r="J21" s="91">
        <f>+H21+70</f>
        <v>41109</v>
      </c>
      <c r="K21" s="91">
        <f>J21</f>
        <v>41109</v>
      </c>
      <c r="L21" s="91">
        <f>H21+75</f>
        <v>41114</v>
      </c>
      <c r="M21" s="91">
        <f>+H21+80</f>
        <v>41119</v>
      </c>
      <c r="N21" s="91">
        <f>+H21+80</f>
        <v>41119</v>
      </c>
      <c r="O21" s="91">
        <f>+M21</f>
        <v>41119</v>
      </c>
      <c r="P21" s="91">
        <f t="shared" si="2"/>
        <v>41119</v>
      </c>
      <c r="Q21" s="91">
        <f t="shared" si="0"/>
        <v>41149</v>
      </c>
      <c r="R21" s="91">
        <f>+H21+120</f>
        <v>41159</v>
      </c>
      <c r="S21" s="91"/>
      <c r="T21" s="93">
        <f>+H21+190</f>
        <v>41229</v>
      </c>
    </row>
    <row r="22" spans="1:20">
      <c r="A22" s="86"/>
      <c r="B22" s="82">
        <f t="shared" ref="B22:G22" si="6">B21</f>
        <v>40969</v>
      </c>
      <c r="C22" s="82">
        <f t="shared" si="6"/>
        <v>40976</v>
      </c>
      <c r="D22" s="82">
        <f t="shared" si="6"/>
        <v>40999</v>
      </c>
      <c r="E22" s="82">
        <f t="shared" si="6"/>
        <v>41009</v>
      </c>
      <c r="F22" s="82">
        <f t="shared" si="6"/>
        <v>41034</v>
      </c>
      <c r="G22" s="82">
        <f t="shared" si="6"/>
        <v>41039</v>
      </c>
      <c r="H22" s="76">
        <f>H20+30</f>
        <v>130</v>
      </c>
      <c r="I22" s="82">
        <f>I21</f>
        <v>41099</v>
      </c>
      <c r="J22" s="82">
        <f>J21</f>
        <v>41109</v>
      </c>
      <c r="K22" s="82">
        <f>K21</f>
        <v>41109</v>
      </c>
      <c r="L22" s="82">
        <f>L21</f>
        <v>41114</v>
      </c>
      <c r="M22" s="82">
        <f>M21</f>
        <v>41119</v>
      </c>
      <c r="N22" s="43">
        <f>+H21+90</f>
        <v>41129</v>
      </c>
      <c r="O22" s="82">
        <f>O21</f>
        <v>41119</v>
      </c>
      <c r="P22" s="43">
        <f t="shared" si="2"/>
        <v>41129</v>
      </c>
      <c r="Q22" s="43">
        <f t="shared" si="0"/>
        <v>41159</v>
      </c>
      <c r="R22" s="82">
        <f>R21</f>
        <v>41159</v>
      </c>
      <c r="S22" s="43"/>
      <c r="T22" s="87">
        <f>T21</f>
        <v>41229</v>
      </c>
    </row>
    <row r="23" spans="1:20" s="94" customFormat="1">
      <c r="A23" s="90" t="s">
        <v>71</v>
      </c>
      <c r="B23" s="91">
        <f>+H23-70</f>
        <v>41000</v>
      </c>
      <c r="C23" s="91">
        <f>+B23+7</f>
        <v>41007</v>
      </c>
      <c r="D23" s="91">
        <f>+H23-40</f>
        <v>41030</v>
      </c>
      <c r="E23" s="91">
        <f>+D23+10</f>
        <v>41040</v>
      </c>
      <c r="F23" s="91">
        <f>+H23-5</f>
        <v>41065</v>
      </c>
      <c r="G23" s="91">
        <f>+H23</f>
        <v>41070</v>
      </c>
      <c r="H23" s="92">
        <f>H$7+H24</f>
        <v>41070</v>
      </c>
      <c r="I23" s="91">
        <f>+H23+60</f>
        <v>41130</v>
      </c>
      <c r="J23" s="91">
        <f>+H23+70</f>
        <v>41140</v>
      </c>
      <c r="K23" s="91">
        <f>J23</f>
        <v>41140</v>
      </c>
      <c r="L23" s="91">
        <f>H23+75</f>
        <v>41145</v>
      </c>
      <c r="M23" s="91">
        <f>+H23+80</f>
        <v>41150</v>
      </c>
      <c r="N23" s="91">
        <f>+H23+80</f>
        <v>41150</v>
      </c>
      <c r="O23" s="91">
        <f>+M23</f>
        <v>41150</v>
      </c>
      <c r="P23" s="91">
        <f t="shared" si="2"/>
        <v>41150</v>
      </c>
      <c r="Q23" s="91">
        <f t="shared" si="0"/>
        <v>41180</v>
      </c>
      <c r="R23" s="91">
        <f>+H23+120</f>
        <v>41190</v>
      </c>
      <c r="S23" s="91"/>
      <c r="T23" s="93">
        <f>+H23+190</f>
        <v>41260</v>
      </c>
    </row>
    <row r="24" spans="1:20">
      <c r="A24" s="86"/>
      <c r="B24" s="82">
        <f t="shared" ref="B24:G24" si="7">B23</f>
        <v>41000</v>
      </c>
      <c r="C24" s="82">
        <f t="shared" si="7"/>
        <v>41007</v>
      </c>
      <c r="D24" s="82">
        <f t="shared" si="7"/>
        <v>41030</v>
      </c>
      <c r="E24" s="82">
        <f t="shared" si="7"/>
        <v>41040</v>
      </c>
      <c r="F24" s="82">
        <f t="shared" si="7"/>
        <v>41065</v>
      </c>
      <c r="G24" s="82">
        <f t="shared" si="7"/>
        <v>41070</v>
      </c>
      <c r="H24" s="76">
        <f>H22+31</f>
        <v>161</v>
      </c>
      <c r="I24" s="82">
        <f>I23</f>
        <v>41130</v>
      </c>
      <c r="J24" s="82">
        <f>J23</f>
        <v>41140</v>
      </c>
      <c r="K24" s="82">
        <f>K23</f>
        <v>41140</v>
      </c>
      <c r="L24" s="82">
        <f>L23</f>
        <v>41145</v>
      </c>
      <c r="M24" s="82">
        <f>M23</f>
        <v>41150</v>
      </c>
      <c r="N24" s="43">
        <f>+H23+90</f>
        <v>41160</v>
      </c>
      <c r="O24" s="82">
        <f>O23</f>
        <v>41150</v>
      </c>
      <c r="P24" s="43">
        <f t="shared" si="2"/>
        <v>41160</v>
      </c>
      <c r="Q24" s="43">
        <f t="shared" si="0"/>
        <v>41190</v>
      </c>
      <c r="R24" s="82">
        <f>R23</f>
        <v>41190</v>
      </c>
      <c r="S24" s="43"/>
      <c r="T24" s="87">
        <f>T23</f>
        <v>41260</v>
      </c>
    </row>
    <row r="25" spans="1:20" s="94" customFormat="1">
      <c r="A25" s="90" t="s">
        <v>62</v>
      </c>
      <c r="B25" s="91">
        <f>+H25-70</f>
        <v>41030</v>
      </c>
      <c r="C25" s="91">
        <f>+B25+7</f>
        <v>41037</v>
      </c>
      <c r="D25" s="91">
        <f>+H25-40</f>
        <v>41060</v>
      </c>
      <c r="E25" s="91">
        <f>+D25+10</f>
        <v>41070</v>
      </c>
      <c r="F25" s="91">
        <f>+H25-5</f>
        <v>41095</v>
      </c>
      <c r="G25" s="91">
        <f>+H25</f>
        <v>41100</v>
      </c>
      <c r="H25" s="92">
        <f>H$7+H26</f>
        <v>41100</v>
      </c>
      <c r="I25" s="91">
        <f>+H25+60</f>
        <v>41160</v>
      </c>
      <c r="J25" s="91">
        <f>+H25+70</f>
        <v>41170</v>
      </c>
      <c r="K25" s="91">
        <f>J25</f>
        <v>41170</v>
      </c>
      <c r="L25" s="91">
        <f>H25+75</f>
        <v>41175</v>
      </c>
      <c r="M25" s="91">
        <f>+H25+80</f>
        <v>41180</v>
      </c>
      <c r="N25" s="91">
        <f>+H25+80</f>
        <v>41180</v>
      </c>
      <c r="O25" s="91">
        <f>+M25</f>
        <v>41180</v>
      </c>
      <c r="P25" s="91">
        <f t="shared" si="2"/>
        <v>41180</v>
      </c>
      <c r="Q25" s="91">
        <f t="shared" si="0"/>
        <v>41210</v>
      </c>
      <c r="R25" s="91">
        <f>+H25+120</f>
        <v>41220</v>
      </c>
      <c r="S25" s="91"/>
      <c r="T25" s="93">
        <f>+H25+190</f>
        <v>41290</v>
      </c>
    </row>
    <row r="26" spans="1:20">
      <c r="A26" s="86"/>
      <c r="B26" s="82">
        <f t="shared" ref="B26:G26" si="8">B25</f>
        <v>41030</v>
      </c>
      <c r="C26" s="82">
        <f t="shared" si="8"/>
        <v>41037</v>
      </c>
      <c r="D26" s="82">
        <f t="shared" si="8"/>
        <v>41060</v>
      </c>
      <c r="E26" s="82">
        <f t="shared" si="8"/>
        <v>41070</v>
      </c>
      <c r="F26" s="82">
        <f t="shared" si="8"/>
        <v>41095</v>
      </c>
      <c r="G26" s="82">
        <f t="shared" si="8"/>
        <v>41100</v>
      </c>
      <c r="H26" s="76">
        <f>H24+30</f>
        <v>191</v>
      </c>
      <c r="I26" s="82">
        <f>I25</f>
        <v>41160</v>
      </c>
      <c r="J26" s="82">
        <f>J25</f>
        <v>41170</v>
      </c>
      <c r="K26" s="82">
        <f>K25</f>
        <v>41170</v>
      </c>
      <c r="L26" s="82">
        <f>L25</f>
        <v>41175</v>
      </c>
      <c r="M26" s="82">
        <f>M25</f>
        <v>41180</v>
      </c>
      <c r="N26" s="43">
        <f>+H25+90</f>
        <v>41190</v>
      </c>
      <c r="O26" s="82">
        <f>O25</f>
        <v>41180</v>
      </c>
      <c r="P26" s="43">
        <f t="shared" si="2"/>
        <v>41190</v>
      </c>
      <c r="Q26" s="43">
        <f t="shared" si="0"/>
        <v>41220</v>
      </c>
      <c r="R26" s="82">
        <f>R25</f>
        <v>41220</v>
      </c>
      <c r="S26" s="43"/>
      <c r="T26" s="87">
        <f>T25</f>
        <v>41290</v>
      </c>
    </row>
    <row r="27" spans="1:20" s="94" customFormat="1">
      <c r="A27" s="90" t="s">
        <v>65</v>
      </c>
      <c r="B27" s="91">
        <f>+H27-70</f>
        <v>41061</v>
      </c>
      <c r="C27" s="91">
        <f>+B27+7</f>
        <v>41068</v>
      </c>
      <c r="D27" s="91">
        <f>+H27-40</f>
        <v>41091</v>
      </c>
      <c r="E27" s="91">
        <f>+D27+10</f>
        <v>41101</v>
      </c>
      <c r="F27" s="91">
        <f>+H27-5</f>
        <v>41126</v>
      </c>
      <c r="G27" s="91">
        <f>+H27</f>
        <v>41131</v>
      </c>
      <c r="H27" s="92">
        <f>H$7+H28</f>
        <v>41131</v>
      </c>
      <c r="I27" s="91">
        <f>+H27+60</f>
        <v>41191</v>
      </c>
      <c r="J27" s="91">
        <f>+H27+70</f>
        <v>41201</v>
      </c>
      <c r="K27" s="91">
        <f>J27</f>
        <v>41201</v>
      </c>
      <c r="L27" s="91">
        <f>H27+75</f>
        <v>41206</v>
      </c>
      <c r="M27" s="91">
        <f>+H27+80</f>
        <v>41211</v>
      </c>
      <c r="N27" s="91">
        <f>+H27+80</f>
        <v>41211</v>
      </c>
      <c r="O27" s="91">
        <f>+M27</f>
        <v>41211</v>
      </c>
      <c r="P27" s="91">
        <f t="shared" si="2"/>
        <v>41211</v>
      </c>
      <c r="Q27" s="91">
        <f t="shared" si="0"/>
        <v>41241</v>
      </c>
      <c r="R27" s="91">
        <f>+H27+120</f>
        <v>41251</v>
      </c>
      <c r="S27" s="91"/>
      <c r="T27" s="93">
        <f>+H27+190</f>
        <v>41321</v>
      </c>
    </row>
    <row r="28" spans="1:20">
      <c r="A28" s="86"/>
      <c r="B28" s="82">
        <f t="shared" ref="B28:G28" si="9">B27</f>
        <v>41061</v>
      </c>
      <c r="C28" s="82">
        <f t="shared" si="9"/>
        <v>41068</v>
      </c>
      <c r="D28" s="82">
        <f t="shared" si="9"/>
        <v>41091</v>
      </c>
      <c r="E28" s="82">
        <f t="shared" si="9"/>
        <v>41101</v>
      </c>
      <c r="F28" s="82">
        <f t="shared" si="9"/>
        <v>41126</v>
      </c>
      <c r="G28" s="82">
        <f t="shared" si="9"/>
        <v>41131</v>
      </c>
      <c r="H28" s="76">
        <f>H26+31</f>
        <v>222</v>
      </c>
      <c r="I28" s="82">
        <f>I27</f>
        <v>41191</v>
      </c>
      <c r="J28" s="82">
        <f>J27</f>
        <v>41201</v>
      </c>
      <c r="K28" s="82">
        <f>K27</f>
        <v>41201</v>
      </c>
      <c r="L28" s="82">
        <f>L27</f>
        <v>41206</v>
      </c>
      <c r="M28" s="82">
        <f>M27</f>
        <v>41211</v>
      </c>
      <c r="N28" s="43">
        <f>+H27+90</f>
        <v>41221</v>
      </c>
      <c r="O28" s="82">
        <f>O27</f>
        <v>41211</v>
      </c>
      <c r="P28" s="43">
        <f t="shared" si="2"/>
        <v>41221</v>
      </c>
      <c r="Q28" s="43">
        <f t="shared" si="0"/>
        <v>41251</v>
      </c>
      <c r="R28" s="82">
        <f>R27</f>
        <v>41251</v>
      </c>
      <c r="S28" s="43"/>
      <c r="T28" s="87">
        <f>T27</f>
        <v>41321</v>
      </c>
    </row>
    <row r="29" spans="1:20" s="94" customFormat="1">
      <c r="A29" s="90" t="s">
        <v>68</v>
      </c>
      <c r="B29" s="91">
        <f>+H29-70</f>
        <v>41092</v>
      </c>
      <c r="C29" s="91">
        <f>+B29+7</f>
        <v>41099</v>
      </c>
      <c r="D29" s="91">
        <f>+H29-40</f>
        <v>41122</v>
      </c>
      <c r="E29" s="91">
        <f>+D29+10</f>
        <v>41132</v>
      </c>
      <c r="F29" s="91">
        <f>+H29-5</f>
        <v>41157</v>
      </c>
      <c r="G29" s="91">
        <f>+H29</f>
        <v>41162</v>
      </c>
      <c r="H29" s="92">
        <f>H$7+H30</f>
        <v>41162</v>
      </c>
      <c r="I29" s="91">
        <f>+H29+60</f>
        <v>41222</v>
      </c>
      <c r="J29" s="91">
        <f>+H29+70</f>
        <v>41232</v>
      </c>
      <c r="K29" s="91">
        <f>J29</f>
        <v>41232</v>
      </c>
      <c r="L29" s="91">
        <f>H29+75</f>
        <v>41237</v>
      </c>
      <c r="M29" s="91">
        <f>+H29+80</f>
        <v>41242</v>
      </c>
      <c r="N29" s="91">
        <f>+H29+80</f>
        <v>41242</v>
      </c>
      <c r="O29" s="91">
        <f>+M29</f>
        <v>41242</v>
      </c>
      <c r="P29" s="91">
        <f t="shared" si="2"/>
        <v>41242</v>
      </c>
      <c r="Q29" s="91">
        <f t="shared" si="0"/>
        <v>41272</v>
      </c>
      <c r="R29" s="91">
        <f>+H29+120</f>
        <v>41282</v>
      </c>
      <c r="S29" s="91"/>
      <c r="T29" s="93">
        <f>+H29+190</f>
        <v>41352</v>
      </c>
    </row>
    <row r="30" spans="1:20">
      <c r="A30" s="86"/>
      <c r="B30" s="82">
        <f t="shared" ref="B30:G30" si="10">B29</f>
        <v>41092</v>
      </c>
      <c r="C30" s="82">
        <f t="shared" si="10"/>
        <v>41099</v>
      </c>
      <c r="D30" s="82">
        <f t="shared" si="10"/>
        <v>41122</v>
      </c>
      <c r="E30" s="82">
        <f t="shared" si="10"/>
        <v>41132</v>
      </c>
      <c r="F30" s="82">
        <f t="shared" si="10"/>
        <v>41157</v>
      </c>
      <c r="G30" s="82">
        <f t="shared" si="10"/>
        <v>41162</v>
      </c>
      <c r="H30" s="76">
        <f>H28+31</f>
        <v>253</v>
      </c>
      <c r="I30" s="82">
        <f>I29</f>
        <v>41222</v>
      </c>
      <c r="J30" s="82">
        <f>J29</f>
        <v>41232</v>
      </c>
      <c r="K30" s="82">
        <f>K29</f>
        <v>41232</v>
      </c>
      <c r="L30" s="82">
        <f>L29</f>
        <v>41237</v>
      </c>
      <c r="M30" s="82">
        <f>M29</f>
        <v>41242</v>
      </c>
      <c r="N30" s="43">
        <f>+H29+90</f>
        <v>41252</v>
      </c>
      <c r="O30" s="82">
        <f>O29</f>
        <v>41242</v>
      </c>
      <c r="P30" s="43">
        <f t="shared" si="2"/>
        <v>41252</v>
      </c>
      <c r="Q30" s="43">
        <f t="shared" si="0"/>
        <v>41282</v>
      </c>
      <c r="R30" s="82">
        <f>R29</f>
        <v>41282</v>
      </c>
      <c r="S30" s="43"/>
      <c r="T30" s="87">
        <f>T29</f>
        <v>41352</v>
      </c>
    </row>
    <row r="31" spans="1:20" s="94" customFormat="1">
      <c r="A31" s="90" t="s">
        <v>69</v>
      </c>
      <c r="B31" s="91">
        <f>+H31-70</f>
        <v>41122</v>
      </c>
      <c r="C31" s="91">
        <f>+B31+7</f>
        <v>41129</v>
      </c>
      <c r="D31" s="91">
        <f>+H31-40</f>
        <v>41152</v>
      </c>
      <c r="E31" s="91">
        <f>+D31+10</f>
        <v>41162</v>
      </c>
      <c r="F31" s="91">
        <f>+H31-5</f>
        <v>41187</v>
      </c>
      <c r="G31" s="91">
        <f>+H31</f>
        <v>41192</v>
      </c>
      <c r="H31" s="92">
        <f>H$7+H32</f>
        <v>41192</v>
      </c>
      <c r="I31" s="91">
        <f>+H31+60</f>
        <v>41252</v>
      </c>
      <c r="J31" s="91">
        <f>+H31+70</f>
        <v>41262</v>
      </c>
      <c r="K31" s="91">
        <f>J31</f>
        <v>41262</v>
      </c>
      <c r="L31" s="91">
        <f>H31+75</f>
        <v>41267</v>
      </c>
      <c r="M31" s="91">
        <f>+H31+80</f>
        <v>41272</v>
      </c>
      <c r="N31" s="91">
        <f>+H31+80</f>
        <v>41272</v>
      </c>
      <c r="O31" s="91">
        <f>+M31</f>
        <v>41272</v>
      </c>
      <c r="P31" s="91">
        <f t="shared" si="2"/>
        <v>41272</v>
      </c>
      <c r="Q31" s="91">
        <f t="shared" si="0"/>
        <v>41302</v>
      </c>
      <c r="R31" s="91">
        <f>+H31+120</f>
        <v>41312</v>
      </c>
      <c r="S31" s="91"/>
      <c r="T31" s="93">
        <f>+H31+190</f>
        <v>41382</v>
      </c>
    </row>
    <row r="32" spans="1:20">
      <c r="A32" s="86"/>
      <c r="B32" s="82">
        <f t="shared" ref="B32:G32" si="11">B31</f>
        <v>41122</v>
      </c>
      <c r="C32" s="82">
        <f t="shared" si="11"/>
        <v>41129</v>
      </c>
      <c r="D32" s="82">
        <f t="shared" si="11"/>
        <v>41152</v>
      </c>
      <c r="E32" s="82">
        <f t="shared" si="11"/>
        <v>41162</v>
      </c>
      <c r="F32" s="82">
        <f t="shared" si="11"/>
        <v>41187</v>
      </c>
      <c r="G32" s="82">
        <f t="shared" si="11"/>
        <v>41192</v>
      </c>
      <c r="H32" s="76">
        <f>H30+30</f>
        <v>283</v>
      </c>
      <c r="I32" s="82">
        <f>I31</f>
        <v>41252</v>
      </c>
      <c r="J32" s="82">
        <f>J31</f>
        <v>41262</v>
      </c>
      <c r="K32" s="82">
        <f>K31</f>
        <v>41262</v>
      </c>
      <c r="L32" s="82">
        <f>L31</f>
        <v>41267</v>
      </c>
      <c r="M32" s="82">
        <f>M31</f>
        <v>41272</v>
      </c>
      <c r="N32" s="43">
        <f>+H31+90</f>
        <v>41282</v>
      </c>
      <c r="O32" s="82">
        <f>O31</f>
        <v>41272</v>
      </c>
      <c r="P32" s="43">
        <f t="shared" si="2"/>
        <v>41282</v>
      </c>
      <c r="Q32" s="43">
        <f t="shared" si="0"/>
        <v>41312</v>
      </c>
      <c r="R32" s="82">
        <f>R31</f>
        <v>41312</v>
      </c>
      <c r="S32" s="43"/>
      <c r="T32" s="87">
        <f>T31</f>
        <v>41382</v>
      </c>
    </row>
    <row r="33" spans="1:20" s="94" customFormat="1">
      <c r="A33" s="90" t="s">
        <v>70</v>
      </c>
      <c r="B33" s="91">
        <f>+H33-70</f>
        <v>41153</v>
      </c>
      <c r="C33" s="91">
        <f>+B33+7</f>
        <v>41160</v>
      </c>
      <c r="D33" s="91">
        <f>+H33-40</f>
        <v>41183</v>
      </c>
      <c r="E33" s="91">
        <f>+D33+10</f>
        <v>41193</v>
      </c>
      <c r="F33" s="91">
        <f>+H33-5</f>
        <v>41218</v>
      </c>
      <c r="G33" s="91">
        <f>+H33</f>
        <v>41223</v>
      </c>
      <c r="H33" s="92">
        <f>H$7+H34</f>
        <v>41223</v>
      </c>
      <c r="I33" s="91">
        <f>+H33+60</f>
        <v>41283</v>
      </c>
      <c r="J33" s="91">
        <f>+H33+70</f>
        <v>41293</v>
      </c>
      <c r="K33" s="91">
        <f>J33</f>
        <v>41293</v>
      </c>
      <c r="L33" s="91">
        <f>H33+75</f>
        <v>41298</v>
      </c>
      <c r="M33" s="91">
        <f>+H33+80</f>
        <v>41303</v>
      </c>
      <c r="N33" s="91">
        <f>+H33+80</f>
        <v>41303</v>
      </c>
      <c r="O33" s="91">
        <f>+M33</f>
        <v>41303</v>
      </c>
      <c r="P33" s="91">
        <f t="shared" si="2"/>
        <v>41303</v>
      </c>
      <c r="Q33" s="91">
        <f t="shared" si="0"/>
        <v>41333</v>
      </c>
      <c r="R33" s="91">
        <f>+H33+120</f>
        <v>41343</v>
      </c>
      <c r="S33" s="91"/>
      <c r="T33" s="93">
        <f>+H33+190</f>
        <v>41413</v>
      </c>
    </row>
    <row r="34" spans="1:20">
      <c r="A34" s="86"/>
      <c r="B34" s="82">
        <f t="shared" ref="B34:G34" si="12">B33</f>
        <v>41153</v>
      </c>
      <c r="C34" s="82">
        <f t="shared" si="12"/>
        <v>41160</v>
      </c>
      <c r="D34" s="82">
        <f t="shared" si="12"/>
        <v>41183</v>
      </c>
      <c r="E34" s="82">
        <f t="shared" si="12"/>
        <v>41193</v>
      </c>
      <c r="F34" s="82">
        <f t="shared" si="12"/>
        <v>41218</v>
      </c>
      <c r="G34" s="82">
        <f t="shared" si="12"/>
        <v>41223</v>
      </c>
      <c r="H34" s="76">
        <f>H32+31</f>
        <v>314</v>
      </c>
      <c r="I34" s="82">
        <f>I33</f>
        <v>41283</v>
      </c>
      <c r="J34" s="82">
        <f>J33</f>
        <v>41293</v>
      </c>
      <c r="K34" s="82">
        <f>K33</f>
        <v>41293</v>
      </c>
      <c r="L34" s="82">
        <f>L33</f>
        <v>41298</v>
      </c>
      <c r="M34" s="82">
        <f>M33</f>
        <v>41303</v>
      </c>
      <c r="N34" s="43">
        <f>+H33+90</f>
        <v>41313</v>
      </c>
      <c r="O34" s="82">
        <f>O33</f>
        <v>41303</v>
      </c>
      <c r="P34" s="43">
        <f t="shared" si="2"/>
        <v>41313</v>
      </c>
      <c r="Q34" s="43">
        <f t="shared" si="0"/>
        <v>41343</v>
      </c>
      <c r="R34" s="82">
        <f>R33</f>
        <v>41343</v>
      </c>
      <c r="S34" s="43"/>
      <c r="T34" s="87">
        <f>T33</f>
        <v>41413</v>
      </c>
    </row>
    <row r="35" spans="1:20" s="94" customFormat="1">
      <c r="A35" s="90" t="s">
        <v>71</v>
      </c>
      <c r="B35" s="91">
        <f>+H35-70</f>
        <v>41183</v>
      </c>
      <c r="C35" s="91">
        <f>+B35+7</f>
        <v>41190</v>
      </c>
      <c r="D35" s="91">
        <f>+H35-40</f>
        <v>41213</v>
      </c>
      <c r="E35" s="91">
        <f>+D35+10</f>
        <v>41223</v>
      </c>
      <c r="F35" s="91">
        <f>+H35-5</f>
        <v>41248</v>
      </c>
      <c r="G35" s="91">
        <f>+H35</f>
        <v>41253</v>
      </c>
      <c r="H35" s="92">
        <f>H$7+H36</f>
        <v>41253</v>
      </c>
      <c r="I35" s="91">
        <f>+H35+60</f>
        <v>41313</v>
      </c>
      <c r="J35" s="91">
        <f>+H35+70</f>
        <v>41323</v>
      </c>
      <c r="K35" s="91">
        <f>J35</f>
        <v>41323</v>
      </c>
      <c r="L35" s="91">
        <f>H35+75</f>
        <v>41328</v>
      </c>
      <c r="M35" s="91">
        <f>+H35+80</f>
        <v>41333</v>
      </c>
      <c r="N35" s="91">
        <f>+H35+80</f>
        <v>41333</v>
      </c>
      <c r="O35" s="91">
        <f>+M35</f>
        <v>41333</v>
      </c>
      <c r="P35" s="91">
        <f t="shared" si="2"/>
        <v>41333</v>
      </c>
      <c r="Q35" s="91">
        <f t="shared" si="0"/>
        <v>41363</v>
      </c>
      <c r="R35" s="91">
        <f>+H35+120</f>
        <v>41373</v>
      </c>
      <c r="S35" s="91"/>
      <c r="T35" s="93">
        <f>+H35+190</f>
        <v>41443</v>
      </c>
    </row>
    <row r="36" spans="1:20" ht="13.8" thickBot="1">
      <c r="A36" s="88"/>
      <c r="B36" s="83">
        <f t="shared" ref="B36:G36" si="13">B35</f>
        <v>41183</v>
      </c>
      <c r="C36" s="83">
        <f t="shared" si="13"/>
        <v>41190</v>
      </c>
      <c r="D36" s="83">
        <f t="shared" si="13"/>
        <v>41213</v>
      </c>
      <c r="E36" s="83">
        <f t="shared" si="13"/>
        <v>41223</v>
      </c>
      <c r="F36" s="83">
        <f t="shared" si="13"/>
        <v>41248</v>
      </c>
      <c r="G36" s="83">
        <f t="shared" si="13"/>
        <v>41253</v>
      </c>
      <c r="H36" s="84">
        <f>H34+30</f>
        <v>344</v>
      </c>
      <c r="I36" s="83">
        <f>I35</f>
        <v>41313</v>
      </c>
      <c r="J36" s="83">
        <f>J35</f>
        <v>41323</v>
      </c>
      <c r="K36" s="83">
        <f>K35</f>
        <v>41323</v>
      </c>
      <c r="L36" s="83">
        <f>L35</f>
        <v>41328</v>
      </c>
      <c r="M36" s="83">
        <f>M35</f>
        <v>41333</v>
      </c>
      <c r="N36" s="85">
        <f>H35+90</f>
        <v>41343</v>
      </c>
      <c r="O36" s="83">
        <f>O35</f>
        <v>41333</v>
      </c>
      <c r="P36" s="85">
        <f>N36</f>
        <v>41343</v>
      </c>
      <c r="Q36" s="85">
        <f t="shared" si="0"/>
        <v>41373</v>
      </c>
      <c r="R36" s="83">
        <f>R35</f>
        <v>41373</v>
      </c>
      <c r="S36" s="85"/>
      <c r="T36" s="89">
        <f>T35</f>
        <v>41443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V87"/>
  <sheetViews>
    <sheetView workbookViewId="0">
      <pane xSplit="1" ySplit="11" topLeftCell="B12" activePane="bottomRight" state="frozen"/>
      <selection activeCell="I23" sqref="I23"/>
      <selection pane="topRight" activeCell="I23" sqref="I23"/>
      <selection pane="bottomLeft" activeCell="I23" sqref="I23"/>
      <selection pane="bottomRight" activeCell="B25" sqref="B25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221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tr">
        <f>B6</f>
        <v>Cycle start</v>
      </c>
      <c r="E6" s="7" t="s">
        <v>14</v>
      </c>
      <c r="F6" s="8" t="str">
        <f>D6</f>
        <v>Cycle start</v>
      </c>
      <c r="G6" s="7" t="str">
        <f>F6</f>
        <v>Cycle start</v>
      </c>
      <c r="H6" s="95" t="s">
        <v>112</v>
      </c>
      <c r="I6" s="7" t="str">
        <f>G6</f>
        <v>Cycle start</v>
      </c>
      <c r="J6" s="8" t="str">
        <f>I6</f>
        <v>Cycle start</v>
      </c>
      <c r="K6" s="8" t="str">
        <f>J6</f>
        <v>Cycle start</v>
      </c>
      <c r="L6" s="8" t="str">
        <f>K6</f>
        <v>Cycle start</v>
      </c>
      <c r="M6" s="7" t="str">
        <f>K6</f>
        <v>Cycle start</v>
      </c>
      <c r="N6" s="8" t="str">
        <f>M6</f>
        <v>Cycle start</v>
      </c>
      <c r="O6" s="7" t="str">
        <f>N6</f>
        <v>Cycle start</v>
      </c>
      <c r="P6" s="8"/>
      <c r="Q6" s="7" t="s">
        <v>15</v>
      </c>
      <c r="R6" s="8" t="s">
        <v>16</v>
      </c>
      <c r="S6" s="7" t="str">
        <f>R6</f>
        <v>Record Closes</v>
      </c>
      <c r="T6" s="10" t="str">
        <f>O6</f>
        <v>Cycle start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41275</v>
      </c>
      <c r="I7" s="14" t="s">
        <v>19</v>
      </c>
      <c r="J7" s="19" t="s">
        <v>20</v>
      </c>
      <c r="K7" s="15" t="str">
        <f>J7</f>
        <v>+ 70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21" t="s">
        <v>113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22" t="s">
        <v>110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ht="4.5" customHeight="1">
      <c r="A12" s="33"/>
      <c r="B12" s="34"/>
      <c r="D12" s="35"/>
      <c r="F12" s="35"/>
      <c r="H12" s="36"/>
      <c r="J12" s="35"/>
      <c r="K12" s="35"/>
      <c r="L12" s="35"/>
      <c r="N12" s="35"/>
      <c r="P12" s="35"/>
      <c r="R12" s="35"/>
      <c r="T12" s="37"/>
    </row>
    <row r="13" spans="1:22" s="94" customFormat="1" ht="13.5" customHeight="1">
      <c r="A13" s="90" t="s">
        <v>62</v>
      </c>
      <c r="B13" s="91">
        <f>+H13-70</f>
        <v>41214</v>
      </c>
      <c r="C13" s="91">
        <f>+B13+7</f>
        <v>41221</v>
      </c>
      <c r="D13" s="91">
        <f>+H13-40</f>
        <v>41244</v>
      </c>
      <c r="E13" s="91">
        <f>+D13+10</f>
        <v>41254</v>
      </c>
      <c r="F13" s="91">
        <f>+H13-5</f>
        <v>41279</v>
      </c>
      <c r="G13" s="91">
        <f>+H13</f>
        <v>41284</v>
      </c>
      <c r="H13" s="92">
        <f>H$7+H14</f>
        <v>41284</v>
      </c>
      <c r="I13" s="91">
        <f>+H13+60</f>
        <v>41344</v>
      </c>
      <c r="J13" s="91">
        <f>+H13+70</f>
        <v>41354</v>
      </c>
      <c r="K13" s="91">
        <f>J13</f>
        <v>41354</v>
      </c>
      <c r="L13" s="91">
        <f>H13+75</f>
        <v>41359</v>
      </c>
      <c r="M13" s="91">
        <f>+H13+80</f>
        <v>41364</v>
      </c>
      <c r="N13" s="91">
        <f>+H13+80</f>
        <v>41364</v>
      </c>
      <c r="O13" s="91">
        <f>+M13</f>
        <v>41364</v>
      </c>
      <c r="P13" s="91">
        <f>+N13</f>
        <v>41364</v>
      </c>
      <c r="Q13" s="91">
        <f t="shared" ref="Q13:Q36" si="0">+P13+30</f>
        <v>41394</v>
      </c>
      <c r="R13" s="91">
        <f>+H13+120</f>
        <v>41404</v>
      </c>
      <c r="S13" s="91" t="s">
        <v>63</v>
      </c>
      <c r="T13" s="93">
        <f>+H13+190</f>
        <v>41474</v>
      </c>
    </row>
    <row r="14" spans="1:22">
      <c r="A14" s="86"/>
      <c r="B14" s="82">
        <f t="shared" ref="B14:G14" si="1">B13</f>
        <v>41214</v>
      </c>
      <c r="C14" s="82">
        <f t="shared" si="1"/>
        <v>41221</v>
      </c>
      <c r="D14" s="82">
        <f t="shared" si="1"/>
        <v>41244</v>
      </c>
      <c r="E14" s="82">
        <f t="shared" si="1"/>
        <v>41254</v>
      </c>
      <c r="F14" s="82">
        <f t="shared" si="1"/>
        <v>41279</v>
      </c>
      <c r="G14" s="82">
        <f t="shared" si="1"/>
        <v>41284</v>
      </c>
      <c r="H14" s="76">
        <v>9</v>
      </c>
      <c r="I14" s="82">
        <f>I13</f>
        <v>41344</v>
      </c>
      <c r="J14" s="82">
        <f>J13</f>
        <v>41354</v>
      </c>
      <c r="K14" s="82">
        <f>K13</f>
        <v>41354</v>
      </c>
      <c r="L14" s="82">
        <f>L13</f>
        <v>41359</v>
      </c>
      <c r="M14" s="82">
        <f>M13</f>
        <v>41364</v>
      </c>
      <c r="N14" s="43">
        <f>+H13+90</f>
        <v>41374</v>
      </c>
      <c r="O14" s="82">
        <f>O13</f>
        <v>41364</v>
      </c>
      <c r="P14" s="43">
        <f t="shared" ref="P14:P35" si="2">+N14</f>
        <v>41374</v>
      </c>
      <c r="Q14" s="43">
        <f t="shared" si="0"/>
        <v>41404</v>
      </c>
      <c r="R14" s="82">
        <f>R13</f>
        <v>41404</v>
      </c>
      <c r="S14" s="43" t="s">
        <v>64</v>
      </c>
      <c r="T14" s="87">
        <f>T13</f>
        <v>41474</v>
      </c>
    </row>
    <row r="15" spans="1:22" s="94" customFormat="1">
      <c r="A15" s="90" t="s">
        <v>65</v>
      </c>
      <c r="B15" s="91">
        <f>+H15-70</f>
        <v>41245</v>
      </c>
      <c r="C15" s="91">
        <f>+B15+7</f>
        <v>41252</v>
      </c>
      <c r="D15" s="91">
        <f>+H15-40</f>
        <v>41275</v>
      </c>
      <c r="E15" s="91">
        <f>+D15+10</f>
        <v>41285</v>
      </c>
      <c r="F15" s="91">
        <f>+H15-5</f>
        <v>41310</v>
      </c>
      <c r="G15" s="91">
        <f>+H15</f>
        <v>41315</v>
      </c>
      <c r="H15" s="92">
        <f>H$7+H16</f>
        <v>41315</v>
      </c>
      <c r="I15" s="91">
        <f>+H15+60</f>
        <v>41375</v>
      </c>
      <c r="J15" s="91">
        <f>+H15+70</f>
        <v>41385</v>
      </c>
      <c r="K15" s="91">
        <f>J15</f>
        <v>41385</v>
      </c>
      <c r="L15" s="91">
        <f>H15+75</f>
        <v>41390</v>
      </c>
      <c r="M15" s="91">
        <f>+H15+80</f>
        <v>41395</v>
      </c>
      <c r="N15" s="91">
        <f>+H15+80</f>
        <v>41395</v>
      </c>
      <c r="O15" s="91">
        <f>+M15</f>
        <v>41395</v>
      </c>
      <c r="P15" s="91">
        <f t="shared" si="2"/>
        <v>41395</v>
      </c>
      <c r="Q15" s="91">
        <f t="shared" si="0"/>
        <v>41425</v>
      </c>
      <c r="R15" s="91">
        <f>+H15+120</f>
        <v>41435</v>
      </c>
      <c r="S15" s="91" t="s">
        <v>66</v>
      </c>
      <c r="T15" s="93">
        <f>+H15+190</f>
        <v>41505</v>
      </c>
    </row>
    <row r="16" spans="1:22">
      <c r="A16" s="86"/>
      <c r="B16" s="82">
        <f t="shared" ref="B16:G16" si="3">B15</f>
        <v>41245</v>
      </c>
      <c r="C16" s="82">
        <f t="shared" si="3"/>
        <v>41252</v>
      </c>
      <c r="D16" s="82">
        <f t="shared" si="3"/>
        <v>41275</v>
      </c>
      <c r="E16" s="82">
        <f t="shared" si="3"/>
        <v>41285</v>
      </c>
      <c r="F16" s="82">
        <f t="shared" si="3"/>
        <v>41310</v>
      </c>
      <c r="G16" s="82">
        <f t="shared" si="3"/>
        <v>41315</v>
      </c>
      <c r="H16" s="76">
        <f>H14+31</f>
        <v>40</v>
      </c>
      <c r="I16" s="82">
        <f>I15</f>
        <v>41375</v>
      </c>
      <c r="J16" s="82">
        <f>J15</f>
        <v>41385</v>
      </c>
      <c r="K16" s="82">
        <f>K15</f>
        <v>41385</v>
      </c>
      <c r="L16" s="82">
        <f>L15</f>
        <v>41390</v>
      </c>
      <c r="M16" s="82">
        <f>M15</f>
        <v>41395</v>
      </c>
      <c r="N16" s="43">
        <f>+H15+90</f>
        <v>41405</v>
      </c>
      <c r="O16" s="82">
        <f>O15</f>
        <v>41395</v>
      </c>
      <c r="P16" s="43">
        <f t="shared" si="2"/>
        <v>41405</v>
      </c>
      <c r="Q16" s="43">
        <f t="shared" si="0"/>
        <v>41435</v>
      </c>
      <c r="R16" s="82">
        <f>R15</f>
        <v>41435</v>
      </c>
      <c r="S16" s="43" t="s">
        <v>67</v>
      </c>
      <c r="T16" s="87">
        <f>T15</f>
        <v>41505</v>
      </c>
    </row>
    <row r="17" spans="1:20" s="94" customFormat="1">
      <c r="A17" s="90" t="s">
        <v>68</v>
      </c>
      <c r="B17" s="91">
        <f>+H17-70</f>
        <v>41273</v>
      </c>
      <c r="C17" s="91">
        <f>+B17+7</f>
        <v>41280</v>
      </c>
      <c r="D17" s="91">
        <f>+H17-40</f>
        <v>41303</v>
      </c>
      <c r="E17" s="91">
        <f>+D17+10</f>
        <v>41313</v>
      </c>
      <c r="F17" s="91">
        <f>+H17-5</f>
        <v>41338</v>
      </c>
      <c r="G17" s="91">
        <f>+H17</f>
        <v>41343</v>
      </c>
      <c r="H17" s="92">
        <f>H$7+H18</f>
        <v>41343</v>
      </c>
      <c r="I17" s="91">
        <f>+H17+60</f>
        <v>41403</v>
      </c>
      <c r="J17" s="91">
        <f>+H17+70</f>
        <v>41413</v>
      </c>
      <c r="K17" s="91">
        <f>J17</f>
        <v>41413</v>
      </c>
      <c r="L17" s="91">
        <f>H17+75</f>
        <v>41418</v>
      </c>
      <c r="M17" s="91">
        <f>+H17+80</f>
        <v>41423</v>
      </c>
      <c r="N17" s="91">
        <f>+H17+80</f>
        <v>41423</v>
      </c>
      <c r="O17" s="91">
        <f>+M17</f>
        <v>41423</v>
      </c>
      <c r="P17" s="91">
        <f t="shared" si="2"/>
        <v>41423</v>
      </c>
      <c r="Q17" s="91">
        <f t="shared" si="0"/>
        <v>41453</v>
      </c>
      <c r="R17" s="91">
        <f>+H17+120</f>
        <v>41463</v>
      </c>
      <c r="S17" s="91"/>
      <c r="T17" s="93">
        <f>+H17+190</f>
        <v>41533</v>
      </c>
    </row>
    <row r="18" spans="1:20">
      <c r="A18" s="86"/>
      <c r="B18" s="82">
        <f t="shared" ref="B18:G18" si="4">B17</f>
        <v>41273</v>
      </c>
      <c r="C18" s="82">
        <f t="shared" si="4"/>
        <v>41280</v>
      </c>
      <c r="D18" s="82">
        <f t="shared" si="4"/>
        <v>41303</v>
      </c>
      <c r="E18" s="82">
        <f t="shared" si="4"/>
        <v>41313</v>
      </c>
      <c r="F18" s="82">
        <f t="shared" si="4"/>
        <v>41338</v>
      </c>
      <c r="G18" s="82">
        <f t="shared" si="4"/>
        <v>41343</v>
      </c>
      <c r="H18" s="76">
        <f>IF(H9="no",H16+28,H16+29)</f>
        <v>68</v>
      </c>
      <c r="I18" s="82">
        <f>I17</f>
        <v>41403</v>
      </c>
      <c r="J18" s="82">
        <f>J17</f>
        <v>41413</v>
      </c>
      <c r="K18" s="82">
        <f>K17</f>
        <v>41413</v>
      </c>
      <c r="L18" s="82">
        <f>L17</f>
        <v>41418</v>
      </c>
      <c r="M18" s="82">
        <f>M17</f>
        <v>41423</v>
      </c>
      <c r="N18" s="43">
        <f>+H17+90</f>
        <v>41433</v>
      </c>
      <c r="O18" s="82">
        <f>O17</f>
        <v>41423</v>
      </c>
      <c r="P18" s="43">
        <f t="shared" si="2"/>
        <v>41433</v>
      </c>
      <c r="Q18" s="43">
        <f t="shared" si="0"/>
        <v>41463</v>
      </c>
      <c r="R18" s="82">
        <f>R17</f>
        <v>41463</v>
      </c>
      <c r="S18" s="43"/>
      <c r="T18" s="87">
        <f>T17</f>
        <v>41533</v>
      </c>
    </row>
    <row r="19" spans="1:20" s="94" customFormat="1">
      <c r="A19" s="90" t="s">
        <v>69</v>
      </c>
      <c r="B19" s="91">
        <f>+H19-70</f>
        <v>41304</v>
      </c>
      <c r="C19" s="91">
        <f>+B19+7</f>
        <v>41311</v>
      </c>
      <c r="D19" s="91">
        <f>+H19-40</f>
        <v>41334</v>
      </c>
      <c r="E19" s="91">
        <f>+D19+10</f>
        <v>41344</v>
      </c>
      <c r="F19" s="91">
        <f>+H19-5</f>
        <v>41369</v>
      </c>
      <c r="G19" s="91">
        <f>+H19</f>
        <v>41374</v>
      </c>
      <c r="H19" s="92">
        <f>H$7+H20</f>
        <v>41374</v>
      </c>
      <c r="I19" s="91">
        <f>+H19+60</f>
        <v>41434</v>
      </c>
      <c r="J19" s="91">
        <f>+H19+70</f>
        <v>41444</v>
      </c>
      <c r="K19" s="91">
        <f>J19</f>
        <v>41444</v>
      </c>
      <c r="L19" s="91">
        <f>H19+75</f>
        <v>41449</v>
      </c>
      <c r="M19" s="91">
        <f>+H19+80</f>
        <v>41454</v>
      </c>
      <c r="N19" s="91">
        <f>+H19+80</f>
        <v>41454</v>
      </c>
      <c r="O19" s="91">
        <f>+M19</f>
        <v>41454</v>
      </c>
      <c r="P19" s="91">
        <f t="shared" si="2"/>
        <v>41454</v>
      </c>
      <c r="Q19" s="91">
        <f t="shared" si="0"/>
        <v>41484</v>
      </c>
      <c r="R19" s="91">
        <f>+H19+120</f>
        <v>41494</v>
      </c>
      <c r="S19" s="91"/>
      <c r="T19" s="93">
        <f>+H19+190</f>
        <v>41564</v>
      </c>
    </row>
    <row r="20" spans="1:20">
      <c r="A20" s="86"/>
      <c r="B20" s="82">
        <f t="shared" ref="B20:G20" si="5">B19</f>
        <v>41304</v>
      </c>
      <c r="C20" s="82">
        <f t="shared" si="5"/>
        <v>41311</v>
      </c>
      <c r="D20" s="82">
        <f t="shared" si="5"/>
        <v>41334</v>
      </c>
      <c r="E20" s="82">
        <f t="shared" si="5"/>
        <v>41344</v>
      </c>
      <c r="F20" s="82">
        <f t="shared" si="5"/>
        <v>41369</v>
      </c>
      <c r="G20" s="82">
        <f t="shared" si="5"/>
        <v>41374</v>
      </c>
      <c r="H20" s="76">
        <f>H18+31</f>
        <v>99</v>
      </c>
      <c r="I20" s="82">
        <f>I19</f>
        <v>41434</v>
      </c>
      <c r="J20" s="82">
        <f>J19</f>
        <v>41444</v>
      </c>
      <c r="K20" s="82">
        <f>K19</f>
        <v>41444</v>
      </c>
      <c r="L20" s="82">
        <f>L19</f>
        <v>41449</v>
      </c>
      <c r="M20" s="82">
        <f>M19</f>
        <v>41454</v>
      </c>
      <c r="N20" s="43">
        <f>+H19+90</f>
        <v>41464</v>
      </c>
      <c r="O20" s="82">
        <f>O19</f>
        <v>41454</v>
      </c>
      <c r="P20" s="43">
        <f t="shared" si="2"/>
        <v>41464</v>
      </c>
      <c r="Q20" s="43">
        <f t="shared" si="0"/>
        <v>41494</v>
      </c>
      <c r="R20" s="82">
        <f>R19</f>
        <v>41494</v>
      </c>
      <c r="S20" s="43"/>
      <c r="T20" s="87">
        <f>T19</f>
        <v>41564</v>
      </c>
    </row>
    <row r="21" spans="1:20" s="94" customFormat="1">
      <c r="A21" s="90" t="s">
        <v>70</v>
      </c>
      <c r="B21" s="91">
        <f>+H21-70</f>
        <v>41334</v>
      </c>
      <c r="C21" s="91">
        <f>+B21+7</f>
        <v>41341</v>
      </c>
      <c r="D21" s="91">
        <f>+H21-40</f>
        <v>41364</v>
      </c>
      <c r="E21" s="91">
        <f>+D21+10</f>
        <v>41374</v>
      </c>
      <c r="F21" s="91">
        <f>+H21-5</f>
        <v>41399</v>
      </c>
      <c r="G21" s="91">
        <f>+H21</f>
        <v>41404</v>
      </c>
      <c r="H21" s="92">
        <f>H$7+H22</f>
        <v>41404</v>
      </c>
      <c r="I21" s="91">
        <f>+H21+60</f>
        <v>41464</v>
      </c>
      <c r="J21" s="91">
        <f>+H21+70</f>
        <v>41474</v>
      </c>
      <c r="K21" s="91">
        <f>J21</f>
        <v>41474</v>
      </c>
      <c r="L21" s="91">
        <f>H21+75</f>
        <v>41479</v>
      </c>
      <c r="M21" s="91">
        <f>+H21+80</f>
        <v>41484</v>
      </c>
      <c r="N21" s="91">
        <f>+H21+80</f>
        <v>41484</v>
      </c>
      <c r="O21" s="91">
        <f>+M21</f>
        <v>41484</v>
      </c>
      <c r="P21" s="91">
        <f t="shared" si="2"/>
        <v>41484</v>
      </c>
      <c r="Q21" s="91">
        <f t="shared" si="0"/>
        <v>41514</v>
      </c>
      <c r="R21" s="91">
        <f>+H21+120</f>
        <v>41524</v>
      </c>
      <c r="S21" s="91"/>
      <c r="T21" s="93">
        <f>+H21+190</f>
        <v>41594</v>
      </c>
    </row>
    <row r="22" spans="1:20">
      <c r="A22" s="86"/>
      <c r="B22" s="82">
        <f t="shared" ref="B22:G22" si="6">B21</f>
        <v>41334</v>
      </c>
      <c r="C22" s="82">
        <f t="shared" si="6"/>
        <v>41341</v>
      </c>
      <c r="D22" s="82">
        <f t="shared" si="6"/>
        <v>41364</v>
      </c>
      <c r="E22" s="82">
        <f t="shared" si="6"/>
        <v>41374</v>
      </c>
      <c r="F22" s="82">
        <f t="shared" si="6"/>
        <v>41399</v>
      </c>
      <c r="G22" s="82">
        <f t="shared" si="6"/>
        <v>41404</v>
      </c>
      <c r="H22" s="76">
        <f>H20+30</f>
        <v>129</v>
      </c>
      <c r="I22" s="82">
        <f>I21</f>
        <v>41464</v>
      </c>
      <c r="J22" s="82">
        <f>J21</f>
        <v>41474</v>
      </c>
      <c r="K22" s="82">
        <f>K21</f>
        <v>41474</v>
      </c>
      <c r="L22" s="82">
        <f>L21</f>
        <v>41479</v>
      </c>
      <c r="M22" s="82">
        <f>M21</f>
        <v>41484</v>
      </c>
      <c r="N22" s="43">
        <f>+H21+90</f>
        <v>41494</v>
      </c>
      <c r="O22" s="82">
        <f>O21</f>
        <v>41484</v>
      </c>
      <c r="P22" s="43">
        <f t="shared" si="2"/>
        <v>41494</v>
      </c>
      <c r="Q22" s="43">
        <f t="shared" si="0"/>
        <v>41524</v>
      </c>
      <c r="R22" s="82">
        <f>R21</f>
        <v>41524</v>
      </c>
      <c r="S22" s="43"/>
      <c r="T22" s="87">
        <f>T21</f>
        <v>41594</v>
      </c>
    </row>
    <row r="23" spans="1:20" s="94" customFormat="1">
      <c r="A23" s="90" t="s">
        <v>71</v>
      </c>
      <c r="B23" s="91">
        <f>+H23-70</f>
        <v>41365</v>
      </c>
      <c r="C23" s="91">
        <f>+B23+7</f>
        <v>41372</v>
      </c>
      <c r="D23" s="91">
        <f>+H23-40</f>
        <v>41395</v>
      </c>
      <c r="E23" s="91">
        <f>+D23+10</f>
        <v>41405</v>
      </c>
      <c r="F23" s="91">
        <f>+H23-5</f>
        <v>41430</v>
      </c>
      <c r="G23" s="91">
        <f>+H23</f>
        <v>41435</v>
      </c>
      <c r="H23" s="92">
        <f>H$7+H24</f>
        <v>41435</v>
      </c>
      <c r="I23" s="91">
        <f>+H23+60</f>
        <v>41495</v>
      </c>
      <c r="J23" s="91">
        <f>+H23+70</f>
        <v>41505</v>
      </c>
      <c r="K23" s="91">
        <f>J23</f>
        <v>41505</v>
      </c>
      <c r="L23" s="91">
        <f>H23+75</f>
        <v>41510</v>
      </c>
      <c r="M23" s="91">
        <f>+H23+80</f>
        <v>41515</v>
      </c>
      <c r="N23" s="91">
        <f>+H23+80</f>
        <v>41515</v>
      </c>
      <c r="O23" s="91">
        <f>+M23</f>
        <v>41515</v>
      </c>
      <c r="P23" s="91">
        <f t="shared" si="2"/>
        <v>41515</v>
      </c>
      <c r="Q23" s="91">
        <f t="shared" si="0"/>
        <v>41545</v>
      </c>
      <c r="R23" s="91">
        <f>+H23+120</f>
        <v>41555</v>
      </c>
      <c r="S23" s="91"/>
      <c r="T23" s="93">
        <f>+H23+190</f>
        <v>41625</v>
      </c>
    </row>
    <row r="24" spans="1:20">
      <c r="A24" s="86"/>
      <c r="B24" s="82">
        <f t="shared" ref="B24:G24" si="7">B23</f>
        <v>41365</v>
      </c>
      <c r="C24" s="82">
        <f t="shared" si="7"/>
        <v>41372</v>
      </c>
      <c r="D24" s="82">
        <f t="shared" si="7"/>
        <v>41395</v>
      </c>
      <c r="E24" s="82">
        <f t="shared" si="7"/>
        <v>41405</v>
      </c>
      <c r="F24" s="82">
        <f t="shared" si="7"/>
        <v>41430</v>
      </c>
      <c r="G24" s="82">
        <f t="shared" si="7"/>
        <v>41435</v>
      </c>
      <c r="H24" s="76">
        <f>H22+31</f>
        <v>160</v>
      </c>
      <c r="I24" s="82">
        <f>I23</f>
        <v>41495</v>
      </c>
      <c r="J24" s="82">
        <f>J23</f>
        <v>41505</v>
      </c>
      <c r="K24" s="82">
        <f>K23</f>
        <v>41505</v>
      </c>
      <c r="L24" s="82">
        <f>L23</f>
        <v>41510</v>
      </c>
      <c r="M24" s="82">
        <f>M23</f>
        <v>41515</v>
      </c>
      <c r="N24" s="43">
        <f>+H23+90</f>
        <v>41525</v>
      </c>
      <c r="O24" s="82">
        <f>O23</f>
        <v>41515</v>
      </c>
      <c r="P24" s="43">
        <f t="shared" si="2"/>
        <v>41525</v>
      </c>
      <c r="Q24" s="43">
        <f t="shared" si="0"/>
        <v>41555</v>
      </c>
      <c r="R24" s="82">
        <f>R23</f>
        <v>41555</v>
      </c>
      <c r="S24" s="43"/>
      <c r="T24" s="87">
        <f>T23</f>
        <v>41625</v>
      </c>
    </row>
    <row r="25" spans="1:20" s="94" customFormat="1">
      <c r="A25" s="90" t="s">
        <v>62</v>
      </c>
      <c r="B25" s="91">
        <f>+H25-70</f>
        <v>41395</v>
      </c>
      <c r="C25" s="91">
        <f>+B25+7</f>
        <v>41402</v>
      </c>
      <c r="D25" s="91">
        <f>+H25-40</f>
        <v>41425</v>
      </c>
      <c r="E25" s="91">
        <f>+D25+10</f>
        <v>41435</v>
      </c>
      <c r="F25" s="91">
        <f>+H25-5</f>
        <v>41460</v>
      </c>
      <c r="G25" s="91">
        <f>+H25</f>
        <v>41465</v>
      </c>
      <c r="H25" s="92">
        <f>H$7+H26</f>
        <v>41465</v>
      </c>
      <c r="I25" s="91">
        <f>+H25+60</f>
        <v>41525</v>
      </c>
      <c r="J25" s="91">
        <f>+H25+70</f>
        <v>41535</v>
      </c>
      <c r="K25" s="91">
        <f>J25</f>
        <v>41535</v>
      </c>
      <c r="L25" s="91">
        <f>H25+75</f>
        <v>41540</v>
      </c>
      <c r="M25" s="91">
        <f>+H25+80</f>
        <v>41545</v>
      </c>
      <c r="N25" s="91">
        <f>+H25+80</f>
        <v>41545</v>
      </c>
      <c r="O25" s="91">
        <f>+M25</f>
        <v>41545</v>
      </c>
      <c r="P25" s="91">
        <f t="shared" si="2"/>
        <v>41545</v>
      </c>
      <c r="Q25" s="91">
        <f t="shared" si="0"/>
        <v>41575</v>
      </c>
      <c r="R25" s="91">
        <f>+H25+120</f>
        <v>41585</v>
      </c>
      <c r="S25" s="91"/>
      <c r="T25" s="93">
        <f>+H25+190</f>
        <v>41655</v>
      </c>
    </row>
    <row r="26" spans="1:20">
      <c r="A26" s="86"/>
      <c r="B26" s="82">
        <f t="shared" ref="B26:G26" si="8">B25</f>
        <v>41395</v>
      </c>
      <c r="C26" s="82">
        <f t="shared" si="8"/>
        <v>41402</v>
      </c>
      <c r="D26" s="82">
        <f t="shared" si="8"/>
        <v>41425</v>
      </c>
      <c r="E26" s="82">
        <f t="shared" si="8"/>
        <v>41435</v>
      </c>
      <c r="F26" s="82">
        <f t="shared" si="8"/>
        <v>41460</v>
      </c>
      <c r="G26" s="82">
        <f t="shared" si="8"/>
        <v>41465</v>
      </c>
      <c r="H26" s="76">
        <f>H24+30</f>
        <v>190</v>
      </c>
      <c r="I26" s="82">
        <f>I25</f>
        <v>41525</v>
      </c>
      <c r="J26" s="82">
        <f>J25</f>
        <v>41535</v>
      </c>
      <c r="K26" s="82">
        <f>K25</f>
        <v>41535</v>
      </c>
      <c r="L26" s="82">
        <f>L25</f>
        <v>41540</v>
      </c>
      <c r="M26" s="82">
        <f>M25</f>
        <v>41545</v>
      </c>
      <c r="N26" s="43">
        <f>+H25+90</f>
        <v>41555</v>
      </c>
      <c r="O26" s="82">
        <f>O25</f>
        <v>41545</v>
      </c>
      <c r="P26" s="43">
        <f t="shared" si="2"/>
        <v>41555</v>
      </c>
      <c r="Q26" s="43">
        <f t="shared" si="0"/>
        <v>41585</v>
      </c>
      <c r="R26" s="82">
        <f>R25</f>
        <v>41585</v>
      </c>
      <c r="S26" s="43"/>
      <c r="T26" s="87">
        <f>T25</f>
        <v>41655</v>
      </c>
    </row>
    <row r="27" spans="1:20" s="94" customFormat="1">
      <c r="A27" s="90" t="s">
        <v>65</v>
      </c>
      <c r="B27" s="91">
        <f>+H27-70</f>
        <v>41426</v>
      </c>
      <c r="C27" s="91">
        <f>+B27+7</f>
        <v>41433</v>
      </c>
      <c r="D27" s="91">
        <f>+H27-40</f>
        <v>41456</v>
      </c>
      <c r="E27" s="91">
        <f>+D27+10</f>
        <v>41466</v>
      </c>
      <c r="F27" s="91">
        <f>+H27-5</f>
        <v>41491</v>
      </c>
      <c r="G27" s="91">
        <f>+H27</f>
        <v>41496</v>
      </c>
      <c r="H27" s="92">
        <f>H$7+H28</f>
        <v>41496</v>
      </c>
      <c r="I27" s="91">
        <f>+H27+60</f>
        <v>41556</v>
      </c>
      <c r="J27" s="91">
        <f>+H27+70</f>
        <v>41566</v>
      </c>
      <c r="K27" s="91">
        <f>J27</f>
        <v>41566</v>
      </c>
      <c r="L27" s="91">
        <f>H27+75</f>
        <v>41571</v>
      </c>
      <c r="M27" s="91">
        <f>+H27+80</f>
        <v>41576</v>
      </c>
      <c r="N27" s="91">
        <f>+H27+80</f>
        <v>41576</v>
      </c>
      <c r="O27" s="91">
        <f>+M27</f>
        <v>41576</v>
      </c>
      <c r="P27" s="91">
        <f t="shared" si="2"/>
        <v>41576</v>
      </c>
      <c r="Q27" s="91">
        <f t="shared" si="0"/>
        <v>41606</v>
      </c>
      <c r="R27" s="91">
        <f>+H27+120</f>
        <v>41616</v>
      </c>
      <c r="S27" s="91"/>
      <c r="T27" s="93">
        <f>+H27+190</f>
        <v>41686</v>
      </c>
    </row>
    <row r="28" spans="1:20">
      <c r="A28" s="86"/>
      <c r="B28" s="82">
        <f t="shared" ref="B28:G28" si="9">B27</f>
        <v>41426</v>
      </c>
      <c r="C28" s="82">
        <f t="shared" si="9"/>
        <v>41433</v>
      </c>
      <c r="D28" s="82">
        <f t="shared" si="9"/>
        <v>41456</v>
      </c>
      <c r="E28" s="82">
        <f t="shared" si="9"/>
        <v>41466</v>
      </c>
      <c r="F28" s="82">
        <f t="shared" si="9"/>
        <v>41491</v>
      </c>
      <c r="G28" s="82">
        <f t="shared" si="9"/>
        <v>41496</v>
      </c>
      <c r="H28" s="76">
        <f>H26+31</f>
        <v>221</v>
      </c>
      <c r="I28" s="82">
        <f>I27</f>
        <v>41556</v>
      </c>
      <c r="J28" s="82">
        <f>J27</f>
        <v>41566</v>
      </c>
      <c r="K28" s="82">
        <f>K27</f>
        <v>41566</v>
      </c>
      <c r="L28" s="82">
        <f>L27</f>
        <v>41571</v>
      </c>
      <c r="M28" s="82">
        <f>M27</f>
        <v>41576</v>
      </c>
      <c r="N28" s="43">
        <f>+H27+90</f>
        <v>41586</v>
      </c>
      <c r="O28" s="82">
        <f>O27</f>
        <v>41576</v>
      </c>
      <c r="P28" s="43">
        <f t="shared" si="2"/>
        <v>41586</v>
      </c>
      <c r="Q28" s="43">
        <f t="shared" si="0"/>
        <v>41616</v>
      </c>
      <c r="R28" s="82">
        <f>R27</f>
        <v>41616</v>
      </c>
      <c r="S28" s="43"/>
      <c r="T28" s="87">
        <f>T27</f>
        <v>41686</v>
      </c>
    </row>
    <row r="29" spans="1:20" s="94" customFormat="1">
      <c r="A29" s="90" t="s">
        <v>68</v>
      </c>
      <c r="B29" s="91">
        <f>+H29-70</f>
        <v>41457</v>
      </c>
      <c r="C29" s="91">
        <f>+B29+7</f>
        <v>41464</v>
      </c>
      <c r="D29" s="91">
        <f>+H29-40</f>
        <v>41487</v>
      </c>
      <c r="E29" s="91">
        <f>+D29+10</f>
        <v>41497</v>
      </c>
      <c r="F29" s="91">
        <f>+H29-5</f>
        <v>41522</v>
      </c>
      <c r="G29" s="91">
        <f>+H29</f>
        <v>41527</v>
      </c>
      <c r="H29" s="92">
        <f>H$7+H30</f>
        <v>41527</v>
      </c>
      <c r="I29" s="91">
        <f>+H29+60</f>
        <v>41587</v>
      </c>
      <c r="J29" s="91">
        <f>+H29+70</f>
        <v>41597</v>
      </c>
      <c r="K29" s="91">
        <f>J29</f>
        <v>41597</v>
      </c>
      <c r="L29" s="91">
        <f>H29+75</f>
        <v>41602</v>
      </c>
      <c r="M29" s="91">
        <f>+H29+80</f>
        <v>41607</v>
      </c>
      <c r="N29" s="91">
        <f>+H29+80</f>
        <v>41607</v>
      </c>
      <c r="O29" s="91">
        <f>+M29</f>
        <v>41607</v>
      </c>
      <c r="P29" s="91">
        <f t="shared" si="2"/>
        <v>41607</v>
      </c>
      <c r="Q29" s="91">
        <f t="shared" si="0"/>
        <v>41637</v>
      </c>
      <c r="R29" s="91">
        <f>+H29+120</f>
        <v>41647</v>
      </c>
      <c r="S29" s="91"/>
      <c r="T29" s="93">
        <f>+H29+190</f>
        <v>41717</v>
      </c>
    </row>
    <row r="30" spans="1:20">
      <c r="A30" s="86"/>
      <c r="B30" s="82">
        <f t="shared" ref="B30:G30" si="10">B29</f>
        <v>41457</v>
      </c>
      <c r="C30" s="82">
        <f t="shared" si="10"/>
        <v>41464</v>
      </c>
      <c r="D30" s="82">
        <f t="shared" si="10"/>
        <v>41487</v>
      </c>
      <c r="E30" s="82">
        <f t="shared" si="10"/>
        <v>41497</v>
      </c>
      <c r="F30" s="82">
        <f t="shared" si="10"/>
        <v>41522</v>
      </c>
      <c r="G30" s="82">
        <f t="shared" si="10"/>
        <v>41527</v>
      </c>
      <c r="H30" s="76">
        <f>H28+31</f>
        <v>252</v>
      </c>
      <c r="I30" s="82">
        <f>I29</f>
        <v>41587</v>
      </c>
      <c r="J30" s="82">
        <f>J29</f>
        <v>41597</v>
      </c>
      <c r="K30" s="82">
        <f>K29</f>
        <v>41597</v>
      </c>
      <c r="L30" s="82">
        <f>L29</f>
        <v>41602</v>
      </c>
      <c r="M30" s="82">
        <f>M29</f>
        <v>41607</v>
      </c>
      <c r="N30" s="43">
        <f>+H29+90</f>
        <v>41617</v>
      </c>
      <c r="O30" s="82">
        <f>O29</f>
        <v>41607</v>
      </c>
      <c r="P30" s="43">
        <f t="shared" si="2"/>
        <v>41617</v>
      </c>
      <c r="Q30" s="43">
        <f t="shared" si="0"/>
        <v>41647</v>
      </c>
      <c r="R30" s="82">
        <f>R29</f>
        <v>41647</v>
      </c>
      <c r="S30" s="43"/>
      <c r="T30" s="87">
        <f>T29</f>
        <v>41717</v>
      </c>
    </row>
    <row r="31" spans="1:20" s="94" customFormat="1">
      <c r="A31" s="90" t="s">
        <v>69</v>
      </c>
      <c r="B31" s="91">
        <f>+H31-70</f>
        <v>41487</v>
      </c>
      <c r="C31" s="91">
        <f>+B31+7</f>
        <v>41494</v>
      </c>
      <c r="D31" s="91">
        <f>+H31-40</f>
        <v>41517</v>
      </c>
      <c r="E31" s="91">
        <f>+D31+10</f>
        <v>41527</v>
      </c>
      <c r="F31" s="91">
        <f>+H31-5</f>
        <v>41552</v>
      </c>
      <c r="G31" s="91">
        <f>+H31</f>
        <v>41557</v>
      </c>
      <c r="H31" s="92">
        <f>H$7+H32</f>
        <v>41557</v>
      </c>
      <c r="I31" s="91">
        <f>+H31+60</f>
        <v>41617</v>
      </c>
      <c r="J31" s="91">
        <f>+H31+70</f>
        <v>41627</v>
      </c>
      <c r="K31" s="91">
        <f>J31</f>
        <v>41627</v>
      </c>
      <c r="L31" s="91">
        <f>H31+75</f>
        <v>41632</v>
      </c>
      <c r="M31" s="91">
        <f>+H31+80</f>
        <v>41637</v>
      </c>
      <c r="N31" s="91">
        <f>+H31+80</f>
        <v>41637</v>
      </c>
      <c r="O31" s="91">
        <f>+M31</f>
        <v>41637</v>
      </c>
      <c r="P31" s="91">
        <f t="shared" si="2"/>
        <v>41637</v>
      </c>
      <c r="Q31" s="91">
        <f t="shared" si="0"/>
        <v>41667</v>
      </c>
      <c r="R31" s="91">
        <f>+H31+120</f>
        <v>41677</v>
      </c>
      <c r="S31" s="91"/>
      <c r="T31" s="93">
        <f>+H31+190</f>
        <v>41747</v>
      </c>
    </row>
    <row r="32" spans="1:20">
      <c r="A32" s="86"/>
      <c r="B32" s="82">
        <f t="shared" ref="B32:G32" si="11">B31</f>
        <v>41487</v>
      </c>
      <c r="C32" s="82">
        <f t="shared" si="11"/>
        <v>41494</v>
      </c>
      <c r="D32" s="82">
        <f t="shared" si="11"/>
        <v>41517</v>
      </c>
      <c r="E32" s="82">
        <f t="shared" si="11"/>
        <v>41527</v>
      </c>
      <c r="F32" s="82">
        <f t="shared" si="11"/>
        <v>41552</v>
      </c>
      <c r="G32" s="82">
        <f t="shared" si="11"/>
        <v>41557</v>
      </c>
      <c r="H32" s="76">
        <f>H30+30</f>
        <v>282</v>
      </c>
      <c r="I32" s="82">
        <f>I31</f>
        <v>41617</v>
      </c>
      <c r="J32" s="82">
        <f>J31</f>
        <v>41627</v>
      </c>
      <c r="K32" s="82">
        <f>K31</f>
        <v>41627</v>
      </c>
      <c r="L32" s="82">
        <f>L31</f>
        <v>41632</v>
      </c>
      <c r="M32" s="82">
        <f>M31</f>
        <v>41637</v>
      </c>
      <c r="N32" s="43">
        <f>+H31+90</f>
        <v>41647</v>
      </c>
      <c r="O32" s="82">
        <f>O31</f>
        <v>41637</v>
      </c>
      <c r="P32" s="43">
        <f t="shared" si="2"/>
        <v>41647</v>
      </c>
      <c r="Q32" s="43">
        <f t="shared" si="0"/>
        <v>41677</v>
      </c>
      <c r="R32" s="82">
        <f>R31</f>
        <v>41677</v>
      </c>
      <c r="S32" s="43"/>
      <c r="T32" s="87">
        <f>T31</f>
        <v>41747</v>
      </c>
    </row>
    <row r="33" spans="1:20" s="94" customFormat="1">
      <c r="A33" s="90" t="s">
        <v>70</v>
      </c>
      <c r="B33" s="91">
        <f>+H33-70</f>
        <v>41518</v>
      </c>
      <c r="C33" s="91">
        <f>+B33+7</f>
        <v>41525</v>
      </c>
      <c r="D33" s="91">
        <f>+H33-40</f>
        <v>41548</v>
      </c>
      <c r="E33" s="91">
        <f>+D33+10</f>
        <v>41558</v>
      </c>
      <c r="F33" s="91">
        <f>+H33-5</f>
        <v>41583</v>
      </c>
      <c r="G33" s="91">
        <f>+H33</f>
        <v>41588</v>
      </c>
      <c r="H33" s="92">
        <f>H$7+H34</f>
        <v>41588</v>
      </c>
      <c r="I33" s="91">
        <f>+H33+60</f>
        <v>41648</v>
      </c>
      <c r="J33" s="91">
        <f>+H33+70</f>
        <v>41658</v>
      </c>
      <c r="K33" s="91">
        <f>J33</f>
        <v>41658</v>
      </c>
      <c r="L33" s="91">
        <f>H33+75</f>
        <v>41663</v>
      </c>
      <c r="M33" s="91">
        <f>+H33+80</f>
        <v>41668</v>
      </c>
      <c r="N33" s="91">
        <f>+H33+80</f>
        <v>41668</v>
      </c>
      <c r="O33" s="91">
        <f>+M33</f>
        <v>41668</v>
      </c>
      <c r="P33" s="91">
        <f t="shared" si="2"/>
        <v>41668</v>
      </c>
      <c r="Q33" s="91">
        <f t="shared" si="0"/>
        <v>41698</v>
      </c>
      <c r="R33" s="91">
        <f>+H33+120</f>
        <v>41708</v>
      </c>
      <c r="S33" s="91"/>
      <c r="T33" s="93">
        <f>+H33+190</f>
        <v>41778</v>
      </c>
    </row>
    <row r="34" spans="1:20">
      <c r="A34" s="86"/>
      <c r="B34" s="82">
        <f t="shared" ref="B34:G34" si="12">B33</f>
        <v>41518</v>
      </c>
      <c r="C34" s="82">
        <f t="shared" si="12"/>
        <v>41525</v>
      </c>
      <c r="D34" s="82">
        <f t="shared" si="12"/>
        <v>41548</v>
      </c>
      <c r="E34" s="82">
        <f t="shared" si="12"/>
        <v>41558</v>
      </c>
      <c r="F34" s="82">
        <f t="shared" si="12"/>
        <v>41583</v>
      </c>
      <c r="G34" s="82">
        <f t="shared" si="12"/>
        <v>41588</v>
      </c>
      <c r="H34" s="76">
        <f>H32+31</f>
        <v>313</v>
      </c>
      <c r="I34" s="82">
        <f>I33</f>
        <v>41648</v>
      </c>
      <c r="J34" s="82">
        <f>J33</f>
        <v>41658</v>
      </c>
      <c r="K34" s="82">
        <f>K33</f>
        <v>41658</v>
      </c>
      <c r="L34" s="82">
        <f>L33</f>
        <v>41663</v>
      </c>
      <c r="M34" s="82">
        <f>M33</f>
        <v>41668</v>
      </c>
      <c r="N34" s="43">
        <f>+H33+90</f>
        <v>41678</v>
      </c>
      <c r="O34" s="82">
        <f>O33</f>
        <v>41668</v>
      </c>
      <c r="P34" s="43">
        <f t="shared" si="2"/>
        <v>41678</v>
      </c>
      <c r="Q34" s="43">
        <f t="shared" si="0"/>
        <v>41708</v>
      </c>
      <c r="R34" s="82">
        <f>R33</f>
        <v>41708</v>
      </c>
      <c r="S34" s="43"/>
      <c r="T34" s="87">
        <f>T33</f>
        <v>41778</v>
      </c>
    </row>
    <row r="35" spans="1:20" s="94" customFormat="1">
      <c r="A35" s="90" t="s">
        <v>71</v>
      </c>
      <c r="B35" s="91">
        <f>+H35-70</f>
        <v>41548</v>
      </c>
      <c r="C35" s="91">
        <f>+B35+7</f>
        <v>41555</v>
      </c>
      <c r="D35" s="91">
        <f>+H35-40</f>
        <v>41578</v>
      </c>
      <c r="E35" s="91">
        <f>+D35+10</f>
        <v>41588</v>
      </c>
      <c r="F35" s="91">
        <f>+H35-5</f>
        <v>41613</v>
      </c>
      <c r="G35" s="91">
        <f>+H35</f>
        <v>41618</v>
      </c>
      <c r="H35" s="92">
        <f>H$7+H36</f>
        <v>41618</v>
      </c>
      <c r="I35" s="91">
        <f>+H35+60</f>
        <v>41678</v>
      </c>
      <c r="J35" s="91">
        <f>+H35+70</f>
        <v>41688</v>
      </c>
      <c r="K35" s="91">
        <f>J35</f>
        <v>41688</v>
      </c>
      <c r="L35" s="91">
        <f>H35+75</f>
        <v>41693</v>
      </c>
      <c r="M35" s="91">
        <f>+H35+80</f>
        <v>41698</v>
      </c>
      <c r="N35" s="91">
        <f>+H35+80</f>
        <v>41698</v>
      </c>
      <c r="O35" s="91">
        <f>+M35</f>
        <v>41698</v>
      </c>
      <c r="P35" s="91">
        <f t="shared" si="2"/>
        <v>41698</v>
      </c>
      <c r="Q35" s="91">
        <f t="shared" si="0"/>
        <v>41728</v>
      </c>
      <c r="R35" s="91">
        <f>+H35+120</f>
        <v>41738</v>
      </c>
      <c r="S35" s="91"/>
      <c r="T35" s="93">
        <f>+H35+190</f>
        <v>41808</v>
      </c>
    </row>
    <row r="36" spans="1:20" ht="13.8" thickBot="1">
      <c r="A36" s="88"/>
      <c r="B36" s="83">
        <f t="shared" ref="B36:G36" si="13">B35</f>
        <v>41548</v>
      </c>
      <c r="C36" s="83">
        <f t="shared" si="13"/>
        <v>41555</v>
      </c>
      <c r="D36" s="83">
        <f t="shared" si="13"/>
        <v>41578</v>
      </c>
      <c r="E36" s="83">
        <f t="shared" si="13"/>
        <v>41588</v>
      </c>
      <c r="F36" s="83">
        <f t="shared" si="13"/>
        <v>41613</v>
      </c>
      <c r="G36" s="83">
        <f t="shared" si="13"/>
        <v>41618</v>
      </c>
      <c r="H36" s="84">
        <f>H34+30</f>
        <v>343</v>
      </c>
      <c r="I36" s="83">
        <f>I35</f>
        <v>41678</v>
      </c>
      <c r="J36" s="83">
        <f>J35</f>
        <v>41688</v>
      </c>
      <c r="K36" s="83">
        <f>K35</f>
        <v>41688</v>
      </c>
      <c r="L36" s="83">
        <f>L35</f>
        <v>41693</v>
      </c>
      <c r="M36" s="83">
        <f>M35</f>
        <v>41698</v>
      </c>
      <c r="N36" s="85">
        <f>H35+90</f>
        <v>41708</v>
      </c>
      <c r="O36" s="83">
        <f>O35</f>
        <v>41698</v>
      </c>
      <c r="P36" s="85">
        <f>N36</f>
        <v>41708</v>
      </c>
      <c r="Q36" s="85">
        <f t="shared" si="0"/>
        <v>41738</v>
      </c>
      <c r="R36" s="83">
        <f>R35</f>
        <v>41738</v>
      </c>
      <c r="S36" s="85"/>
      <c r="T36" s="89">
        <f>T35</f>
        <v>41808</v>
      </c>
    </row>
    <row r="37" spans="1:20">
      <c r="A37" s="49" t="s">
        <v>72</v>
      </c>
      <c r="B37" s="50"/>
      <c r="C37" s="51"/>
      <c r="D37" s="79" t="s">
        <v>73</v>
      </c>
      <c r="E37" s="79" t="s">
        <v>73</v>
      </c>
      <c r="F37" s="43"/>
      <c r="G37" s="51"/>
      <c r="H37" s="80" t="s">
        <v>74</v>
      </c>
      <c r="I37" s="79" t="s">
        <v>75</v>
      </c>
      <c r="J37" s="79" t="s">
        <v>75</v>
      </c>
      <c r="K37" s="43"/>
      <c r="L37" s="79" t="s">
        <v>76</v>
      </c>
      <c r="M37" s="79" t="s">
        <v>77</v>
      </c>
      <c r="N37" s="79" t="s">
        <v>78</v>
      </c>
      <c r="O37" s="312" t="s">
        <v>79</v>
      </c>
      <c r="P37" s="313"/>
      <c r="Q37" s="79" t="s">
        <v>80</v>
      </c>
      <c r="R37" s="79" t="s">
        <v>81</v>
      </c>
      <c r="S37" s="79" t="s">
        <v>82</v>
      </c>
      <c r="T37" s="81" t="s">
        <v>74</v>
      </c>
    </row>
    <row r="38" spans="1:20" s="65" customFormat="1">
      <c r="A38" s="33" t="s">
        <v>83</v>
      </c>
      <c r="B38" s="60" t="s">
        <v>84</v>
      </c>
      <c r="C38" s="61" t="s">
        <v>84</v>
      </c>
      <c r="D38" s="61" t="s">
        <v>84</v>
      </c>
      <c r="E38" s="61" t="s">
        <v>84</v>
      </c>
      <c r="F38" s="61" t="s">
        <v>84</v>
      </c>
      <c r="G38" s="61" t="s">
        <v>84</v>
      </c>
      <c r="H38" s="62" t="s">
        <v>84</v>
      </c>
      <c r="I38" s="61" t="s">
        <v>84</v>
      </c>
      <c r="J38" s="61" t="s">
        <v>84</v>
      </c>
      <c r="K38" s="61" t="s">
        <v>84</v>
      </c>
      <c r="L38" s="61" t="s">
        <v>84</v>
      </c>
      <c r="M38" s="63"/>
      <c r="N38" s="61" t="s">
        <v>84</v>
      </c>
      <c r="O38" s="61" t="s">
        <v>85</v>
      </c>
      <c r="P38" s="61" t="s">
        <v>85</v>
      </c>
      <c r="Q38" s="61" t="s">
        <v>85</v>
      </c>
      <c r="R38" s="61" t="s">
        <v>85</v>
      </c>
      <c r="S38" s="63" t="s">
        <v>85</v>
      </c>
      <c r="T38" s="64"/>
    </row>
    <row r="39" spans="1:20" s="65" customFormat="1" ht="10.8" thickBot="1">
      <c r="A39" s="66"/>
      <c r="B39" s="67" t="s">
        <v>86</v>
      </c>
      <c r="C39" s="68" t="s">
        <v>86</v>
      </c>
      <c r="D39" s="68" t="s">
        <v>87</v>
      </c>
      <c r="E39" s="68" t="s">
        <v>88</v>
      </c>
      <c r="F39" s="68" t="str">
        <f>E39</f>
        <v>5-220-190</v>
      </c>
      <c r="G39" s="68" t="s">
        <v>89</v>
      </c>
      <c r="H39" s="69" t="s">
        <v>90</v>
      </c>
      <c r="I39" s="68" t="s">
        <v>91</v>
      </c>
      <c r="J39" s="68" t="s">
        <v>91</v>
      </c>
      <c r="K39" s="68" t="s">
        <v>89</v>
      </c>
      <c r="L39" s="68" t="s">
        <v>89</v>
      </c>
      <c r="M39" s="68"/>
      <c r="N39" s="68" t="s">
        <v>89</v>
      </c>
      <c r="O39" s="70"/>
      <c r="P39" s="68"/>
      <c r="Q39" s="70"/>
      <c r="R39" s="68"/>
      <c r="S39" s="70"/>
      <c r="T39" s="71"/>
    </row>
    <row r="40" spans="1:20" ht="13.8" thickTop="1"/>
    <row r="41" spans="1:20">
      <c r="A41" s="72" t="s">
        <v>92</v>
      </c>
    </row>
    <row r="42" spans="1:20">
      <c r="A42" s="72" t="s">
        <v>93</v>
      </c>
    </row>
    <row r="44" spans="1:20">
      <c r="A44" s="305" t="s">
        <v>94</v>
      </c>
      <c r="B44" s="305"/>
      <c r="C44" s="305"/>
      <c r="D44" s="305"/>
      <c r="E44" s="305"/>
      <c r="F44" s="305"/>
      <c r="G44" s="305"/>
      <c r="H44" s="305"/>
      <c r="I44" s="305"/>
      <c r="J44" s="2"/>
    </row>
    <row r="45" spans="1:20">
      <c r="A45" s="4" t="s">
        <v>95</v>
      </c>
      <c r="B45" s="72" t="s">
        <v>96</v>
      </c>
      <c r="C45" s="72"/>
      <c r="D45" s="72"/>
      <c r="E45" s="72"/>
      <c r="F45" s="72"/>
      <c r="G45" s="72"/>
      <c r="H45" s="72"/>
      <c r="I45" s="72"/>
      <c r="J45" s="2"/>
    </row>
    <row r="46" spans="1:20">
      <c r="A46" s="4" t="s">
        <v>97</v>
      </c>
      <c r="B46" s="72" t="s">
        <v>98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99</v>
      </c>
      <c r="B47" s="72" t="s">
        <v>100</v>
      </c>
      <c r="C47" s="73"/>
      <c r="D47" s="72"/>
      <c r="E47" s="72"/>
      <c r="F47" s="72"/>
      <c r="G47" s="72"/>
      <c r="H47" s="72"/>
      <c r="I47" s="72"/>
      <c r="J47" s="2"/>
    </row>
    <row r="48" spans="1:20">
      <c r="A48" s="4" t="s">
        <v>101</v>
      </c>
      <c r="B48" s="72" t="s">
        <v>102</v>
      </c>
      <c r="C48" s="72"/>
      <c r="D48" s="72"/>
      <c r="E48" s="72"/>
      <c r="F48" s="72"/>
      <c r="G48" s="72"/>
      <c r="H48" s="72"/>
      <c r="I48" s="72"/>
      <c r="J48" s="2"/>
    </row>
    <row r="49" spans="1:10">
      <c r="A49" s="4" t="s">
        <v>103</v>
      </c>
      <c r="B49" s="72" t="s">
        <v>104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105</v>
      </c>
      <c r="B50" s="72" t="s">
        <v>171</v>
      </c>
      <c r="C50" s="72"/>
      <c r="D50" s="72"/>
      <c r="E50" s="72"/>
      <c r="F50" s="72"/>
      <c r="G50" s="72"/>
      <c r="H50" s="72"/>
      <c r="I50" s="72"/>
      <c r="J50" s="72"/>
    </row>
    <row r="51" spans="1:10">
      <c r="A51" s="4" t="s">
        <v>106</v>
      </c>
      <c r="B51" s="72" t="s">
        <v>107</v>
      </c>
      <c r="C51" s="72"/>
      <c r="D51" s="72"/>
      <c r="E51" s="72"/>
      <c r="F51" s="72"/>
      <c r="G51" s="72"/>
      <c r="H51" s="72"/>
      <c r="I51" s="72"/>
      <c r="J51" s="72"/>
    </row>
    <row r="52" spans="1:10">
      <c r="B52" s="74"/>
      <c r="C52" s="2"/>
      <c r="D52" s="72"/>
      <c r="E52" s="72"/>
      <c r="F52" s="72"/>
      <c r="G52" s="72"/>
      <c r="H52" s="72"/>
      <c r="I52" s="72"/>
      <c r="J52" s="72"/>
    </row>
    <row r="53" spans="1:10">
      <c r="C53" s="2"/>
      <c r="D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7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</sheetData>
  <mergeCells count="7">
    <mergeCell ref="A44:I44"/>
    <mergeCell ref="A1:T1"/>
    <mergeCell ref="A2:T2"/>
    <mergeCell ref="A3:T3"/>
    <mergeCell ref="A4:T4"/>
    <mergeCell ref="O9:Q9"/>
    <mergeCell ref="O37:P37"/>
  </mergeCells>
  <printOptions horizontalCentered="1" verticalCentered="1"/>
  <pageMargins left="0.5" right="0.5" top="0.5" bottom="0.5" header="0.5" footer="0.5"/>
  <pageSetup scale="56" orientation="landscape" horizont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V122"/>
  <sheetViews>
    <sheetView workbookViewId="0">
      <pane xSplit="1" ySplit="11" topLeftCell="B57" activePane="bottomRight" state="frozen"/>
      <selection activeCell="I23" sqref="I23"/>
      <selection pane="topRight" activeCell="I23" sqref="I23"/>
      <selection pane="bottomLeft" activeCell="I23" sqref="I23"/>
      <selection pane="bottomRight" activeCell="A76" sqref="A76"/>
    </sheetView>
  </sheetViews>
  <sheetFormatPr defaultColWidth="8" defaultRowHeight="13.2"/>
  <cols>
    <col min="1" max="1" width="5.69921875" style="4" customWidth="1"/>
    <col min="2" max="2" width="9.09765625" style="4" customWidth="1"/>
    <col min="3" max="3" width="9" style="4" customWidth="1"/>
    <col min="4" max="4" width="10.5" style="4" customWidth="1"/>
    <col min="5" max="6" width="10.69921875" style="4" customWidth="1"/>
    <col min="7" max="10" width="10.59765625" style="4" customWidth="1"/>
    <col min="11" max="13" width="11.5" style="4" customWidth="1"/>
    <col min="14" max="14" width="11.1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3.8" thickBot="1">
      <c r="A5" s="3"/>
      <c r="H5" s="137" t="s">
        <v>110</v>
      </c>
      <c r="J5" s="3"/>
      <c r="K5" s="3"/>
      <c r="L5" s="3"/>
    </row>
    <row r="6" spans="1:22" s="11" customFormat="1" ht="13.8" thickTop="1">
      <c r="A6" s="5"/>
      <c r="B6" s="6" t="s">
        <v>12</v>
      </c>
      <c r="C6" s="7" t="s">
        <v>13</v>
      </c>
      <c r="D6" s="8" t="s">
        <v>12</v>
      </c>
      <c r="E6" s="7" t="s">
        <v>14</v>
      </c>
      <c r="F6" s="8" t="s">
        <v>12</v>
      </c>
      <c r="G6" s="7" t="s">
        <v>12</v>
      </c>
      <c r="H6" s="95" t="s">
        <v>112</v>
      </c>
      <c r="I6" s="7" t="s">
        <v>12</v>
      </c>
      <c r="J6" s="8" t="s">
        <v>12</v>
      </c>
      <c r="K6" s="8" t="s">
        <v>12</v>
      </c>
      <c r="L6" s="8" t="s">
        <v>12</v>
      </c>
      <c r="M6" s="7" t="s">
        <v>12</v>
      </c>
      <c r="N6" s="8" t="s">
        <v>12</v>
      </c>
      <c r="O6" s="7" t="s">
        <v>12</v>
      </c>
      <c r="P6" s="8"/>
      <c r="Q6" s="7" t="s">
        <v>15</v>
      </c>
      <c r="R6" s="8" t="s">
        <v>16</v>
      </c>
      <c r="S6" s="7" t="s">
        <v>16</v>
      </c>
      <c r="T6" s="10" t="s">
        <v>12</v>
      </c>
    </row>
    <row r="7" spans="1:22" s="11" customFormat="1">
      <c r="A7" s="12"/>
      <c r="B7" s="13">
        <v>-70</v>
      </c>
      <c r="C7" s="14" t="s">
        <v>17</v>
      </c>
      <c r="D7" s="15">
        <v>-40</v>
      </c>
      <c r="E7" s="16" t="s">
        <v>18</v>
      </c>
      <c r="F7" s="15">
        <v>-5</v>
      </c>
      <c r="G7" s="17"/>
      <c r="H7" s="99">
        <v>38353</v>
      </c>
      <c r="I7" s="14" t="s">
        <v>19</v>
      </c>
      <c r="J7" s="19" t="s">
        <v>20</v>
      </c>
      <c r="K7" s="15" t="s">
        <v>20</v>
      </c>
      <c r="L7" s="19" t="s">
        <v>21</v>
      </c>
      <c r="M7" s="14" t="s">
        <v>22</v>
      </c>
      <c r="N7" s="19" t="s">
        <v>23</v>
      </c>
      <c r="O7" s="14" t="s">
        <v>22</v>
      </c>
      <c r="P7" s="15"/>
      <c r="Q7" s="14" t="s">
        <v>24</v>
      </c>
      <c r="R7" s="19" t="s">
        <v>25</v>
      </c>
      <c r="S7" s="14" t="s">
        <v>20</v>
      </c>
      <c r="T7" s="20" t="s">
        <v>26</v>
      </c>
    </row>
    <row r="8" spans="1:22" s="11" customFormat="1">
      <c r="A8" s="12"/>
      <c r="B8" s="21"/>
      <c r="C8" s="96"/>
      <c r="D8" s="23"/>
      <c r="E8" s="96"/>
      <c r="F8" s="23"/>
      <c r="G8" s="22"/>
      <c r="H8" s="136">
        <v>2006</v>
      </c>
      <c r="I8" s="96"/>
      <c r="J8" s="97"/>
      <c r="K8" s="23"/>
      <c r="L8" s="97"/>
      <c r="M8" s="96"/>
      <c r="N8" s="97"/>
      <c r="O8" s="96"/>
      <c r="P8" s="22"/>
      <c r="Q8" s="96"/>
      <c r="R8" s="97"/>
      <c r="S8" s="96"/>
      <c r="T8" s="98"/>
    </row>
    <row r="9" spans="1:22" s="11" customFormat="1" ht="13.8" thickBot="1">
      <c r="A9" s="12"/>
      <c r="B9" s="21"/>
      <c r="C9" s="22"/>
      <c r="D9" s="23"/>
      <c r="E9" s="22"/>
      <c r="F9" s="23"/>
      <c r="G9" s="22"/>
      <c r="H9" s="138">
        <v>2007</v>
      </c>
      <c r="I9" s="22"/>
      <c r="J9" s="23"/>
      <c r="K9" s="23"/>
      <c r="L9" s="23"/>
      <c r="M9" s="22"/>
      <c r="N9" s="23"/>
      <c r="O9" s="308" t="s">
        <v>16</v>
      </c>
      <c r="P9" s="309"/>
      <c r="Q9" s="310"/>
      <c r="R9" s="23"/>
      <c r="S9" s="22"/>
      <c r="T9" s="25"/>
      <c r="U9" s="26"/>
      <c r="V9" s="26"/>
    </row>
    <row r="10" spans="1:22" s="11" customFormat="1" ht="39.6">
      <c r="A10" s="12" t="s">
        <v>27</v>
      </c>
      <c r="B10" s="21" t="s">
        <v>28</v>
      </c>
      <c r="C10" s="22" t="s">
        <v>29</v>
      </c>
      <c r="D10" s="23" t="s">
        <v>30</v>
      </c>
      <c r="E10" s="22" t="s">
        <v>31</v>
      </c>
      <c r="F10" s="23" t="s">
        <v>32</v>
      </c>
      <c r="G10" s="22" t="s">
        <v>33</v>
      </c>
      <c r="H10" s="24" t="s">
        <v>34</v>
      </c>
      <c r="I10" s="22" t="s">
        <v>35</v>
      </c>
      <c r="J10" s="23" t="s">
        <v>36</v>
      </c>
      <c r="K10" s="23" t="s">
        <v>37</v>
      </c>
      <c r="L10" s="23" t="s">
        <v>38</v>
      </c>
      <c r="M10" s="22" t="s">
        <v>39</v>
      </c>
      <c r="N10" s="23" t="s">
        <v>40</v>
      </c>
      <c r="O10" s="22" t="s">
        <v>41</v>
      </c>
      <c r="P10" s="23" t="s">
        <v>42</v>
      </c>
      <c r="Q10" s="22" t="s">
        <v>43</v>
      </c>
      <c r="R10" s="23" t="s">
        <v>44</v>
      </c>
      <c r="S10" s="22" t="s">
        <v>45</v>
      </c>
      <c r="T10" s="25" t="s">
        <v>46</v>
      </c>
      <c r="U10" s="26"/>
      <c r="V10" s="26"/>
    </row>
    <row r="11" spans="1:22" s="11" customFormat="1" ht="15.6" customHeight="1" thickBot="1">
      <c r="A11" s="27" t="s">
        <v>47</v>
      </c>
      <c r="B11" s="28" t="s">
        <v>48</v>
      </c>
      <c r="C11" s="29" t="s">
        <v>13</v>
      </c>
      <c r="D11" s="30" t="s">
        <v>49</v>
      </c>
      <c r="E11" s="29" t="s">
        <v>50</v>
      </c>
      <c r="F11" s="30" t="s">
        <v>50</v>
      </c>
      <c r="G11" s="29" t="s">
        <v>51</v>
      </c>
      <c r="H11" s="31" t="s">
        <v>52</v>
      </c>
      <c r="I11" s="29" t="s">
        <v>53</v>
      </c>
      <c r="J11" s="30" t="s">
        <v>54</v>
      </c>
      <c r="K11" s="30" t="s">
        <v>53</v>
      </c>
      <c r="L11" s="30" t="s">
        <v>15</v>
      </c>
      <c r="M11" s="29" t="s">
        <v>55</v>
      </c>
      <c r="N11" s="30" t="s">
        <v>56</v>
      </c>
      <c r="O11" s="29" t="s">
        <v>57</v>
      </c>
      <c r="P11" s="30" t="s">
        <v>15</v>
      </c>
      <c r="Q11" s="29" t="s">
        <v>58</v>
      </c>
      <c r="R11" s="30" t="s">
        <v>59</v>
      </c>
      <c r="S11" s="29" t="s">
        <v>60</v>
      </c>
      <c r="T11" s="32" t="s">
        <v>61</v>
      </c>
      <c r="U11" s="26"/>
      <c r="V11" s="26"/>
    </row>
    <row r="12" spans="1:22" s="94" customFormat="1" hidden="1">
      <c r="A12" s="90" t="s">
        <v>62</v>
      </c>
      <c r="B12" s="91">
        <v>38473</v>
      </c>
      <c r="C12" s="91">
        <v>38480</v>
      </c>
      <c r="D12" s="91">
        <v>38503</v>
      </c>
      <c r="E12" s="91">
        <v>38513</v>
      </c>
      <c r="F12" s="91">
        <v>38538</v>
      </c>
      <c r="G12" s="91">
        <v>38543</v>
      </c>
      <c r="H12" s="92">
        <v>38543</v>
      </c>
      <c r="I12" s="91">
        <v>38603</v>
      </c>
      <c r="J12" s="91">
        <v>38613</v>
      </c>
      <c r="K12" s="91">
        <v>38613</v>
      </c>
      <c r="L12" s="91">
        <v>38618</v>
      </c>
      <c r="M12" s="91">
        <v>38623</v>
      </c>
      <c r="N12" s="91">
        <v>38623</v>
      </c>
      <c r="O12" s="91">
        <v>38623</v>
      </c>
      <c r="P12" s="91">
        <v>38623</v>
      </c>
      <c r="Q12" s="91">
        <v>38653</v>
      </c>
      <c r="R12" s="91">
        <v>38663</v>
      </c>
      <c r="S12" s="91"/>
      <c r="T12" s="93">
        <v>38733</v>
      </c>
    </row>
    <row r="13" spans="1:22" hidden="1">
      <c r="A13" s="86"/>
      <c r="B13" s="82">
        <v>38473</v>
      </c>
      <c r="C13" s="82">
        <v>38480</v>
      </c>
      <c r="D13" s="82">
        <v>38503</v>
      </c>
      <c r="E13" s="82">
        <v>38513</v>
      </c>
      <c r="F13" s="82">
        <v>38538</v>
      </c>
      <c r="G13" s="82">
        <v>38543</v>
      </c>
      <c r="H13" s="76">
        <v>190</v>
      </c>
      <c r="I13" s="82">
        <v>38603</v>
      </c>
      <c r="J13" s="82">
        <v>38613</v>
      </c>
      <c r="K13" s="82">
        <v>38613</v>
      </c>
      <c r="L13" s="82">
        <v>38618</v>
      </c>
      <c r="M13" s="82">
        <v>38623</v>
      </c>
      <c r="N13" s="43">
        <v>38633</v>
      </c>
      <c r="O13" s="82">
        <v>38623</v>
      </c>
      <c r="P13" s="43">
        <v>38633</v>
      </c>
      <c r="Q13" s="43">
        <v>38663</v>
      </c>
      <c r="R13" s="82">
        <v>38663</v>
      </c>
      <c r="S13" s="43"/>
      <c r="T13" s="87">
        <v>38733</v>
      </c>
    </row>
    <row r="14" spans="1:22" s="94" customFormat="1" hidden="1">
      <c r="A14" s="90" t="s">
        <v>65</v>
      </c>
      <c r="B14" s="91">
        <v>38504</v>
      </c>
      <c r="C14" s="91">
        <v>38511</v>
      </c>
      <c r="D14" s="91">
        <v>38534</v>
      </c>
      <c r="E14" s="91">
        <v>38544</v>
      </c>
      <c r="F14" s="91">
        <v>38569</v>
      </c>
      <c r="G14" s="91">
        <v>38574</v>
      </c>
      <c r="H14" s="92">
        <v>38574</v>
      </c>
      <c r="I14" s="91">
        <v>38634</v>
      </c>
      <c r="J14" s="91">
        <v>38644</v>
      </c>
      <c r="K14" s="91">
        <v>38644</v>
      </c>
      <c r="L14" s="91">
        <v>38649</v>
      </c>
      <c r="M14" s="91">
        <v>38654</v>
      </c>
      <c r="N14" s="91">
        <v>38654</v>
      </c>
      <c r="O14" s="91">
        <v>38654</v>
      </c>
      <c r="P14" s="91">
        <v>38654</v>
      </c>
      <c r="Q14" s="91">
        <v>38684</v>
      </c>
      <c r="R14" s="91">
        <v>38694</v>
      </c>
      <c r="S14" s="91"/>
      <c r="T14" s="93">
        <v>38764</v>
      </c>
    </row>
    <row r="15" spans="1:22" hidden="1">
      <c r="A15" s="86"/>
      <c r="B15" s="82">
        <v>38504</v>
      </c>
      <c r="C15" s="82">
        <v>38511</v>
      </c>
      <c r="D15" s="82">
        <v>38534</v>
      </c>
      <c r="E15" s="82">
        <v>38544</v>
      </c>
      <c r="F15" s="82">
        <v>38569</v>
      </c>
      <c r="G15" s="82">
        <v>38574</v>
      </c>
      <c r="H15" s="76">
        <v>221</v>
      </c>
      <c r="I15" s="82">
        <v>38634</v>
      </c>
      <c r="J15" s="82">
        <v>38644</v>
      </c>
      <c r="K15" s="82">
        <v>38644</v>
      </c>
      <c r="L15" s="82">
        <v>38649</v>
      </c>
      <c r="M15" s="82">
        <v>38654</v>
      </c>
      <c r="N15" s="43">
        <v>38664</v>
      </c>
      <c r="O15" s="82">
        <v>38654</v>
      </c>
      <c r="P15" s="43">
        <v>38664</v>
      </c>
      <c r="Q15" s="43">
        <v>38694</v>
      </c>
      <c r="R15" s="82">
        <v>38694</v>
      </c>
      <c r="S15" s="43"/>
      <c r="T15" s="87">
        <v>38764</v>
      </c>
    </row>
    <row r="16" spans="1:22" s="94" customFormat="1" hidden="1">
      <c r="A16" s="90" t="s">
        <v>68</v>
      </c>
      <c r="B16" s="91">
        <v>38535</v>
      </c>
      <c r="C16" s="91">
        <v>38542</v>
      </c>
      <c r="D16" s="91">
        <v>38565</v>
      </c>
      <c r="E16" s="91">
        <v>38575</v>
      </c>
      <c r="F16" s="91">
        <v>38600</v>
      </c>
      <c r="G16" s="91">
        <v>38605</v>
      </c>
      <c r="H16" s="92">
        <v>38605</v>
      </c>
      <c r="I16" s="91">
        <v>38665</v>
      </c>
      <c r="J16" s="91">
        <v>38675</v>
      </c>
      <c r="K16" s="91">
        <v>38675</v>
      </c>
      <c r="L16" s="91">
        <v>38680</v>
      </c>
      <c r="M16" s="91">
        <v>38685</v>
      </c>
      <c r="N16" s="91">
        <v>38685</v>
      </c>
      <c r="O16" s="91">
        <v>38685</v>
      </c>
      <c r="P16" s="91">
        <v>38685</v>
      </c>
      <c r="Q16" s="91">
        <v>38715</v>
      </c>
      <c r="R16" s="91">
        <v>38725</v>
      </c>
      <c r="S16" s="91"/>
      <c r="T16" s="93">
        <v>38795</v>
      </c>
    </row>
    <row r="17" spans="1:20" hidden="1">
      <c r="A17" s="86"/>
      <c r="B17" s="82">
        <v>38535</v>
      </c>
      <c r="C17" s="82">
        <v>38542</v>
      </c>
      <c r="D17" s="82">
        <v>38565</v>
      </c>
      <c r="E17" s="82">
        <v>38575</v>
      </c>
      <c r="F17" s="82">
        <v>38600</v>
      </c>
      <c r="G17" s="82">
        <v>38605</v>
      </c>
      <c r="H17" s="76">
        <v>252</v>
      </c>
      <c r="I17" s="82">
        <v>38665</v>
      </c>
      <c r="J17" s="82">
        <v>38675</v>
      </c>
      <c r="K17" s="82">
        <v>38675</v>
      </c>
      <c r="L17" s="82">
        <v>38680</v>
      </c>
      <c r="M17" s="82">
        <v>38685</v>
      </c>
      <c r="N17" s="43">
        <v>38695</v>
      </c>
      <c r="O17" s="82">
        <v>38685</v>
      </c>
      <c r="P17" s="43">
        <v>38695</v>
      </c>
      <c r="Q17" s="43">
        <v>38725</v>
      </c>
      <c r="R17" s="82">
        <v>38725</v>
      </c>
      <c r="S17" s="43"/>
      <c r="T17" s="87">
        <v>38795</v>
      </c>
    </row>
    <row r="18" spans="1:20" s="94" customFormat="1" hidden="1">
      <c r="A18" s="90" t="s">
        <v>69</v>
      </c>
      <c r="B18" s="91">
        <v>38565</v>
      </c>
      <c r="C18" s="91">
        <v>38572</v>
      </c>
      <c r="D18" s="91">
        <v>38595</v>
      </c>
      <c r="E18" s="91">
        <v>38605</v>
      </c>
      <c r="F18" s="91">
        <v>38630</v>
      </c>
      <c r="G18" s="91">
        <v>38635</v>
      </c>
      <c r="H18" s="92">
        <v>38635</v>
      </c>
      <c r="I18" s="91">
        <v>38695</v>
      </c>
      <c r="J18" s="91">
        <v>38705</v>
      </c>
      <c r="K18" s="91">
        <v>38705</v>
      </c>
      <c r="L18" s="91">
        <v>38710</v>
      </c>
      <c r="M18" s="91">
        <v>38715</v>
      </c>
      <c r="N18" s="91">
        <v>38715</v>
      </c>
      <c r="O18" s="91">
        <v>38715</v>
      </c>
      <c r="P18" s="91">
        <v>38715</v>
      </c>
      <c r="Q18" s="91">
        <v>38745</v>
      </c>
      <c r="R18" s="91">
        <v>38755</v>
      </c>
      <c r="S18" s="91"/>
      <c r="T18" s="93">
        <v>38825</v>
      </c>
    </row>
    <row r="19" spans="1:20" hidden="1">
      <c r="A19" s="86"/>
      <c r="B19" s="82">
        <v>38565</v>
      </c>
      <c r="C19" s="82">
        <v>38572</v>
      </c>
      <c r="D19" s="82">
        <v>38595</v>
      </c>
      <c r="E19" s="82">
        <v>38605</v>
      </c>
      <c r="F19" s="82">
        <v>38630</v>
      </c>
      <c r="G19" s="82">
        <v>38635</v>
      </c>
      <c r="H19" s="76">
        <v>282</v>
      </c>
      <c r="I19" s="82">
        <v>38695</v>
      </c>
      <c r="J19" s="82">
        <v>38705</v>
      </c>
      <c r="K19" s="82">
        <v>38705</v>
      </c>
      <c r="L19" s="82">
        <v>38710</v>
      </c>
      <c r="M19" s="82">
        <v>38715</v>
      </c>
      <c r="N19" s="43">
        <v>38725</v>
      </c>
      <c r="O19" s="82">
        <v>38715</v>
      </c>
      <c r="P19" s="43">
        <v>38725</v>
      </c>
      <c r="Q19" s="43">
        <v>38755</v>
      </c>
      <c r="R19" s="82">
        <v>38755</v>
      </c>
      <c r="S19" s="43"/>
      <c r="T19" s="87">
        <v>38825</v>
      </c>
    </row>
    <row r="20" spans="1:20" s="94" customFormat="1" hidden="1">
      <c r="A20" s="90" t="s">
        <v>70</v>
      </c>
      <c r="B20" s="91">
        <v>38596</v>
      </c>
      <c r="C20" s="91">
        <v>38603</v>
      </c>
      <c r="D20" s="91">
        <v>38626</v>
      </c>
      <c r="E20" s="91">
        <v>38636</v>
      </c>
      <c r="F20" s="91">
        <v>38661</v>
      </c>
      <c r="G20" s="91">
        <v>38666</v>
      </c>
      <c r="H20" s="92">
        <v>38666</v>
      </c>
      <c r="I20" s="91">
        <v>38726</v>
      </c>
      <c r="J20" s="91">
        <v>38736</v>
      </c>
      <c r="K20" s="91">
        <v>38736</v>
      </c>
      <c r="L20" s="91">
        <v>38741</v>
      </c>
      <c r="M20" s="91">
        <v>38746</v>
      </c>
      <c r="N20" s="91">
        <v>38746</v>
      </c>
      <c r="O20" s="91">
        <v>38746</v>
      </c>
      <c r="P20" s="91">
        <v>38746</v>
      </c>
      <c r="Q20" s="91">
        <v>38776</v>
      </c>
      <c r="R20" s="91">
        <v>38786</v>
      </c>
      <c r="S20" s="91"/>
      <c r="T20" s="93">
        <v>38856</v>
      </c>
    </row>
    <row r="21" spans="1:20" hidden="1">
      <c r="A21" s="86"/>
      <c r="B21" s="82">
        <v>38596</v>
      </c>
      <c r="C21" s="82">
        <v>38603</v>
      </c>
      <c r="D21" s="82">
        <v>38626</v>
      </c>
      <c r="E21" s="82">
        <v>38636</v>
      </c>
      <c r="F21" s="82">
        <v>38661</v>
      </c>
      <c r="G21" s="82">
        <v>38666</v>
      </c>
      <c r="H21" s="76">
        <v>313</v>
      </c>
      <c r="I21" s="82">
        <v>38726</v>
      </c>
      <c r="J21" s="82">
        <v>38736</v>
      </c>
      <c r="K21" s="82">
        <v>38736</v>
      </c>
      <c r="L21" s="82">
        <v>38741</v>
      </c>
      <c r="M21" s="82">
        <v>38746</v>
      </c>
      <c r="N21" s="43">
        <v>38756</v>
      </c>
      <c r="O21" s="82">
        <v>38746</v>
      </c>
      <c r="P21" s="43">
        <v>38756</v>
      </c>
      <c r="Q21" s="43">
        <v>38786</v>
      </c>
      <c r="R21" s="82">
        <v>38786</v>
      </c>
      <c r="S21" s="43"/>
      <c r="T21" s="87">
        <v>38856</v>
      </c>
    </row>
    <row r="22" spans="1:20" s="94" customFormat="1" hidden="1">
      <c r="A22" s="90" t="s">
        <v>71</v>
      </c>
      <c r="B22" s="91">
        <v>38626</v>
      </c>
      <c r="C22" s="91">
        <v>38633</v>
      </c>
      <c r="D22" s="91">
        <v>38656</v>
      </c>
      <c r="E22" s="91">
        <v>38666</v>
      </c>
      <c r="F22" s="91">
        <v>38691</v>
      </c>
      <c r="G22" s="91">
        <v>38696</v>
      </c>
      <c r="H22" s="92">
        <v>38696</v>
      </c>
      <c r="I22" s="91">
        <v>38756</v>
      </c>
      <c r="J22" s="91">
        <v>38766</v>
      </c>
      <c r="K22" s="91">
        <v>38766</v>
      </c>
      <c r="L22" s="91">
        <v>38771</v>
      </c>
      <c r="M22" s="91">
        <v>38776</v>
      </c>
      <c r="N22" s="91">
        <v>38776</v>
      </c>
      <c r="O22" s="91">
        <v>38776</v>
      </c>
      <c r="P22" s="91">
        <v>38776</v>
      </c>
      <c r="Q22" s="91">
        <v>38806</v>
      </c>
      <c r="R22" s="91">
        <v>38816</v>
      </c>
      <c r="S22" s="91"/>
      <c r="T22" s="93">
        <v>38886</v>
      </c>
    </row>
    <row r="23" spans="1:20" hidden="1">
      <c r="A23" s="86"/>
      <c r="B23" s="82">
        <v>38626</v>
      </c>
      <c r="C23" s="82">
        <v>38633</v>
      </c>
      <c r="D23" s="82">
        <v>38656</v>
      </c>
      <c r="E23" s="82">
        <v>38666</v>
      </c>
      <c r="F23" s="82">
        <v>38691</v>
      </c>
      <c r="G23" s="82">
        <v>38696</v>
      </c>
      <c r="H23" s="76">
        <v>343</v>
      </c>
      <c r="I23" s="82">
        <v>38756</v>
      </c>
      <c r="J23" s="82">
        <v>38766</v>
      </c>
      <c r="K23" s="82">
        <v>38766</v>
      </c>
      <c r="L23" s="82">
        <v>38771</v>
      </c>
      <c r="M23" s="82">
        <v>38776</v>
      </c>
      <c r="N23" s="43">
        <v>38786</v>
      </c>
      <c r="O23" s="82">
        <v>38776</v>
      </c>
      <c r="P23" s="43">
        <v>38786</v>
      </c>
      <c r="Q23" s="43">
        <v>38816</v>
      </c>
      <c r="R23" s="82">
        <v>38816</v>
      </c>
      <c r="S23" s="43"/>
      <c r="T23" s="87">
        <v>38886</v>
      </c>
    </row>
    <row r="24" spans="1:20" s="94" customFormat="1" ht="13.5" hidden="1" customHeight="1">
      <c r="A24" s="132" t="s">
        <v>62</v>
      </c>
      <c r="B24" s="133">
        <v>38657</v>
      </c>
      <c r="C24" s="133">
        <v>38664</v>
      </c>
      <c r="D24" s="133">
        <v>38687</v>
      </c>
      <c r="E24" s="133">
        <v>38697</v>
      </c>
      <c r="F24" s="133">
        <v>38722</v>
      </c>
      <c r="G24" s="133">
        <v>38727</v>
      </c>
      <c r="H24" s="134">
        <v>38727</v>
      </c>
      <c r="I24" s="133">
        <v>38787</v>
      </c>
      <c r="J24" s="133">
        <v>38797</v>
      </c>
      <c r="K24" s="133">
        <v>38797</v>
      </c>
      <c r="L24" s="133">
        <v>38802</v>
      </c>
      <c r="M24" s="133">
        <v>38807</v>
      </c>
      <c r="N24" s="133">
        <v>38807</v>
      </c>
      <c r="O24" s="133">
        <v>38807</v>
      </c>
      <c r="P24" s="133">
        <v>38807</v>
      </c>
      <c r="Q24" s="133">
        <v>38837</v>
      </c>
      <c r="R24" s="133">
        <v>38847</v>
      </c>
      <c r="S24" s="133" t="s">
        <v>63</v>
      </c>
      <c r="T24" s="135">
        <v>38917</v>
      </c>
    </row>
    <row r="25" spans="1:20" hidden="1">
      <c r="A25" s="86"/>
      <c r="B25" s="82">
        <v>38657</v>
      </c>
      <c r="C25" s="82">
        <v>38664</v>
      </c>
      <c r="D25" s="82">
        <v>38687</v>
      </c>
      <c r="E25" s="82">
        <v>38697</v>
      </c>
      <c r="F25" s="82">
        <v>38722</v>
      </c>
      <c r="G25" s="82">
        <v>38727</v>
      </c>
      <c r="H25" s="76">
        <v>9</v>
      </c>
      <c r="I25" s="82">
        <v>38787</v>
      </c>
      <c r="J25" s="82">
        <v>38797</v>
      </c>
      <c r="K25" s="82">
        <v>38797</v>
      </c>
      <c r="L25" s="82">
        <v>38802</v>
      </c>
      <c r="M25" s="82">
        <v>38807</v>
      </c>
      <c r="N25" s="43">
        <v>38817</v>
      </c>
      <c r="O25" s="82">
        <v>38807</v>
      </c>
      <c r="P25" s="43">
        <v>38817</v>
      </c>
      <c r="Q25" s="43">
        <v>38847</v>
      </c>
      <c r="R25" s="82">
        <v>38847</v>
      </c>
      <c r="S25" s="43" t="s">
        <v>64</v>
      </c>
      <c r="T25" s="87">
        <v>38917</v>
      </c>
    </row>
    <row r="26" spans="1:20" s="94" customFormat="1" hidden="1">
      <c r="A26" s="90" t="s">
        <v>65</v>
      </c>
      <c r="B26" s="91">
        <v>38688</v>
      </c>
      <c r="C26" s="91">
        <v>38695</v>
      </c>
      <c r="D26" s="91">
        <v>38718</v>
      </c>
      <c r="E26" s="91">
        <v>38728</v>
      </c>
      <c r="F26" s="91">
        <v>38753</v>
      </c>
      <c r="G26" s="91">
        <v>38758</v>
      </c>
      <c r="H26" s="92">
        <v>38758</v>
      </c>
      <c r="I26" s="91">
        <v>38818</v>
      </c>
      <c r="J26" s="91">
        <v>38828</v>
      </c>
      <c r="K26" s="91">
        <v>38828</v>
      </c>
      <c r="L26" s="91">
        <v>38833</v>
      </c>
      <c r="M26" s="91">
        <v>38838</v>
      </c>
      <c r="N26" s="91">
        <v>38838</v>
      </c>
      <c r="O26" s="91">
        <v>38838</v>
      </c>
      <c r="P26" s="91">
        <v>38838</v>
      </c>
      <c r="Q26" s="91">
        <v>38868</v>
      </c>
      <c r="R26" s="91">
        <v>38878</v>
      </c>
      <c r="S26" s="91" t="s">
        <v>66</v>
      </c>
      <c r="T26" s="93">
        <v>38948</v>
      </c>
    </row>
    <row r="27" spans="1:20" hidden="1">
      <c r="A27" s="86"/>
      <c r="B27" s="82">
        <v>38688</v>
      </c>
      <c r="C27" s="82">
        <v>38695</v>
      </c>
      <c r="D27" s="82">
        <v>38718</v>
      </c>
      <c r="E27" s="82">
        <v>38728</v>
      </c>
      <c r="F27" s="82">
        <v>38753</v>
      </c>
      <c r="G27" s="82">
        <v>38758</v>
      </c>
      <c r="H27" s="76">
        <v>40</v>
      </c>
      <c r="I27" s="82">
        <v>38818</v>
      </c>
      <c r="J27" s="82">
        <v>38828</v>
      </c>
      <c r="K27" s="82">
        <v>38828</v>
      </c>
      <c r="L27" s="82">
        <v>38833</v>
      </c>
      <c r="M27" s="82">
        <v>38838</v>
      </c>
      <c r="N27" s="43">
        <v>38848</v>
      </c>
      <c r="O27" s="82">
        <v>38838</v>
      </c>
      <c r="P27" s="43">
        <v>38848</v>
      </c>
      <c r="Q27" s="43">
        <v>38878</v>
      </c>
      <c r="R27" s="82">
        <v>38878</v>
      </c>
      <c r="S27" s="43" t="s">
        <v>67</v>
      </c>
      <c r="T27" s="87">
        <v>38948</v>
      </c>
    </row>
    <row r="28" spans="1:20" s="94" customFormat="1">
      <c r="A28" s="90" t="s">
        <v>68</v>
      </c>
      <c r="B28" s="91">
        <v>38716</v>
      </c>
      <c r="C28" s="91">
        <v>38723</v>
      </c>
      <c r="D28" s="91">
        <v>38746</v>
      </c>
      <c r="E28" s="91">
        <v>38756</v>
      </c>
      <c r="F28" s="91">
        <v>38781</v>
      </c>
      <c r="G28" s="91">
        <v>38786</v>
      </c>
      <c r="H28" s="92">
        <v>38786</v>
      </c>
      <c r="I28" s="91">
        <v>38846</v>
      </c>
      <c r="J28" s="91">
        <v>38856</v>
      </c>
      <c r="K28" s="91">
        <v>38856</v>
      </c>
      <c r="L28" s="91">
        <v>38861</v>
      </c>
      <c r="M28" s="91">
        <v>38866</v>
      </c>
      <c r="N28" s="91">
        <v>38866</v>
      </c>
      <c r="O28" s="91">
        <v>38866</v>
      </c>
      <c r="P28" s="91">
        <v>38866</v>
      </c>
      <c r="Q28" s="91">
        <v>38896</v>
      </c>
      <c r="R28" s="91">
        <v>38906</v>
      </c>
      <c r="S28" s="91"/>
      <c r="T28" s="93">
        <v>38976</v>
      </c>
    </row>
    <row r="29" spans="1:20">
      <c r="A29" s="86"/>
      <c r="B29" s="82">
        <v>38716</v>
      </c>
      <c r="C29" s="82">
        <v>38723</v>
      </c>
      <c r="D29" s="82">
        <v>38746</v>
      </c>
      <c r="E29" s="82">
        <v>38756</v>
      </c>
      <c r="F29" s="82">
        <v>38781</v>
      </c>
      <c r="G29" s="82">
        <v>38786</v>
      </c>
      <c r="H29" s="76">
        <v>68</v>
      </c>
      <c r="I29" s="82">
        <v>38846</v>
      </c>
      <c r="J29" s="82">
        <v>38856</v>
      </c>
      <c r="K29" s="82">
        <v>38856</v>
      </c>
      <c r="L29" s="82">
        <v>38861</v>
      </c>
      <c r="M29" s="82">
        <v>38866</v>
      </c>
      <c r="N29" s="43">
        <v>38876</v>
      </c>
      <c r="O29" s="82">
        <v>38866</v>
      </c>
      <c r="P29" s="43">
        <v>38876</v>
      </c>
      <c r="Q29" s="43">
        <v>38906</v>
      </c>
      <c r="R29" s="82">
        <v>38906</v>
      </c>
      <c r="S29" s="43"/>
      <c r="T29" s="87">
        <v>38976</v>
      </c>
    </row>
    <row r="30" spans="1:20" s="94" customFormat="1">
      <c r="A30" s="90" t="s">
        <v>69</v>
      </c>
      <c r="B30" s="91">
        <v>38747</v>
      </c>
      <c r="C30" s="91">
        <v>38754</v>
      </c>
      <c r="D30" s="91">
        <v>38777</v>
      </c>
      <c r="E30" s="91">
        <v>38787</v>
      </c>
      <c r="F30" s="91">
        <v>38812</v>
      </c>
      <c r="G30" s="91">
        <v>38817</v>
      </c>
      <c r="H30" s="92">
        <v>38817</v>
      </c>
      <c r="I30" s="91">
        <v>38877</v>
      </c>
      <c r="J30" s="91">
        <v>38887</v>
      </c>
      <c r="K30" s="91">
        <v>38887</v>
      </c>
      <c r="L30" s="91">
        <v>38892</v>
      </c>
      <c r="M30" s="91">
        <v>38897</v>
      </c>
      <c r="N30" s="91">
        <v>38897</v>
      </c>
      <c r="O30" s="91">
        <v>38897</v>
      </c>
      <c r="P30" s="91">
        <v>38897</v>
      </c>
      <c r="Q30" s="91">
        <v>38927</v>
      </c>
      <c r="R30" s="91">
        <v>38937</v>
      </c>
      <c r="S30" s="91"/>
      <c r="T30" s="93">
        <v>39007</v>
      </c>
    </row>
    <row r="31" spans="1:20">
      <c r="A31" s="86"/>
      <c r="B31" s="82">
        <v>38747</v>
      </c>
      <c r="C31" s="82">
        <v>38754</v>
      </c>
      <c r="D31" s="82">
        <v>38777</v>
      </c>
      <c r="E31" s="82">
        <v>38787</v>
      </c>
      <c r="F31" s="82">
        <v>38812</v>
      </c>
      <c r="G31" s="82">
        <v>38817</v>
      </c>
      <c r="H31" s="76">
        <v>99</v>
      </c>
      <c r="I31" s="82">
        <v>38877</v>
      </c>
      <c r="J31" s="82">
        <v>38887</v>
      </c>
      <c r="K31" s="82">
        <v>38887</v>
      </c>
      <c r="L31" s="82">
        <v>38892</v>
      </c>
      <c r="M31" s="82">
        <v>38897</v>
      </c>
      <c r="N31" s="43">
        <v>38907</v>
      </c>
      <c r="O31" s="82">
        <v>38897</v>
      </c>
      <c r="P31" s="43">
        <v>38907</v>
      </c>
      <c r="Q31" s="43">
        <v>38937</v>
      </c>
      <c r="R31" s="82">
        <v>38937</v>
      </c>
      <c r="S31" s="43"/>
      <c r="T31" s="87">
        <v>39007</v>
      </c>
    </row>
    <row r="32" spans="1:20" s="94" customFormat="1">
      <c r="A32" s="90" t="s">
        <v>70</v>
      </c>
      <c r="B32" s="91">
        <v>38777</v>
      </c>
      <c r="C32" s="91">
        <v>38784</v>
      </c>
      <c r="D32" s="91">
        <v>38807</v>
      </c>
      <c r="E32" s="91">
        <v>38817</v>
      </c>
      <c r="F32" s="91">
        <v>38842</v>
      </c>
      <c r="G32" s="91">
        <v>38847</v>
      </c>
      <c r="H32" s="92">
        <v>38847</v>
      </c>
      <c r="I32" s="91">
        <v>38907</v>
      </c>
      <c r="J32" s="91">
        <v>38917</v>
      </c>
      <c r="K32" s="91">
        <v>38917</v>
      </c>
      <c r="L32" s="91">
        <v>38922</v>
      </c>
      <c r="M32" s="91">
        <v>38927</v>
      </c>
      <c r="N32" s="91">
        <v>38927</v>
      </c>
      <c r="O32" s="91">
        <v>38927</v>
      </c>
      <c r="P32" s="91">
        <v>38927</v>
      </c>
      <c r="Q32" s="91">
        <v>38957</v>
      </c>
      <c r="R32" s="91">
        <v>38967</v>
      </c>
      <c r="S32" s="91"/>
      <c r="T32" s="93">
        <v>39037</v>
      </c>
    </row>
    <row r="33" spans="1:20">
      <c r="A33" s="86"/>
      <c r="B33" s="82">
        <v>38777</v>
      </c>
      <c r="C33" s="82">
        <v>38784</v>
      </c>
      <c r="D33" s="82">
        <v>38807</v>
      </c>
      <c r="E33" s="82">
        <v>38817</v>
      </c>
      <c r="F33" s="82">
        <v>38842</v>
      </c>
      <c r="G33" s="82">
        <v>38847</v>
      </c>
      <c r="H33" s="76">
        <v>129</v>
      </c>
      <c r="I33" s="82">
        <v>38907</v>
      </c>
      <c r="J33" s="82">
        <v>38917</v>
      </c>
      <c r="K33" s="82">
        <v>38917</v>
      </c>
      <c r="L33" s="82">
        <v>38922</v>
      </c>
      <c r="M33" s="82">
        <v>38927</v>
      </c>
      <c r="N33" s="43">
        <v>38937</v>
      </c>
      <c r="O33" s="82">
        <v>38927</v>
      </c>
      <c r="P33" s="43">
        <v>38937</v>
      </c>
      <c r="Q33" s="43">
        <v>38967</v>
      </c>
      <c r="R33" s="82">
        <v>38967</v>
      </c>
      <c r="S33" s="43"/>
      <c r="T33" s="87">
        <v>39037</v>
      </c>
    </row>
    <row r="34" spans="1:20" s="94" customFormat="1">
      <c r="A34" s="90" t="s">
        <v>71</v>
      </c>
      <c r="B34" s="91">
        <v>38808</v>
      </c>
      <c r="C34" s="91">
        <v>38815</v>
      </c>
      <c r="D34" s="91">
        <v>38838</v>
      </c>
      <c r="E34" s="91">
        <v>38848</v>
      </c>
      <c r="F34" s="91">
        <v>38873</v>
      </c>
      <c r="G34" s="91">
        <v>38878</v>
      </c>
      <c r="H34" s="92">
        <v>38878</v>
      </c>
      <c r="I34" s="91">
        <v>38938</v>
      </c>
      <c r="J34" s="91">
        <v>38948</v>
      </c>
      <c r="K34" s="91">
        <v>38948</v>
      </c>
      <c r="L34" s="91">
        <v>38953</v>
      </c>
      <c r="M34" s="91">
        <v>38958</v>
      </c>
      <c r="N34" s="91">
        <v>38958</v>
      </c>
      <c r="O34" s="91">
        <v>38958</v>
      </c>
      <c r="P34" s="91">
        <v>38958</v>
      </c>
      <c r="Q34" s="91">
        <v>38988</v>
      </c>
      <c r="R34" s="91">
        <v>38998</v>
      </c>
      <c r="S34" s="91"/>
      <c r="T34" s="93">
        <v>39068</v>
      </c>
    </row>
    <row r="35" spans="1:20">
      <c r="A35" s="86"/>
      <c r="B35" s="82">
        <v>38808</v>
      </c>
      <c r="C35" s="82">
        <v>38815</v>
      </c>
      <c r="D35" s="82">
        <v>38838</v>
      </c>
      <c r="E35" s="82">
        <v>38848</v>
      </c>
      <c r="F35" s="82">
        <v>38873</v>
      </c>
      <c r="G35" s="82">
        <v>38878</v>
      </c>
      <c r="H35" s="76">
        <v>160</v>
      </c>
      <c r="I35" s="82">
        <v>38938</v>
      </c>
      <c r="J35" s="82">
        <v>38948</v>
      </c>
      <c r="K35" s="82">
        <v>38948</v>
      </c>
      <c r="L35" s="82">
        <v>38953</v>
      </c>
      <c r="M35" s="82">
        <v>38958</v>
      </c>
      <c r="N35" s="43">
        <v>38968</v>
      </c>
      <c r="O35" s="82">
        <v>38958</v>
      </c>
      <c r="P35" s="43">
        <v>38968</v>
      </c>
      <c r="Q35" s="43">
        <v>38998</v>
      </c>
      <c r="R35" s="82">
        <v>38998</v>
      </c>
      <c r="S35" s="43"/>
      <c r="T35" s="87">
        <v>39068</v>
      </c>
    </row>
    <row r="36" spans="1:20" s="94" customFormat="1">
      <c r="A36" s="90" t="s">
        <v>62</v>
      </c>
      <c r="B36" s="91">
        <v>38838</v>
      </c>
      <c r="C36" s="91">
        <v>38845</v>
      </c>
      <c r="D36" s="91">
        <v>38868</v>
      </c>
      <c r="E36" s="91">
        <v>38878</v>
      </c>
      <c r="F36" s="91">
        <v>38903</v>
      </c>
      <c r="G36" s="91">
        <v>38908</v>
      </c>
      <c r="H36" s="92">
        <v>38908</v>
      </c>
      <c r="I36" s="91">
        <v>38968</v>
      </c>
      <c r="J36" s="91">
        <v>38978</v>
      </c>
      <c r="K36" s="91">
        <v>38978</v>
      </c>
      <c r="L36" s="91">
        <v>38983</v>
      </c>
      <c r="M36" s="91">
        <v>38988</v>
      </c>
      <c r="N36" s="91">
        <v>38988</v>
      </c>
      <c r="O36" s="91">
        <v>38988</v>
      </c>
      <c r="P36" s="91">
        <v>38988</v>
      </c>
      <c r="Q36" s="91">
        <v>39018</v>
      </c>
      <c r="R36" s="91">
        <v>39028</v>
      </c>
      <c r="S36" s="91"/>
      <c r="T36" s="93">
        <v>39098</v>
      </c>
    </row>
    <row r="37" spans="1:20">
      <c r="A37" s="86"/>
      <c r="B37" s="82">
        <v>38838</v>
      </c>
      <c r="C37" s="82">
        <v>38845</v>
      </c>
      <c r="D37" s="82">
        <v>38868</v>
      </c>
      <c r="E37" s="82">
        <v>38878</v>
      </c>
      <c r="F37" s="82">
        <v>38903</v>
      </c>
      <c r="G37" s="82">
        <v>38908</v>
      </c>
      <c r="H37" s="76">
        <v>190</v>
      </c>
      <c r="I37" s="82">
        <v>38968</v>
      </c>
      <c r="J37" s="82">
        <v>38978</v>
      </c>
      <c r="K37" s="82">
        <v>38978</v>
      </c>
      <c r="L37" s="82">
        <v>38983</v>
      </c>
      <c r="M37" s="82">
        <v>38988</v>
      </c>
      <c r="N37" s="43">
        <v>38998</v>
      </c>
      <c r="O37" s="82">
        <v>38988</v>
      </c>
      <c r="P37" s="43">
        <v>38998</v>
      </c>
      <c r="Q37" s="43">
        <v>39028</v>
      </c>
      <c r="R37" s="82">
        <v>39028</v>
      </c>
      <c r="S37" s="43"/>
      <c r="T37" s="87">
        <v>39098</v>
      </c>
    </row>
    <row r="38" spans="1:20" s="94" customFormat="1">
      <c r="A38" s="90" t="s">
        <v>65</v>
      </c>
      <c r="B38" s="91">
        <v>38869</v>
      </c>
      <c r="C38" s="91">
        <v>38876</v>
      </c>
      <c r="D38" s="91">
        <v>38899</v>
      </c>
      <c r="E38" s="91">
        <v>38909</v>
      </c>
      <c r="F38" s="91">
        <v>38934</v>
      </c>
      <c r="G38" s="91">
        <v>38939</v>
      </c>
      <c r="H38" s="92">
        <v>38939</v>
      </c>
      <c r="I38" s="91">
        <v>38999</v>
      </c>
      <c r="J38" s="91">
        <v>39009</v>
      </c>
      <c r="K38" s="91">
        <v>39009</v>
      </c>
      <c r="L38" s="91">
        <v>39014</v>
      </c>
      <c r="M38" s="91">
        <v>39019</v>
      </c>
      <c r="N38" s="91">
        <v>39019</v>
      </c>
      <c r="O38" s="91">
        <v>39019</v>
      </c>
      <c r="P38" s="91">
        <v>39019</v>
      </c>
      <c r="Q38" s="91">
        <v>39049</v>
      </c>
      <c r="R38" s="91">
        <v>39059</v>
      </c>
      <c r="S38" s="91"/>
      <c r="T38" s="93">
        <v>39129</v>
      </c>
    </row>
    <row r="39" spans="1:20">
      <c r="A39" s="86"/>
      <c r="B39" s="82">
        <v>38869</v>
      </c>
      <c r="C39" s="82">
        <v>38876</v>
      </c>
      <c r="D39" s="82">
        <v>38899</v>
      </c>
      <c r="E39" s="82">
        <v>38909</v>
      </c>
      <c r="F39" s="82">
        <v>38934</v>
      </c>
      <c r="G39" s="82">
        <v>38939</v>
      </c>
      <c r="H39" s="76">
        <v>221</v>
      </c>
      <c r="I39" s="82">
        <v>38999</v>
      </c>
      <c r="J39" s="82">
        <v>39009</v>
      </c>
      <c r="K39" s="82">
        <v>39009</v>
      </c>
      <c r="L39" s="82">
        <v>39014</v>
      </c>
      <c r="M39" s="82">
        <v>39019</v>
      </c>
      <c r="N39" s="43">
        <v>39029</v>
      </c>
      <c r="O39" s="82">
        <v>39019</v>
      </c>
      <c r="P39" s="43">
        <v>39029</v>
      </c>
      <c r="Q39" s="43">
        <v>39059</v>
      </c>
      <c r="R39" s="82">
        <v>39059</v>
      </c>
      <c r="S39" s="43"/>
      <c r="T39" s="87">
        <v>39129</v>
      </c>
    </row>
    <row r="40" spans="1:20" s="94" customFormat="1">
      <c r="A40" s="90" t="s">
        <v>68</v>
      </c>
      <c r="B40" s="91">
        <v>38900</v>
      </c>
      <c r="C40" s="91">
        <v>38907</v>
      </c>
      <c r="D40" s="91">
        <v>38930</v>
      </c>
      <c r="E40" s="91">
        <v>38940</v>
      </c>
      <c r="F40" s="91">
        <v>38965</v>
      </c>
      <c r="G40" s="91">
        <v>38970</v>
      </c>
      <c r="H40" s="92">
        <v>38970</v>
      </c>
      <c r="I40" s="91">
        <v>39030</v>
      </c>
      <c r="J40" s="91">
        <v>39040</v>
      </c>
      <c r="K40" s="91">
        <v>39040</v>
      </c>
      <c r="L40" s="91">
        <v>39045</v>
      </c>
      <c r="M40" s="91">
        <v>39050</v>
      </c>
      <c r="N40" s="91">
        <v>39050</v>
      </c>
      <c r="O40" s="91">
        <v>39050</v>
      </c>
      <c r="P40" s="91">
        <v>39050</v>
      </c>
      <c r="Q40" s="91">
        <v>39080</v>
      </c>
      <c r="R40" s="91">
        <v>39090</v>
      </c>
      <c r="S40" s="91"/>
      <c r="T40" s="93">
        <v>39160</v>
      </c>
    </row>
    <row r="41" spans="1:20">
      <c r="A41" s="86"/>
      <c r="B41" s="82">
        <v>38900</v>
      </c>
      <c r="C41" s="82">
        <v>38907</v>
      </c>
      <c r="D41" s="82">
        <v>38930</v>
      </c>
      <c r="E41" s="82">
        <v>38940</v>
      </c>
      <c r="F41" s="82">
        <v>38965</v>
      </c>
      <c r="G41" s="82">
        <v>38970</v>
      </c>
      <c r="H41" s="76">
        <v>252</v>
      </c>
      <c r="I41" s="82">
        <v>39030</v>
      </c>
      <c r="J41" s="82">
        <v>39040</v>
      </c>
      <c r="K41" s="82">
        <v>39040</v>
      </c>
      <c r="L41" s="82">
        <v>39045</v>
      </c>
      <c r="M41" s="82">
        <v>39050</v>
      </c>
      <c r="N41" s="43">
        <v>39060</v>
      </c>
      <c r="O41" s="82">
        <v>39050</v>
      </c>
      <c r="P41" s="43">
        <v>39060</v>
      </c>
      <c r="Q41" s="43">
        <v>39090</v>
      </c>
      <c r="R41" s="82">
        <v>39090</v>
      </c>
      <c r="S41" s="43"/>
      <c r="T41" s="87">
        <v>39160</v>
      </c>
    </row>
    <row r="42" spans="1:20" s="94" customFormat="1">
      <c r="A42" s="90" t="s">
        <v>69</v>
      </c>
      <c r="B42" s="91">
        <v>38930</v>
      </c>
      <c r="C42" s="91">
        <v>38937</v>
      </c>
      <c r="D42" s="91">
        <v>38960</v>
      </c>
      <c r="E42" s="91">
        <v>38970</v>
      </c>
      <c r="F42" s="91">
        <v>38995</v>
      </c>
      <c r="G42" s="91">
        <v>39000</v>
      </c>
      <c r="H42" s="92">
        <v>39000</v>
      </c>
      <c r="I42" s="91">
        <v>39060</v>
      </c>
      <c r="J42" s="91">
        <v>39070</v>
      </c>
      <c r="K42" s="91">
        <v>39070</v>
      </c>
      <c r="L42" s="91">
        <v>39075</v>
      </c>
      <c r="M42" s="91">
        <v>39080</v>
      </c>
      <c r="N42" s="91">
        <v>39080</v>
      </c>
      <c r="O42" s="91">
        <v>39080</v>
      </c>
      <c r="P42" s="91">
        <v>39080</v>
      </c>
      <c r="Q42" s="91">
        <v>39110</v>
      </c>
      <c r="R42" s="91">
        <v>39120</v>
      </c>
      <c r="S42" s="91"/>
      <c r="T42" s="93">
        <v>39190</v>
      </c>
    </row>
    <row r="43" spans="1:20">
      <c r="A43" s="86"/>
      <c r="B43" s="82">
        <v>38930</v>
      </c>
      <c r="C43" s="82">
        <v>38937</v>
      </c>
      <c r="D43" s="82">
        <v>38960</v>
      </c>
      <c r="E43" s="82">
        <v>38970</v>
      </c>
      <c r="F43" s="82">
        <v>38995</v>
      </c>
      <c r="G43" s="82">
        <v>39000</v>
      </c>
      <c r="H43" s="76">
        <v>282</v>
      </c>
      <c r="I43" s="82">
        <v>39060</v>
      </c>
      <c r="J43" s="82">
        <v>39070</v>
      </c>
      <c r="K43" s="82">
        <v>39070</v>
      </c>
      <c r="L43" s="82">
        <v>39075</v>
      </c>
      <c r="M43" s="82">
        <v>39080</v>
      </c>
      <c r="N43" s="43">
        <v>39090</v>
      </c>
      <c r="O43" s="82">
        <v>39080</v>
      </c>
      <c r="P43" s="43">
        <v>39090</v>
      </c>
      <c r="Q43" s="43">
        <v>39120</v>
      </c>
      <c r="R43" s="82">
        <v>39120</v>
      </c>
      <c r="S43" s="43"/>
      <c r="T43" s="87">
        <v>39190</v>
      </c>
    </row>
    <row r="44" spans="1:20" s="94" customFormat="1">
      <c r="A44" s="90" t="s">
        <v>70</v>
      </c>
      <c r="B44" s="91">
        <v>38961</v>
      </c>
      <c r="C44" s="91">
        <v>38968</v>
      </c>
      <c r="D44" s="91">
        <v>38991</v>
      </c>
      <c r="E44" s="91">
        <v>39001</v>
      </c>
      <c r="F44" s="91">
        <v>39026</v>
      </c>
      <c r="G44" s="91">
        <v>39031</v>
      </c>
      <c r="H44" s="92">
        <v>39031</v>
      </c>
      <c r="I44" s="91">
        <v>39091</v>
      </c>
      <c r="J44" s="91">
        <v>39101</v>
      </c>
      <c r="K44" s="91">
        <v>39101</v>
      </c>
      <c r="L44" s="91">
        <v>39106</v>
      </c>
      <c r="M44" s="91">
        <v>39111</v>
      </c>
      <c r="N44" s="91">
        <v>39111</v>
      </c>
      <c r="O44" s="91">
        <v>39111</v>
      </c>
      <c r="P44" s="91">
        <v>39111</v>
      </c>
      <c r="Q44" s="91">
        <v>39141</v>
      </c>
      <c r="R44" s="91">
        <v>39151</v>
      </c>
      <c r="S44" s="91"/>
      <c r="T44" s="93">
        <v>39221</v>
      </c>
    </row>
    <row r="45" spans="1:20">
      <c r="A45" s="86"/>
      <c r="B45" s="82">
        <v>38961</v>
      </c>
      <c r="C45" s="82">
        <v>38968</v>
      </c>
      <c r="D45" s="82">
        <v>38991</v>
      </c>
      <c r="E45" s="82">
        <v>39001</v>
      </c>
      <c r="F45" s="82">
        <v>39026</v>
      </c>
      <c r="G45" s="82">
        <v>39031</v>
      </c>
      <c r="H45" s="76">
        <v>313</v>
      </c>
      <c r="I45" s="82">
        <v>39091</v>
      </c>
      <c r="J45" s="82">
        <v>39101</v>
      </c>
      <c r="K45" s="82">
        <v>39101</v>
      </c>
      <c r="L45" s="82">
        <v>39106</v>
      </c>
      <c r="M45" s="82">
        <v>39111</v>
      </c>
      <c r="N45" s="43">
        <v>39121</v>
      </c>
      <c r="O45" s="82">
        <v>39111</v>
      </c>
      <c r="P45" s="43">
        <v>39121</v>
      </c>
      <c r="Q45" s="43">
        <v>39151</v>
      </c>
      <c r="R45" s="82">
        <v>39151</v>
      </c>
      <c r="S45" s="43"/>
      <c r="T45" s="87">
        <v>39221</v>
      </c>
    </row>
    <row r="46" spans="1:20" s="94" customFormat="1">
      <c r="A46" s="90" t="s">
        <v>71</v>
      </c>
      <c r="B46" s="91">
        <v>38991</v>
      </c>
      <c r="C46" s="91">
        <v>38998</v>
      </c>
      <c r="D46" s="91">
        <v>39021</v>
      </c>
      <c r="E46" s="91">
        <v>39031</v>
      </c>
      <c r="F46" s="91">
        <v>39056</v>
      </c>
      <c r="G46" s="91">
        <v>39061</v>
      </c>
      <c r="H46" s="92">
        <v>39061</v>
      </c>
      <c r="I46" s="91">
        <v>39121</v>
      </c>
      <c r="J46" s="91">
        <v>39131</v>
      </c>
      <c r="K46" s="91">
        <v>39131</v>
      </c>
      <c r="L46" s="91">
        <v>39136</v>
      </c>
      <c r="M46" s="91">
        <v>39141</v>
      </c>
      <c r="N46" s="91">
        <v>39141</v>
      </c>
      <c r="O46" s="91">
        <v>39141</v>
      </c>
      <c r="P46" s="91">
        <v>39141</v>
      </c>
      <c r="Q46" s="91">
        <v>39171</v>
      </c>
      <c r="R46" s="91">
        <v>39181</v>
      </c>
      <c r="S46" s="91"/>
      <c r="T46" s="93">
        <v>39251</v>
      </c>
    </row>
    <row r="47" spans="1:20">
      <c r="A47" s="86"/>
      <c r="B47" s="82">
        <v>38991</v>
      </c>
      <c r="C47" s="82">
        <v>38998</v>
      </c>
      <c r="D47" s="82">
        <v>39021</v>
      </c>
      <c r="E47" s="82">
        <v>39031</v>
      </c>
      <c r="F47" s="82">
        <v>39056</v>
      </c>
      <c r="G47" s="82">
        <v>39061</v>
      </c>
      <c r="H47" s="76">
        <v>343</v>
      </c>
      <c r="I47" s="82">
        <v>39121</v>
      </c>
      <c r="J47" s="82">
        <v>39131</v>
      </c>
      <c r="K47" s="82">
        <v>39131</v>
      </c>
      <c r="L47" s="82">
        <v>39136</v>
      </c>
      <c r="M47" s="82">
        <v>39141</v>
      </c>
      <c r="N47" s="43">
        <v>39151</v>
      </c>
      <c r="O47" s="82">
        <v>39141</v>
      </c>
      <c r="P47" s="43">
        <v>39151</v>
      </c>
      <c r="Q47" s="43">
        <v>39181</v>
      </c>
      <c r="R47" s="82">
        <v>39181</v>
      </c>
      <c r="S47" s="43"/>
      <c r="T47" s="87">
        <v>39251</v>
      </c>
    </row>
    <row r="48" spans="1:20" s="94" customFormat="1" ht="13.5" customHeight="1">
      <c r="A48" s="90" t="s">
        <v>62</v>
      </c>
      <c r="B48" s="91">
        <v>39022</v>
      </c>
      <c r="C48" s="91">
        <v>39029</v>
      </c>
      <c r="D48" s="91">
        <v>39052</v>
      </c>
      <c r="E48" s="91">
        <v>39062</v>
      </c>
      <c r="F48" s="91">
        <v>39087</v>
      </c>
      <c r="G48" s="91">
        <v>39092</v>
      </c>
      <c r="H48" s="92">
        <v>39092</v>
      </c>
      <c r="I48" s="91">
        <v>39152</v>
      </c>
      <c r="J48" s="91">
        <v>39162</v>
      </c>
      <c r="K48" s="91">
        <v>39162</v>
      </c>
      <c r="L48" s="91">
        <v>39167</v>
      </c>
      <c r="M48" s="91">
        <v>39172</v>
      </c>
      <c r="N48" s="91">
        <v>39172</v>
      </c>
      <c r="O48" s="91">
        <v>39172</v>
      </c>
      <c r="P48" s="91">
        <v>39172</v>
      </c>
      <c r="Q48" s="91">
        <v>39202</v>
      </c>
      <c r="R48" s="91">
        <v>39212</v>
      </c>
      <c r="S48" s="91" t="s">
        <v>63</v>
      </c>
      <c r="T48" s="93">
        <v>39282</v>
      </c>
    </row>
    <row r="49" spans="1:20">
      <c r="A49" s="86"/>
      <c r="B49" s="82">
        <v>39022</v>
      </c>
      <c r="C49" s="82">
        <v>39029</v>
      </c>
      <c r="D49" s="82">
        <v>39052</v>
      </c>
      <c r="E49" s="82">
        <v>39062</v>
      </c>
      <c r="F49" s="82">
        <v>39087</v>
      </c>
      <c r="G49" s="82">
        <v>39092</v>
      </c>
      <c r="H49" s="76">
        <v>9</v>
      </c>
      <c r="I49" s="82">
        <v>39152</v>
      </c>
      <c r="J49" s="82">
        <v>39162</v>
      </c>
      <c r="K49" s="82">
        <v>39162</v>
      </c>
      <c r="L49" s="82">
        <v>39167</v>
      </c>
      <c r="M49" s="82">
        <v>39172</v>
      </c>
      <c r="N49" s="43">
        <v>39182</v>
      </c>
      <c r="O49" s="82">
        <v>39172</v>
      </c>
      <c r="P49" s="43">
        <v>39182</v>
      </c>
      <c r="Q49" s="43">
        <v>39212</v>
      </c>
      <c r="R49" s="82">
        <v>39212</v>
      </c>
      <c r="S49" s="43" t="s">
        <v>64</v>
      </c>
      <c r="T49" s="87">
        <v>39282</v>
      </c>
    </row>
    <row r="50" spans="1:20" s="94" customFormat="1">
      <c r="A50" s="90" t="s">
        <v>65</v>
      </c>
      <c r="B50" s="91">
        <v>39053</v>
      </c>
      <c r="C50" s="91">
        <v>39060</v>
      </c>
      <c r="D50" s="91">
        <v>39083</v>
      </c>
      <c r="E50" s="91">
        <v>39093</v>
      </c>
      <c r="F50" s="91">
        <v>39118</v>
      </c>
      <c r="G50" s="91">
        <v>39123</v>
      </c>
      <c r="H50" s="92">
        <v>39123</v>
      </c>
      <c r="I50" s="91">
        <v>39183</v>
      </c>
      <c r="J50" s="91">
        <v>39193</v>
      </c>
      <c r="K50" s="91">
        <v>39193</v>
      </c>
      <c r="L50" s="91">
        <v>39198</v>
      </c>
      <c r="M50" s="91">
        <v>39203</v>
      </c>
      <c r="N50" s="91">
        <v>39203</v>
      </c>
      <c r="O50" s="91">
        <v>39203</v>
      </c>
      <c r="P50" s="91">
        <v>39203</v>
      </c>
      <c r="Q50" s="91">
        <v>39233</v>
      </c>
      <c r="R50" s="91">
        <v>39243</v>
      </c>
      <c r="S50" s="91" t="s">
        <v>66</v>
      </c>
      <c r="T50" s="93">
        <v>39313</v>
      </c>
    </row>
    <row r="51" spans="1:20">
      <c r="A51" s="86"/>
      <c r="B51" s="82">
        <v>39053</v>
      </c>
      <c r="C51" s="82">
        <v>39060</v>
      </c>
      <c r="D51" s="82">
        <v>39083</v>
      </c>
      <c r="E51" s="82">
        <v>39093</v>
      </c>
      <c r="F51" s="82">
        <v>39118</v>
      </c>
      <c r="G51" s="82">
        <v>39123</v>
      </c>
      <c r="H51" s="76">
        <v>40</v>
      </c>
      <c r="I51" s="82">
        <v>39183</v>
      </c>
      <c r="J51" s="82">
        <v>39193</v>
      </c>
      <c r="K51" s="82">
        <v>39193</v>
      </c>
      <c r="L51" s="82">
        <v>39198</v>
      </c>
      <c r="M51" s="82">
        <v>39203</v>
      </c>
      <c r="N51" s="43">
        <v>39213</v>
      </c>
      <c r="O51" s="82">
        <v>39203</v>
      </c>
      <c r="P51" s="43">
        <v>39213</v>
      </c>
      <c r="Q51" s="43">
        <v>39243</v>
      </c>
      <c r="R51" s="82">
        <v>39243</v>
      </c>
      <c r="S51" s="43" t="s">
        <v>67</v>
      </c>
      <c r="T51" s="87">
        <v>39313</v>
      </c>
    </row>
    <row r="52" spans="1:20" s="94" customFormat="1">
      <c r="A52" s="90" t="s">
        <v>68</v>
      </c>
      <c r="B52" s="91">
        <v>39081</v>
      </c>
      <c r="C52" s="91">
        <v>39088</v>
      </c>
      <c r="D52" s="91">
        <v>39111</v>
      </c>
      <c r="E52" s="91">
        <v>39121</v>
      </c>
      <c r="F52" s="91">
        <v>39146</v>
      </c>
      <c r="G52" s="91">
        <v>39151</v>
      </c>
      <c r="H52" s="92">
        <v>39151</v>
      </c>
      <c r="I52" s="91">
        <v>39211</v>
      </c>
      <c r="J52" s="91">
        <v>39221</v>
      </c>
      <c r="K52" s="91">
        <v>39221</v>
      </c>
      <c r="L52" s="91">
        <v>39226</v>
      </c>
      <c r="M52" s="91">
        <v>39231</v>
      </c>
      <c r="N52" s="91">
        <v>39231</v>
      </c>
      <c r="O52" s="91">
        <v>39231</v>
      </c>
      <c r="P52" s="91">
        <v>39231</v>
      </c>
      <c r="Q52" s="91">
        <v>39261</v>
      </c>
      <c r="R52" s="91">
        <v>39271</v>
      </c>
      <c r="S52" s="91"/>
      <c r="T52" s="93">
        <v>39341</v>
      </c>
    </row>
    <row r="53" spans="1:20">
      <c r="A53" s="86"/>
      <c r="B53" s="82">
        <v>39081</v>
      </c>
      <c r="C53" s="82">
        <v>39088</v>
      </c>
      <c r="D53" s="82">
        <v>39111</v>
      </c>
      <c r="E53" s="82">
        <v>39121</v>
      </c>
      <c r="F53" s="82">
        <v>39146</v>
      </c>
      <c r="G53" s="82">
        <v>39151</v>
      </c>
      <c r="H53" s="76">
        <v>68</v>
      </c>
      <c r="I53" s="82">
        <v>39211</v>
      </c>
      <c r="J53" s="82">
        <v>39221</v>
      </c>
      <c r="K53" s="82">
        <v>39221</v>
      </c>
      <c r="L53" s="82">
        <v>39226</v>
      </c>
      <c r="M53" s="82">
        <v>39231</v>
      </c>
      <c r="N53" s="43">
        <v>39241</v>
      </c>
      <c r="O53" s="82">
        <v>39231</v>
      </c>
      <c r="P53" s="43">
        <v>39241</v>
      </c>
      <c r="Q53" s="43">
        <v>39271</v>
      </c>
      <c r="R53" s="82">
        <v>39271</v>
      </c>
      <c r="S53" s="43"/>
      <c r="T53" s="87">
        <v>39341</v>
      </c>
    </row>
    <row r="54" spans="1:20" s="94" customFormat="1">
      <c r="A54" s="90" t="s">
        <v>69</v>
      </c>
      <c r="B54" s="91">
        <v>39112</v>
      </c>
      <c r="C54" s="91">
        <v>39119</v>
      </c>
      <c r="D54" s="91">
        <v>39142</v>
      </c>
      <c r="E54" s="91">
        <v>39152</v>
      </c>
      <c r="F54" s="91">
        <v>39177</v>
      </c>
      <c r="G54" s="91">
        <v>39182</v>
      </c>
      <c r="H54" s="92">
        <v>39182</v>
      </c>
      <c r="I54" s="91">
        <v>39242</v>
      </c>
      <c r="J54" s="91">
        <v>39252</v>
      </c>
      <c r="K54" s="91">
        <v>39252</v>
      </c>
      <c r="L54" s="91">
        <v>39257</v>
      </c>
      <c r="M54" s="91">
        <v>39262</v>
      </c>
      <c r="N54" s="91">
        <v>39262</v>
      </c>
      <c r="O54" s="91">
        <v>39262</v>
      </c>
      <c r="P54" s="91">
        <v>39262</v>
      </c>
      <c r="Q54" s="91">
        <v>39292</v>
      </c>
      <c r="R54" s="91">
        <v>39302</v>
      </c>
      <c r="S54" s="91"/>
      <c r="T54" s="93">
        <v>39372</v>
      </c>
    </row>
    <row r="55" spans="1:20">
      <c r="A55" s="86"/>
      <c r="B55" s="82">
        <v>39112</v>
      </c>
      <c r="C55" s="82">
        <v>39119</v>
      </c>
      <c r="D55" s="82">
        <v>39142</v>
      </c>
      <c r="E55" s="82">
        <v>39152</v>
      </c>
      <c r="F55" s="82">
        <v>39177</v>
      </c>
      <c r="G55" s="82">
        <v>39182</v>
      </c>
      <c r="H55" s="76">
        <v>99</v>
      </c>
      <c r="I55" s="82">
        <v>39242</v>
      </c>
      <c r="J55" s="82">
        <v>39252</v>
      </c>
      <c r="K55" s="82">
        <v>39252</v>
      </c>
      <c r="L55" s="82">
        <v>39257</v>
      </c>
      <c r="M55" s="82">
        <v>39262</v>
      </c>
      <c r="N55" s="43">
        <v>39272</v>
      </c>
      <c r="O55" s="82">
        <v>39262</v>
      </c>
      <c r="P55" s="43">
        <v>39272</v>
      </c>
      <c r="Q55" s="43">
        <v>39302</v>
      </c>
      <c r="R55" s="82">
        <v>39302</v>
      </c>
      <c r="S55" s="43"/>
      <c r="T55" s="87">
        <v>39372</v>
      </c>
    </row>
    <row r="56" spans="1:20" s="94" customFormat="1">
      <c r="A56" s="90" t="s">
        <v>70</v>
      </c>
      <c r="B56" s="91">
        <v>39142</v>
      </c>
      <c r="C56" s="91">
        <v>39149</v>
      </c>
      <c r="D56" s="91">
        <v>39172</v>
      </c>
      <c r="E56" s="91">
        <v>39182</v>
      </c>
      <c r="F56" s="91">
        <v>39207</v>
      </c>
      <c r="G56" s="91">
        <v>39212</v>
      </c>
      <c r="H56" s="92">
        <v>39212</v>
      </c>
      <c r="I56" s="91">
        <v>39272</v>
      </c>
      <c r="J56" s="91">
        <v>39282</v>
      </c>
      <c r="K56" s="91">
        <v>39282</v>
      </c>
      <c r="L56" s="91">
        <v>39287</v>
      </c>
      <c r="M56" s="91">
        <v>39292</v>
      </c>
      <c r="N56" s="91">
        <v>39292</v>
      </c>
      <c r="O56" s="91">
        <v>39292</v>
      </c>
      <c r="P56" s="91">
        <v>39292</v>
      </c>
      <c r="Q56" s="91">
        <v>39322</v>
      </c>
      <c r="R56" s="91">
        <v>39332</v>
      </c>
      <c r="S56" s="91"/>
      <c r="T56" s="93">
        <v>39402</v>
      </c>
    </row>
    <row r="57" spans="1:20">
      <c r="A57" s="86"/>
      <c r="B57" s="82">
        <v>39142</v>
      </c>
      <c r="C57" s="82">
        <v>39149</v>
      </c>
      <c r="D57" s="82">
        <v>39172</v>
      </c>
      <c r="E57" s="82">
        <v>39182</v>
      </c>
      <c r="F57" s="82">
        <v>39207</v>
      </c>
      <c r="G57" s="82">
        <v>39212</v>
      </c>
      <c r="H57" s="76">
        <v>129</v>
      </c>
      <c r="I57" s="82">
        <v>39272</v>
      </c>
      <c r="J57" s="82">
        <v>39282</v>
      </c>
      <c r="K57" s="82">
        <v>39282</v>
      </c>
      <c r="L57" s="82">
        <v>39287</v>
      </c>
      <c r="M57" s="82">
        <v>39292</v>
      </c>
      <c r="N57" s="43">
        <v>39302</v>
      </c>
      <c r="O57" s="82">
        <v>39292</v>
      </c>
      <c r="P57" s="43">
        <v>39302</v>
      </c>
      <c r="Q57" s="43">
        <v>39332</v>
      </c>
      <c r="R57" s="82">
        <v>39332</v>
      </c>
      <c r="S57" s="43"/>
      <c r="T57" s="87">
        <v>39402</v>
      </c>
    </row>
    <row r="58" spans="1:20" s="94" customFormat="1">
      <c r="A58" s="90" t="s">
        <v>71</v>
      </c>
      <c r="B58" s="91">
        <v>39173</v>
      </c>
      <c r="C58" s="91">
        <v>39180</v>
      </c>
      <c r="D58" s="91">
        <v>39203</v>
      </c>
      <c r="E58" s="91">
        <v>39213</v>
      </c>
      <c r="F58" s="91">
        <v>39238</v>
      </c>
      <c r="G58" s="91">
        <v>39243</v>
      </c>
      <c r="H58" s="92">
        <v>39243</v>
      </c>
      <c r="I58" s="91">
        <v>39303</v>
      </c>
      <c r="J58" s="91">
        <v>39313</v>
      </c>
      <c r="K58" s="91">
        <v>39313</v>
      </c>
      <c r="L58" s="91">
        <v>39318</v>
      </c>
      <c r="M58" s="91">
        <v>39323</v>
      </c>
      <c r="N58" s="91">
        <v>39323</v>
      </c>
      <c r="O58" s="91">
        <v>39323</v>
      </c>
      <c r="P58" s="91">
        <v>39323</v>
      </c>
      <c r="Q58" s="91">
        <v>39353</v>
      </c>
      <c r="R58" s="91">
        <v>39363</v>
      </c>
      <c r="S58" s="91"/>
      <c r="T58" s="93">
        <v>39433</v>
      </c>
    </row>
    <row r="59" spans="1:20">
      <c r="A59" s="86"/>
      <c r="B59" s="82">
        <v>39173</v>
      </c>
      <c r="C59" s="82">
        <v>39180</v>
      </c>
      <c r="D59" s="82">
        <v>39203</v>
      </c>
      <c r="E59" s="82">
        <v>39213</v>
      </c>
      <c r="F59" s="82">
        <v>39238</v>
      </c>
      <c r="G59" s="82">
        <v>39243</v>
      </c>
      <c r="H59" s="76">
        <v>160</v>
      </c>
      <c r="I59" s="82">
        <v>39303</v>
      </c>
      <c r="J59" s="82">
        <v>39313</v>
      </c>
      <c r="K59" s="82">
        <v>39313</v>
      </c>
      <c r="L59" s="82">
        <v>39318</v>
      </c>
      <c r="M59" s="82">
        <v>39323</v>
      </c>
      <c r="N59" s="43">
        <v>39333</v>
      </c>
      <c r="O59" s="82">
        <v>39323</v>
      </c>
      <c r="P59" s="43">
        <v>39333</v>
      </c>
      <c r="Q59" s="43">
        <v>39363</v>
      </c>
      <c r="R59" s="82">
        <v>39363</v>
      </c>
      <c r="S59" s="43"/>
      <c r="T59" s="87">
        <v>39433</v>
      </c>
    </row>
    <row r="60" spans="1:20" s="94" customFormat="1">
      <c r="A60" s="90" t="s">
        <v>62</v>
      </c>
      <c r="B60" s="91">
        <v>39203</v>
      </c>
      <c r="C60" s="91">
        <v>39210</v>
      </c>
      <c r="D60" s="91">
        <v>39233</v>
      </c>
      <c r="E60" s="91">
        <v>39243</v>
      </c>
      <c r="F60" s="91">
        <v>39268</v>
      </c>
      <c r="G60" s="91">
        <v>39273</v>
      </c>
      <c r="H60" s="92">
        <v>39273</v>
      </c>
      <c r="I60" s="91">
        <v>39333</v>
      </c>
      <c r="J60" s="91">
        <v>39343</v>
      </c>
      <c r="K60" s="91">
        <v>39343</v>
      </c>
      <c r="L60" s="91">
        <v>39348</v>
      </c>
      <c r="M60" s="91">
        <v>39353</v>
      </c>
      <c r="N60" s="91">
        <v>39353</v>
      </c>
      <c r="O60" s="91">
        <v>39353</v>
      </c>
      <c r="P60" s="91">
        <v>39353</v>
      </c>
      <c r="Q60" s="91">
        <v>39383</v>
      </c>
      <c r="R60" s="91">
        <v>39393</v>
      </c>
      <c r="S60" s="91"/>
      <c r="T60" s="93">
        <v>39463</v>
      </c>
    </row>
    <row r="61" spans="1:20">
      <c r="A61" s="86"/>
      <c r="B61" s="82">
        <v>39203</v>
      </c>
      <c r="C61" s="82">
        <v>39210</v>
      </c>
      <c r="D61" s="82">
        <v>39233</v>
      </c>
      <c r="E61" s="82">
        <v>39243</v>
      </c>
      <c r="F61" s="82">
        <v>39268</v>
      </c>
      <c r="G61" s="82">
        <v>39273</v>
      </c>
      <c r="H61" s="76">
        <v>190</v>
      </c>
      <c r="I61" s="82">
        <v>39333</v>
      </c>
      <c r="J61" s="82">
        <v>39343</v>
      </c>
      <c r="K61" s="82">
        <v>39343</v>
      </c>
      <c r="L61" s="82">
        <v>39348</v>
      </c>
      <c r="M61" s="82">
        <v>39353</v>
      </c>
      <c r="N61" s="43">
        <v>39363</v>
      </c>
      <c r="O61" s="82">
        <v>39353</v>
      </c>
      <c r="P61" s="43">
        <v>39363</v>
      </c>
      <c r="Q61" s="43">
        <v>39393</v>
      </c>
      <c r="R61" s="82">
        <v>39393</v>
      </c>
      <c r="S61" s="43"/>
      <c r="T61" s="87">
        <v>39463</v>
      </c>
    </row>
    <row r="62" spans="1:20" s="94" customFormat="1">
      <c r="A62" s="90" t="s">
        <v>65</v>
      </c>
      <c r="B62" s="91">
        <v>39234</v>
      </c>
      <c r="C62" s="91">
        <v>39241</v>
      </c>
      <c r="D62" s="91">
        <v>39264</v>
      </c>
      <c r="E62" s="91">
        <v>39274</v>
      </c>
      <c r="F62" s="152">
        <v>39299</v>
      </c>
      <c r="G62" s="91">
        <v>39304</v>
      </c>
      <c r="H62" s="92">
        <v>39304</v>
      </c>
      <c r="I62" s="91">
        <v>39364</v>
      </c>
      <c r="J62" s="91">
        <v>39374</v>
      </c>
      <c r="K62" s="91">
        <v>39374</v>
      </c>
      <c r="L62" s="91">
        <v>39379</v>
      </c>
      <c r="M62" s="91">
        <v>39384</v>
      </c>
      <c r="N62" s="91">
        <v>39384</v>
      </c>
      <c r="O62" s="91">
        <v>39384</v>
      </c>
      <c r="P62" s="91">
        <v>39384</v>
      </c>
      <c r="Q62" s="91">
        <v>39414</v>
      </c>
      <c r="R62" s="91">
        <v>39424</v>
      </c>
      <c r="S62" s="91"/>
      <c r="T62" s="93">
        <v>39494</v>
      </c>
    </row>
    <row r="63" spans="1:20">
      <c r="A63" s="86"/>
      <c r="B63" s="82">
        <v>39234</v>
      </c>
      <c r="C63" s="82">
        <v>39241</v>
      </c>
      <c r="D63" s="82">
        <v>39264</v>
      </c>
      <c r="E63" s="82">
        <v>39274</v>
      </c>
      <c r="F63" s="82">
        <v>39299</v>
      </c>
      <c r="G63" s="82">
        <v>39304</v>
      </c>
      <c r="H63" s="76">
        <v>221</v>
      </c>
      <c r="I63" s="82">
        <v>39364</v>
      </c>
      <c r="J63" s="82">
        <v>39374</v>
      </c>
      <c r="K63" s="82">
        <v>39374</v>
      </c>
      <c r="L63" s="82">
        <v>39379</v>
      </c>
      <c r="M63" s="82">
        <v>39384</v>
      </c>
      <c r="N63" s="43">
        <v>39394</v>
      </c>
      <c r="O63" s="82">
        <v>39384</v>
      </c>
      <c r="P63" s="43">
        <v>39394</v>
      </c>
      <c r="Q63" s="43">
        <v>39424</v>
      </c>
      <c r="R63" s="82">
        <v>39424</v>
      </c>
      <c r="S63" s="43"/>
      <c r="T63" s="87">
        <v>39494</v>
      </c>
    </row>
    <row r="64" spans="1:20" s="94" customFormat="1">
      <c r="A64" s="90" t="s">
        <v>68</v>
      </c>
      <c r="B64" s="91">
        <v>39265</v>
      </c>
      <c r="C64" s="91">
        <v>39272</v>
      </c>
      <c r="D64" s="91">
        <v>39295</v>
      </c>
      <c r="E64" s="91">
        <v>39305</v>
      </c>
      <c r="F64" s="91">
        <v>39330</v>
      </c>
      <c r="G64" s="91">
        <v>39335</v>
      </c>
      <c r="H64" s="92">
        <v>39335</v>
      </c>
      <c r="I64" s="91">
        <v>39395</v>
      </c>
      <c r="J64" s="91">
        <v>39405</v>
      </c>
      <c r="K64" s="91">
        <v>39405</v>
      </c>
      <c r="L64" s="91">
        <v>39410</v>
      </c>
      <c r="M64" s="91">
        <v>39415</v>
      </c>
      <c r="N64" s="91">
        <v>39415</v>
      </c>
      <c r="O64" s="91">
        <v>39415</v>
      </c>
      <c r="P64" s="91">
        <v>39415</v>
      </c>
      <c r="Q64" s="91">
        <v>39445</v>
      </c>
      <c r="R64" s="91">
        <v>39455</v>
      </c>
      <c r="S64" s="91"/>
      <c r="T64" s="93">
        <v>39525</v>
      </c>
    </row>
    <row r="65" spans="1:20">
      <c r="A65" s="86"/>
      <c r="B65" s="82">
        <v>39265</v>
      </c>
      <c r="C65" s="82">
        <v>39272</v>
      </c>
      <c r="D65" s="82">
        <v>39295</v>
      </c>
      <c r="E65" s="82">
        <v>39305</v>
      </c>
      <c r="F65" s="82">
        <v>39330</v>
      </c>
      <c r="G65" s="82">
        <v>39335</v>
      </c>
      <c r="H65" s="76">
        <v>252</v>
      </c>
      <c r="I65" s="82">
        <v>39395</v>
      </c>
      <c r="J65" s="82">
        <v>39405</v>
      </c>
      <c r="K65" s="82">
        <v>39405</v>
      </c>
      <c r="L65" s="82">
        <v>39410</v>
      </c>
      <c r="M65" s="82">
        <v>39415</v>
      </c>
      <c r="N65" s="43">
        <v>39425</v>
      </c>
      <c r="O65" s="82">
        <v>39415</v>
      </c>
      <c r="P65" s="43">
        <v>39425</v>
      </c>
      <c r="Q65" s="43">
        <v>39455</v>
      </c>
      <c r="R65" s="82">
        <v>39455</v>
      </c>
      <c r="S65" s="43"/>
      <c r="T65" s="87">
        <v>39525</v>
      </c>
    </row>
    <row r="66" spans="1:20" s="94" customFormat="1">
      <c r="A66" s="90" t="s">
        <v>69</v>
      </c>
      <c r="B66" s="91">
        <v>39295</v>
      </c>
      <c r="C66" s="91">
        <v>39302</v>
      </c>
      <c r="D66" s="91">
        <v>39325</v>
      </c>
      <c r="E66" s="91">
        <v>39335</v>
      </c>
      <c r="F66" s="91">
        <v>39360</v>
      </c>
      <c r="G66" s="91">
        <v>39365</v>
      </c>
      <c r="H66" s="92">
        <v>39365</v>
      </c>
      <c r="I66" s="91">
        <v>39425</v>
      </c>
      <c r="J66" s="91">
        <v>39435</v>
      </c>
      <c r="K66" s="91">
        <v>39435</v>
      </c>
      <c r="L66" s="91">
        <v>39440</v>
      </c>
      <c r="M66" s="91">
        <v>39445</v>
      </c>
      <c r="N66" s="91">
        <v>39445</v>
      </c>
      <c r="O66" s="91">
        <v>39445</v>
      </c>
      <c r="P66" s="91">
        <v>39445</v>
      </c>
      <c r="Q66" s="91">
        <v>39475</v>
      </c>
      <c r="R66" s="91">
        <v>39485</v>
      </c>
      <c r="S66" s="91"/>
      <c r="T66" s="93">
        <v>39555</v>
      </c>
    </row>
    <row r="67" spans="1:20">
      <c r="A67" s="86"/>
      <c r="B67" s="82">
        <v>39295</v>
      </c>
      <c r="C67" s="82">
        <v>39302</v>
      </c>
      <c r="D67" s="82">
        <v>39325</v>
      </c>
      <c r="E67" s="82">
        <v>39335</v>
      </c>
      <c r="F67" s="82">
        <v>39360</v>
      </c>
      <c r="G67" s="82">
        <v>39365</v>
      </c>
      <c r="H67" s="76">
        <v>282</v>
      </c>
      <c r="I67" s="82">
        <v>39425</v>
      </c>
      <c r="J67" s="82">
        <v>39435</v>
      </c>
      <c r="K67" s="82">
        <v>39435</v>
      </c>
      <c r="L67" s="82">
        <v>39440</v>
      </c>
      <c r="M67" s="82">
        <v>39445</v>
      </c>
      <c r="N67" s="43">
        <v>39455</v>
      </c>
      <c r="O67" s="82">
        <v>39445</v>
      </c>
      <c r="P67" s="43">
        <v>39455</v>
      </c>
      <c r="Q67" s="43">
        <v>39485</v>
      </c>
      <c r="R67" s="82">
        <v>39485</v>
      </c>
      <c r="S67" s="43"/>
      <c r="T67" s="87">
        <v>39555</v>
      </c>
    </row>
    <row r="68" spans="1:20" s="94" customFormat="1">
      <c r="A68" s="90" t="s">
        <v>70</v>
      </c>
      <c r="B68" s="91">
        <v>39326</v>
      </c>
      <c r="C68" s="91">
        <v>39333</v>
      </c>
      <c r="D68" s="91">
        <v>39356</v>
      </c>
      <c r="E68" s="91">
        <v>39366</v>
      </c>
      <c r="F68" s="91">
        <v>39391</v>
      </c>
      <c r="G68" s="91">
        <v>39396</v>
      </c>
      <c r="H68" s="92">
        <v>39396</v>
      </c>
      <c r="I68" s="91">
        <v>39456</v>
      </c>
      <c r="J68" s="91">
        <v>39466</v>
      </c>
      <c r="K68" s="91">
        <v>39466</v>
      </c>
      <c r="L68" s="91">
        <v>39471</v>
      </c>
      <c r="M68" s="91">
        <v>39476</v>
      </c>
      <c r="N68" s="91">
        <v>39476</v>
      </c>
      <c r="O68" s="91">
        <v>39476</v>
      </c>
      <c r="P68" s="91">
        <v>39476</v>
      </c>
      <c r="Q68" s="91">
        <v>39506</v>
      </c>
      <c r="R68" s="91">
        <v>39516</v>
      </c>
      <c r="S68" s="91"/>
      <c r="T68" s="93">
        <v>39586</v>
      </c>
    </row>
    <row r="69" spans="1:20">
      <c r="A69" s="86"/>
      <c r="B69" s="82">
        <v>39326</v>
      </c>
      <c r="C69" s="82">
        <v>39333</v>
      </c>
      <c r="D69" s="82">
        <v>39356</v>
      </c>
      <c r="E69" s="82">
        <v>39366</v>
      </c>
      <c r="F69" s="82">
        <v>39391</v>
      </c>
      <c r="G69" s="82">
        <v>39396</v>
      </c>
      <c r="H69" s="76">
        <v>313</v>
      </c>
      <c r="I69" s="82">
        <v>39456</v>
      </c>
      <c r="J69" s="82">
        <v>39466</v>
      </c>
      <c r="K69" s="82">
        <v>39466</v>
      </c>
      <c r="L69" s="82">
        <v>39471</v>
      </c>
      <c r="M69" s="82">
        <v>39476</v>
      </c>
      <c r="N69" s="43">
        <v>39486</v>
      </c>
      <c r="O69" s="82">
        <v>39476</v>
      </c>
      <c r="P69" s="43">
        <v>39486</v>
      </c>
      <c r="Q69" s="43">
        <v>39516</v>
      </c>
      <c r="R69" s="82">
        <v>39516</v>
      </c>
      <c r="S69" s="43"/>
      <c r="T69" s="87">
        <v>39586</v>
      </c>
    </row>
    <row r="70" spans="1:20" s="94" customFormat="1">
      <c r="A70" s="90" t="s">
        <v>71</v>
      </c>
      <c r="B70" s="91">
        <v>39356</v>
      </c>
      <c r="C70" s="91">
        <v>39363</v>
      </c>
      <c r="D70" s="91">
        <v>39386</v>
      </c>
      <c r="E70" s="91">
        <v>39396</v>
      </c>
      <c r="F70" s="91">
        <v>39421</v>
      </c>
      <c r="G70" s="91">
        <v>39426</v>
      </c>
      <c r="H70" s="92">
        <v>39426</v>
      </c>
      <c r="I70" s="91">
        <v>39486</v>
      </c>
      <c r="J70" s="91">
        <v>39496</v>
      </c>
      <c r="K70" s="91">
        <v>39496</v>
      </c>
      <c r="L70" s="91">
        <v>39501</v>
      </c>
      <c r="M70" s="91">
        <v>39506</v>
      </c>
      <c r="N70" s="91">
        <v>39506</v>
      </c>
      <c r="O70" s="91">
        <v>39506</v>
      </c>
      <c r="P70" s="91">
        <v>39506</v>
      </c>
      <c r="Q70" s="91">
        <v>39536</v>
      </c>
      <c r="R70" s="91">
        <v>39546</v>
      </c>
      <c r="S70" s="91"/>
      <c r="T70" s="93">
        <v>39616</v>
      </c>
    </row>
    <row r="71" spans="1:20" ht="13.8" thickBot="1">
      <c r="A71" s="88"/>
      <c r="B71" s="83">
        <v>39356</v>
      </c>
      <c r="C71" s="83">
        <v>39363</v>
      </c>
      <c r="D71" s="83">
        <v>39386</v>
      </c>
      <c r="E71" s="83">
        <v>39396</v>
      </c>
      <c r="F71" s="83">
        <v>39421</v>
      </c>
      <c r="G71" s="83">
        <v>39426</v>
      </c>
      <c r="H71" s="84">
        <v>343</v>
      </c>
      <c r="I71" s="83">
        <v>39486</v>
      </c>
      <c r="J71" s="83">
        <v>39496</v>
      </c>
      <c r="K71" s="83">
        <v>39496</v>
      </c>
      <c r="L71" s="83">
        <v>39501</v>
      </c>
      <c r="M71" s="83">
        <v>39506</v>
      </c>
      <c r="N71" s="85">
        <v>39516</v>
      </c>
      <c r="O71" s="83">
        <v>39506</v>
      </c>
      <c r="P71" s="85">
        <v>39516</v>
      </c>
      <c r="Q71" s="85">
        <v>39546</v>
      </c>
      <c r="R71" s="83">
        <v>39546</v>
      </c>
      <c r="S71" s="85"/>
      <c r="T71" s="89">
        <v>39616</v>
      </c>
    </row>
    <row r="72" spans="1:20">
      <c r="A72" s="49" t="s">
        <v>72</v>
      </c>
      <c r="B72" s="50"/>
      <c r="C72" s="51"/>
      <c r="D72" s="79" t="s">
        <v>73</v>
      </c>
      <c r="E72" s="79" t="s">
        <v>73</v>
      </c>
      <c r="F72" s="43"/>
      <c r="G72" s="51"/>
      <c r="H72" s="80" t="s">
        <v>74</v>
      </c>
      <c r="I72" s="79" t="s">
        <v>75</v>
      </c>
      <c r="J72" s="79" t="s">
        <v>75</v>
      </c>
      <c r="K72" s="43"/>
      <c r="L72" s="79" t="s">
        <v>76</v>
      </c>
      <c r="M72" s="79" t="s">
        <v>77</v>
      </c>
      <c r="N72" s="79" t="s">
        <v>78</v>
      </c>
      <c r="O72" s="312" t="s">
        <v>79</v>
      </c>
      <c r="P72" s="313"/>
      <c r="Q72" s="79" t="s">
        <v>80</v>
      </c>
      <c r="R72" s="79" t="s">
        <v>81</v>
      </c>
      <c r="S72" s="79" t="s">
        <v>82</v>
      </c>
      <c r="T72" s="81" t="s">
        <v>74</v>
      </c>
    </row>
    <row r="73" spans="1:20" s="65" customFormat="1">
      <c r="A73" s="33" t="s">
        <v>83</v>
      </c>
      <c r="B73" s="60" t="s">
        <v>84</v>
      </c>
      <c r="C73" s="61" t="s">
        <v>84</v>
      </c>
      <c r="D73" s="61" t="s">
        <v>84</v>
      </c>
      <c r="E73" s="61" t="s">
        <v>84</v>
      </c>
      <c r="F73" s="61" t="s">
        <v>84</v>
      </c>
      <c r="G73" s="61" t="s">
        <v>84</v>
      </c>
      <c r="H73" s="62" t="s">
        <v>84</v>
      </c>
      <c r="I73" s="61" t="s">
        <v>84</v>
      </c>
      <c r="J73" s="61" t="s">
        <v>84</v>
      </c>
      <c r="K73" s="61" t="s">
        <v>84</v>
      </c>
      <c r="L73" s="61" t="s">
        <v>84</v>
      </c>
      <c r="M73" s="63"/>
      <c r="N73" s="61" t="s">
        <v>84</v>
      </c>
      <c r="O73" s="61" t="s">
        <v>85</v>
      </c>
      <c r="P73" s="61" t="s">
        <v>85</v>
      </c>
      <c r="Q73" s="61" t="s">
        <v>85</v>
      </c>
      <c r="R73" s="61" t="s">
        <v>85</v>
      </c>
      <c r="S73" s="63" t="s">
        <v>85</v>
      </c>
      <c r="T73" s="64"/>
    </row>
    <row r="74" spans="1:20" s="65" customFormat="1" ht="10.8" thickBot="1">
      <c r="A74" s="66"/>
      <c r="B74" s="67" t="s">
        <v>86</v>
      </c>
      <c r="C74" s="68" t="s">
        <v>86</v>
      </c>
      <c r="D74" s="68" t="s">
        <v>87</v>
      </c>
      <c r="E74" s="68" t="s">
        <v>88</v>
      </c>
      <c r="F74" s="68" t="s">
        <v>88</v>
      </c>
      <c r="G74" s="68" t="s">
        <v>89</v>
      </c>
      <c r="H74" s="69" t="s">
        <v>90</v>
      </c>
      <c r="I74" s="68" t="s">
        <v>91</v>
      </c>
      <c r="J74" s="68" t="s">
        <v>91</v>
      </c>
      <c r="K74" s="68" t="s">
        <v>89</v>
      </c>
      <c r="L74" s="68" t="s">
        <v>89</v>
      </c>
      <c r="M74" s="68"/>
      <c r="N74" s="68" t="s">
        <v>89</v>
      </c>
      <c r="O74" s="70"/>
      <c r="P74" s="68"/>
      <c r="Q74" s="70"/>
      <c r="R74" s="68"/>
      <c r="S74" s="70"/>
      <c r="T74" s="71"/>
    </row>
    <row r="75" spans="1:20" ht="13.8" thickTop="1"/>
    <row r="76" spans="1:20">
      <c r="A76" s="72" t="s">
        <v>92</v>
      </c>
    </row>
    <row r="77" spans="1:20">
      <c r="A77" s="72" t="s">
        <v>93</v>
      </c>
    </row>
    <row r="79" spans="1:20">
      <c r="A79" s="305" t="s">
        <v>94</v>
      </c>
      <c r="B79" s="305"/>
      <c r="C79" s="305"/>
      <c r="D79" s="305"/>
      <c r="E79" s="305"/>
      <c r="F79" s="305"/>
      <c r="G79" s="305"/>
      <c r="H79" s="305"/>
      <c r="I79" s="305"/>
      <c r="J79" s="2"/>
    </row>
    <row r="80" spans="1:20">
      <c r="A80" s="4" t="s">
        <v>95</v>
      </c>
      <c r="B80" s="72" t="s">
        <v>96</v>
      </c>
      <c r="C80" s="72"/>
      <c r="D80" s="72"/>
      <c r="E80" s="72"/>
      <c r="F80" s="72"/>
      <c r="G80" s="72"/>
      <c r="H80" s="72"/>
      <c r="I80" s="72"/>
      <c r="J80" s="2"/>
    </row>
    <row r="81" spans="1:10">
      <c r="A81" s="4" t="s">
        <v>97</v>
      </c>
      <c r="B81" s="72" t="s">
        <v>98</v>
      </c>
      <c r="C81" s="72"/>
      <c r="D81" s="72"/>
      <c r="E81" s="72"/>
      <c r="F81" s="72"/>
      <c r="G81" s="72"/>
      <c r="H81" s="72"/>
      <c r="I81" s="72"/>
      <c r="J81" s="2"/>
    </row>
    <row r="82" spans="1:10">
      <c r="A82" s="4" t="s">
        <v>99</v>
      </c>
      <c r="B82" s="72" t="s">
        <v>100</v>
      </c>
      <c r="C82" s="73"/>
      <c r="D82" s="72"/>
      <c r="E82" s="72"/>
      <c r="F82" s="72"/>
      <c r="G82" s="72"/>
      <c r="H82" s="72"/>
      <c r="I82" s="72"/>
      <c r="J82" s="2"/>
    </row>
    <row r="83" spans="1:10">
      <c r="A83" s="4" t="s">
        <v>101</v>
      </c>
      <c r="B83" s="72" t="s">
        <v>102</v>
      </c>
      <c r="C83" s="72"/>
      <c r="D83" s="72"/>
      <c r="E83" s="72"/>
      <c r="F83" s="72"/>
      <c r="G83" s="72"/>
      <c r="H83" s="72"/>
      <c r="I83" s="72"/>
      <c r="J83" s="2"/>
    </row>
    <row r="84" spans="1:10">
      <c r="A84" s="4" t="s">
        <v>103</v>
      </c>
      <c r="B84" s="72" t="s">
        <v>104</v>
      </c>
      <c r="C84" s="72"/>
      <c r="D84" s="72"/>
      <c r="E84" s="72"/>
      <c r="F84" s="72"/>
      <c r="G84" s="72"/>
      <c r="H84" s="72"/>
      <c r="I84" s="72"/>
      <c r="J84" s="2"/>
    </row>
    <row r="85" spans="1:10">
      <c r="A85" s="4" t="s">
        <v>105</v>
      </c>
      <c r="B85" s="72" t="s">
        <v>171</v>
      </c>
      <c r="C85" s="72"/>
      <c r="D85" s="72"/>
      <c r="E85" s="72"/>
      <c r="F85" s="72"/>
      <c r="G85" s="72"/>
      <c r="H85" s="72"/>
      <c r="I85" s="72"/>
      <c r="J85" s="72"/>
    </row>
    <row r="86" spans="1:10">
      <c r="A86" s="4" t="s">
        <v>106</v>
      </c>
      <c r="B86" s="72" t="s">
        <v>107</v>
      </c>
      <c r="C86" s="72"/>
      <c r="D86" s="72"/>
      <c r="E86" s="72"/>
      <c r="F86" s="72"/>
      <c r="G86" s="72"/>
      <c r="H86" s="72"/>
      <c r="I86" s="72"/>
      <c r="J86" s="72"/>
    </row>
    <row r="87" spans="1:10">
      <c r="B87" s="74"/>
      <c r="C87" s="2"/>
      <c r="D87" s="72"/>
      <c r="E87" s="72"/>
      <c r="F87" s="72"/>
      <c r="G87" s="72"/>
      <c r="H87" s="72"/>
      <c r="I87" s="72"/>
      <c r="J87" s="72"/>
    </row>
    <row r="88" spans="1:10">
      <c r="B88" s="149" t="s">
        <v>192</v>
      </c>
      <c r="C88" s="150"/>
      <c r="D88" s="151"/>
    </row>
    <row r="89" spans="1:10">
      <c r="B89" s="149" t="s">
        <v>193</v>
      </c>
      <c r="C89" s="150"/>
      <c r="D89" s="151"/>
    </row>
    <row r="90" spans="1:10">
      <c r="B90" s="149" t="s">
        <v>194</v>
      </c>
      <c r="C90" s="150"/>
      <c r="D90" s="151"/>
    </row>
    <row r="91" spans="1:10">
      <c r="B91" s="149" t="s">
        <v>195</v>
      </c>
      <c r="C91" s="150"/>
      <c r="D91" s="151"/>
    </row>
    <row r="92" spans="1:10">
      <c r="C92" s="2"/>
      <c r="D92" s="72"/>
    </row>
    <row r="93" spans="1:10">
      <c r="C93" s="72"/>
      <c r="D93" s="72"/>
    </row>
    <row r="94" spans="1:10">
      <c r="C94" s="72"/>
      <c r="D94" s="72"/>
    </row>
    <row r="95" spans="1:10">
      <c r="C95" s="72"/>
      <c r="D95" s="72"/>
    </row>
    <row r="96" spans="1:10">
      <c r="C96" s="72"/>
      <c r="D96" s="72"/>
    </row>
    <row r="97" spans="3:4">
      <c r="C97" s="72"/>
      <c r="D97" s="72"/>
    </row>
    <row r="98" spans="3:4">
      <c r="C98" s="72"/>
      <c r="D98" s="72"/>
    </row>
    <row r="99" spans="3:4">
      <c r="C99" s="72"/>
      <c r="D99" s="72"/>
    </row>
    <row r="100" spans="3:4">
      <c r="C100" s="72"/>
      <c r="D100" s="72"/>
    </row>
    <row r="101" spans="3:4">
      <c r="C101" s="72"/>
      <c r="D101" s="72"/>
    </row>
    <row r="102" spans="3:4">
      <c r="C102" s="72"/>
      <c r="D102" s="72"/>
    </row>
    <row r="103" spans="3:4">
      <c r="C103" s="72"/>
      <c r="D103" s="72"/>
    </row>
    <row r="104" spans="3:4">
      <c r="C104" s="72"/>
      <c r="D104" s="72"/>
    </row>
    <row r="105" spans="3:4">
      <c r="C105" s="72"/>
      <c r="D105" s="72"/>
    </row>
    <row r="106" spans="3:4">
      <c r="C106" s="72"/>
      <c r="D106" s="72"/>
    </row>
    <row r="107" spans="3:4">
      <c r="C107" s="72"/>
      <c r="D107" s="72"/>
    </row>
    <row r="108" spans="3:4">
      <c r="C108" s="72"/>
      <c r="D108" s="72"/>
    </row>
    <row r="109" spans="3:4">
      <c r="C109" s="72"/>
      <c r="D109" s="72"/>
    </row>
    <row r="110" spans="3:4">
      <c r="C110" s="72"/>
      <c r="D110" s="72"/>
    </row>
    <row r="111" spans="3:4">
      <c r="C111" s="72"/>
      <c r="D111" s="72"/>
    </row>
    <row r="112" spans="3:4">
      <c r="C112" s="72"/>
      <c r="D112" s="72"/>
    </row>
    <row r="113" spans="3:4">
      <c r="C113" s="72"/>
      <c r="D113" s="72"/>
    </row>
    <row r="114" spans="3:4">
      <c r="C114" s="72"/>
      <c r="D114" s="72"/>
    </row>
    <row r="115" spans="3:4">
      <c r="C115" s="72"/>
      <c r="D115" s="72"/>
    </row>
    <row r="116" spans="3:4">
      <c r="C116" s="72"/>
      <c r="D116" s="72"/>
    </row>
    <row r="117" spans="3:4">
      <c r="C117" s="72"/>
      <c r="D117" s="72"/>
    </row>
    <row r="118" spans="3:4">
      <c r="C118" s="72"/>
      <c r="D118" s="72"/>
    </row>
    <row r="119" spans="3:4">
      <c r="C119" s="72"/>
      <c r="D119" s="72"/>
    </row>
    <row r="120" spans="3:4">
      <c r="C120" s="72"/>
      <c r="D120" s="72"/>
    </row>
    <row r="121" spans="3:4">
      <c r="C121" s="72"/>
      <c r="D121" s="72"/>
    </row>
    <row r="122" spans="3:4">
      <c r="C122" s="72"/>
      <c r="D122" s="72"/>
    </row>
  </sheetData>
  <mergeCells count="7">
    <mergeCell ref="A79:I79"/>
    <mergeCell ref="O9:Q9"/>
    <mergeCell ref="O72:P72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scale="55" orientation="landscape" horizont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V88"/>
  <sheetViews>
    <sheetView workbookViewId="0">
      <pane xSplit="1" ySplit="12" topLeftCell="B13" activePane="bottomRight" state="frozen"/>
      <selection activeCell="I23" sqref="I23"/>
      <selection pane="topRight" activeCell="I23" sqref="I23"/>
      <selection pane="bottomLeft" activeCell="I23" sqref="I23"/>
      <selection pane="bottomRight" activeCell="D18" sqref="D18"/>
    </sheetView>
  </sheetViews>
  <sheetFormatPr defaultColWidth="8" defaultRowHeight="13.2"/>
  <cols>
    <col min="1" max="1" width="5.5" style="4" customWidth="1"/>
    <col min="2" max="2" width="8.5" style="4" customWidth="1"/>
    <col min="3" max="3" width="9" style="4" customWidth="1"/>
    <col min="4" max="4" width="10.5" style="4" customWidth="1"/>
    <col min="5" max="6" width="10.69921875" style="4" customWidth="1"/>
    <col min="7" max="7" width="7.69921875" style="4" customWidth="1"/>
    <col min="8" max="10" width="10.59765625" style="4" customWidth="1"/>
    <col min="11" max="13" width="11.5" style="4" customWidth="1"/>
    <col min="14" max="14" width="14.69921875" style="4" customWidth="1"/>
    <col min="15" max="16" width="10.09765625" style="4" customWidth="1"/>
    <col min="17" max="17" width="11.19921875" style="4" customWidth="1"/>
    <col min="18" max="18" width="12.59765625" style="4" customWidth="1"/>
    <col min="19" max="20" width="11.19921875" style="4" customWidth="1"/>
    <col min="21" max="16384" width="8" style="2"/>
  </cols>
  <sheetData>
    <row r="1" spans="1:22" ht="17.399999999999999">
      <c r="A1" s="306" t="s">
        <v>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2" ht="17.399999999999999">
      <c r="A2" s="306" t="s">
        <v>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2" ht="17.399999999999999">
      <c r="A3" s="306" t="s">
        <v>10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2" ht="17.399999999999999">
      <c r="A4" s="306" t="s">
        <v>11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2" ht="17.3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ht="17.399999999999999">
      <c r="A6" s="75" t="s">
        <v>108</v>
      </c>
      <c r="B6" s="1"/>
      <c r="C6" s="78">
        <v>37622</v>
      </c>
      <c r="D6" s="1"/>
      <c r="E6" s="1"/>
      <c r="F6" s="1"/>
      <c r="G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2" ht="13.8" thickBot="1">
      <c r="A7" s="3" t="s">
        <v>109</v>
      </c>
      <c r="D7" s="72" t="s">
        <v>110</v>
      </c>
      <c r="J7" s="3"/>
      <c r="K7" s="3"/>
      <c r="L7" s="3"/>
    </row>
    <row r="8" spans="1:22" s="11" customFormat="1" ht="27" thickTop="1">
      <c r="A8" s="5"/>
      <c r="B8" s="6" t="s">
        <v>12</v>
      </c>
      <c r="C8" s="7" t="s">
        <v>13</v>
      </c>
      <c r="D8" s="8" t="str">
        <f>B8</f>
        <v>Cycle start</v>
      </c>
      <c r="E8" s="7" t="s">
        <v>14</v>
      </c>
      <c r="F8" s="8" t="str">
        <f>D8</f>
        <v>Cycle start</v>
      </c>
      <c r="G8" s="7" t="str">
        <f>F8</f>
        <v>Cycle start</v>
      </c>
      <c r="H8" s="9"/>
      <c r="I8" s="7" t="str">
        <f>G8</f>
        <v>Cycle start</v>
      </c>
      <c r="J8" s="8" t="str">
        <f>I8</f>
        <v>Cycle start</v>
      </c>
      <c r="K8" s="8" t="str">
        <f>J8</f>
        <v>Cycle start</v>
      </c>
      <c r="L8" s="8" t="str">
        <f>K8</f>
        <v>Cycle start</v>
      </c>
      <c r="M8" s="7" t="str">
        <f>K8</f>
        <v>Cycle start</v>
      </c>
      <c r="N8" s="8" t="str">
        <f>M8</f>
        <v>Cycle start</v>
      </c>
      <c r="O8" s="7" t="str">
        <f>N8</f>
        <v>Cycle start</v>
      </c>
      <c r="P8" s="8"/>
      <c r="Q8" s="7" t="s">
        <v>15</v>
      </c>
      <c r="R8" s="8" t="s">
        <v>16</v>
      </c>
      <c r="S8" s="7" t="str">
        <f>R8</f>
        <v>Record Closes</v>
      </c>
      <c r="T8" s="10" t="str">
        <f>O8</f>
        <v>Cycle start</v>
      </c>
    </row>
    <row r="9" spans="1:22" s="11" customFormat="1">
      <c r="A9" s="12"/>
      <c r="B9" s="13">
        <v>-70</v>
      </c>
      <c r="C9" s="14" t="s">
        <v>17</v>
      </c>
      <c r="D9" s="15">
        <v>-40</v>
      </c>
      <c r="E9" s="16" t="s">
        <v>18</v>
      </c>
      <c r="F9" s="15">
        <v>-5</v>
      </c>
      <c r="G9" s="17"/>
      <c r="H9" s="18"/>
      <c r="I9" s="14" t="s">
        <v>19</v>
      </c>
      <c r="J9" s="19" t="s">
        <v>20</v>
      </c>
      <c r="K9" s="15" t="str">
        <f>J9</f>
        <v>+ 70</v>
      </c>
      <c r="L9" s="19" t="s">
        <v>21</v>
      </c>
      <c r="M9" s="14" t="s">
        <v>22</v>
      </c>
      <c r="N9" s="19" t="s">
        <v>23</v>
      </c>
      <c r="O9" s="14" t="s">
        <v>22</v>
      </c>
      <c r="P9" s="15"/>
      <c r="Q9" s="14" t="s">
        <v>24</v>
      </c>
      <c r="R9" s="19" t="s">
        <v>25</v>
      </c>
      <c r="S9" s="14" t="s">
        <v>20</v>
      </c>
      <c r="T9" s="20" t="s">
        <v>26</v>
      </c>
    </row>
    <row r="10" spans="1:22" s="11" customFormat="1" ht="13.8" thickBot="1">
      <c r="A10" s="12"/>
      <c r="B10" s="21"/>
      <c r="C10" s="22"/>
      <c r="D10" s="23"/>
      <c r="E10" s="22"/>
      <c r="F10" s="23"/>
      <c r="G10" s="22"/>
      <c r="H10" s="24"/>
      <c r="I10" s="22"/>
      <c r="J10" s="23"/>
      <c r="K10" s="23"/>
      <c r="L10" s="23"/>
      <c r="M10" s="22"/>
      <c r="N10" s="23"/>
      <c r="O10" s="308" t="s">
        <v>16</v>
      </c>
      <c r="P10" s="309"/>
      <c r="Q10" s="310"/>
      <c r="R10" s="23"/>
      <c r="S10" s="22"/>
      <c r="T10" s="25"/>
      <c r="U10" s="26"/>
      <c r="V10" s="26"/>
    </row>
    <row r="11" spans="1:22" s="11" customFormat="1" ht="39.6">
      <c r="A11" s="12" t="s">
        <v>27</v>
      </c>
      <c r="B11" s="21" t="s">
        <v>28</v>
      </c>
      <c r="C11" s="22" t="s">
        <v>29</v>
      </c>
      <c r="D11" s="23" t="s">
        <v>30</v>
      </c>
      <c r="E11" s="22" t="s">
        <v>31</v>
      </c>
      <c r="F11" s="23" t="s">
        <v>32</v>
      </c>
      <c r="G11" s="22" t="s">
        <v>33</v>
      </c>
      <c r="H11" s="24" t="s">
        <v>34</v>
      </c>
      <c r="I11" s="22" t="s">
        <v>35</v>
      </c>
      <c r="J11" s="23" t="s">
        <v>36</v>
      </c>
      <c r="K11" s="23" t="s">
        <v>37</v>
      </c>
      <c r="L11" s="23" t="s">
        <v>38</v>
      </c>
      <c r="M11" s="22" t="s">
        <v>39</v>
      </c>
      <c r="N11" s="23" t="s">
        <v>40</v>
      </c>
      <c r="O11" s="22" t="s">
        <v>41</v>
      </c>
      <c r="P11" s="23" t="s">
        <v>42</v>
      </c>
      <c r="Q11" s="22" t="s">
        <v>43</v>
      </c>
      <c r="R11" s="23" t="s">
        <v>44</v>
      </c>
      <c r="S11" s="22" t="s">
        <v>45</v>
      </c>
      <c r="T11" s="25" t="s">
        <v>46</v>
      </c>
      <c r="U11" s="26"/>
      <c r="V11" s="26"/>
    </row>
    <row r="12" spans="1:22" s="11" customFormat="1" ht="15.6" customHeight="1" thickBot="1">
      <c r="A12" s="27" t="s">
        <v>47</v>
      </c>
      <c r="B12" s="28" t="s">
        <v>48</v>
      </c>
      <c r="C12" s="29" t="s">
        <v>13</v>
      </c>
      <c r="D12" s="30" t="s">
        <v>49</v>
      </c>
      <c r="E12" s="29" t="s">
        <v>50</v>
      </c>
      <c r="F12" s="30" t="s">
        <v>50</v>
      </c>
      <c r="G12" s="29" t="s">
        <v>51</v>
      </c>
      <c r="H12" s="31" t="s">
        <v>52</v>
      </c>
      <c r="I12" s="29" t="s">
        <v>53</v>
      </c>
      <c r="J12" s="30" t="s">
        <v>54</v>
      </c>
      <c r="K12" s="30" t="s">
        <v>53</v>
      </c>
      <c r="L12" s="30" t="s">
        <v>15</v>
      </c>
      <c r="M12" s="29" t="s">
        <v>55</v>
      </c>
      <c r="N12" s="30" t="s">
        <v>56</v>
      </c>
      <c r="O12" s="29" t="s">
        <v>57</v>
      </c>
      <c r="P12" s="30" t="s">
        <v>15</v>
      </c>
      <c r="Q12" s="29" t="s">
        <v>58</v>
      </c>
      <c r="R12" s="30" t="s">
        <v>59</v>
      </c>
      <c r="S12" s="29" t="s">
        <v>60</v>
      </c>
      <c r="T12" s="32" t="s">
        <v>61</v>
      </c>
      <c r="U12" s="26"/>
      <c r="V12" s="26"/>
    </row>
    <row r="13" spans="1:22" ht="4.5" customHeight="1">
      <c r="A13" s="33"/>
      <c r="B13" s="34"/>
      <c r="D13" s="35"/>
      <c r="F13" s="35"/>
      <c r="H13" s="36"/>
      <c r="J13" s="35"/>
      <c r="K13" s="35"/>
      <c r="L13" s="35"/>
      <c r="N13" s="35"/>
      <c r="P13" s="35"/>
      <c r="R13" s="35"/>
      <c r="T13" s="37"/>
    </row>
    <row r="14" spans="1:22" ht="13.5" customHeight="1">
      <c r="A14" s="33" t="s">
        <v>62</v>
      </c>
      <c r="B14" s="38">
        <f>+H14-70</f>
        <v>37561</v>
      </c>
      <c r="C14" s="39">
        <f>+B14+7</f>
        <v>37568</v>
      </c>
      <c r="D14" s="40">
        <f>+H14-40</f>
        <v>37591</v>
      </c>
      <c r="E14" s="39">
        <f>+D14+10</f>
        <v>37601</v>
      </c>
      <c r="F14" s="40">
        <f>+H14-5</f>
        <v>37626</v>
      </c>
      <c r="G14" s="39">
        <f>+H14</f>
        <v>37631</v>
      </c>
      <c r="H14" s="41">
        <f>C$6+H15</f>
        <v>37631</v>
      </c>
      <c r="I14" s="39">
        <f>+H14+60</f>
        <v>37691</v>
      </c>
      <c r="J14" s="40">
        <f>+H14+70</f>
        <v>37701</v>
      </c>
      <c r="K14" s="40">
        <f>J14</f>
        <v>37701</v>
      </c>
      <c r="L14" s="40">
        <f>H14+75</f>
        <v>37706</v>
      </c>
      <c r="M14" s="39">
        <f>+H14+80</f>
        <v>37711</v>
      </c>
      <c r="N14" s="40">
        <f>+H14+80</f>
        <v>37711</v>
      </c>
      <c r="O14" s="39">
        <f>+M14</f>
        <v>37711</v>
      </c>
      <c r="P14" s="40">
        <f>+N14</f>
        <v>37711</v>
      </c>
      <c r="Q14" s="39">
        <f t="shared" ref="Q14:Q37" si="0">+P14+30</f>
        <v>37741</v>
      </c>
      <c r="R14" s="40">
        <f>+H14+120</f>
        <v>37751</v>
      </c>
      <c r="S14" s="39" t="s">
        <v>63</v>
      </c>
      <c r="T14" s="42">
        <f>+H14+190</f>
        <v>37821</v>
      </c>
    </row>
    <row r="15" spans="1:22">
      <c r="A15" s="33"/>
      <c r="B15" s="38"/>
      <c r="C15" s="39"/>
      <c r="D15" s="40"/>
      <c r="E15" s="39"/>
      <c r="F15" s="40"/>
      <c r="G15" s="39"/>
      <c r="H15" s="76">
        <v>9</v>
      </c>
      <c r="I15" s="39"/>
      <c r="J15" s="40"/>
      <c r="K15" s="40"/>
      <c r="L15" s="43"/>
      <c r="M15" s="39"/>
      <c r="N15" s="40">
        <f>+H14+90</f>
        <v>37721</v>
      </c>
      <c r="O15" s="39"/>
      <c r="P15" s="40">
        <f t="shared" ref="P15:P36" si="1">+N15</f>
        <v>37721</v>
      </c>
      <c r="Q15" s="39">
        <f t="shared" si="0"/>
        <v>37751</v>
      </c>
      <c r="R15" s="40"/>
      <c r="S15" s="39" t="s">
        <v>64</v>
      </c>
      <c r="T15" s="42"/>
    </row>
    <row r="16" spans="1:22">
      <c r="A16" s="44" t="s">
        <v>65</v>
      </c>
      <c r="B16" s="45">
        <f t="shared" ref="B16:B36" si="2">+H16-70</f>
        <v>37592</v>
      </c>
      <c r="C16" s="46">
        <f>+B16+7</f>
        <v>37599</v>
      </c>
      <c r="D16" s="47">
        <f t="shared" ref="D16:D36" si="3">+H16-40</f>
        <v>37622</v>
      </c>
      <c r="E16" s="46">
        <f>+D16+10</f>
        <v>37632</v>
      </c>
      <c r="F16" s="47">
        <f>+H16-5</f>
        <v>37657</v>
      </c>
      <c r="G16" s="46">
        <f>+H16</f>
        <v>37662</v>
      </c>
      <c r="H16" s="41">
        <f>C$6+H17</f>
        <v>37662</v>
      </c>
      <c r="I16" s="46">
        <f t="shared" ref="I16:I36" si="4">+H16+60</f>
        <v>37722</v>
      </c>
      <c r="J16" s="47">
        <f t="shared" ref="J16:J36" si="5">+H16+70</f>
        <v>37732</v>
      </c>
      <c r="K16" s="47">
        <f>J16</f>
        <v>37732</v>
      </c>
      <c r="L16" s="40">
        <f t="shared" ref="L16:L36" si="6">H16+75</f>
        <v>37737</v>
      </c>
      <c r="M16" s="46">
        <f>+H16+80</f>
        <v>37742</v>
      </c>
      <c r="N16" s="47">
        <f t="shared" ref="N16:N36" si="7">+H16+80</f>
        <v>37742</v>
      </c>
      <c r="O16" s="46">
        <f>+M16</f>
        <v>37742</v>
      </c>
      <c r="P16" s="47">
        <f t="shared" si="1"/>
        <v>37742</v>
      </c>
      <c r="Q16" s="46">
        <f t="shared" si="0"/>
        <v>37772</v>
      </c>
      <c r="R16" s="47">
        <f>+H16+120</f>
        <v>37782</v>
      </c>
      <c r="S16" s="46" t="s">
        <v>66</v>
      </c>
      <c r="T16" s="48">
        <f t="shared" ref="T16:T36" si="8">+H16+190</f>
        <v>37852</v>
      </c>
    </row>
    <row r="17" spans="1:20">
      <c r="A17" s="49"/>
      <c r="B17" s="50"/>
      <c r="C17" s="51"/>
      <c r="D17" s="43"/>
      <c r="E17" s="51"/>
      <c r="F17" s="43"/>
      <c r="G17" s="51"/>
      <c r="H17" s="76">
        <f>H15+31</f>
        <v>40</v>
      </c>
      <c r="I17" s="51"/>
      <c r="J17" s="43"/>
      <c r="K17" s="43"/>
      <c r="L17" s="43"/>
      <c r="M17" s="51"/>
      <c r="N17" s="43">
        <f>+H16+90</f>
        <v>37752</v>
      </c>
      <c r="O17" s="51"/>
      <c r="P17" s="43">
        <f t="shared" si="1"/>
        <v>37752</v>
      </c>
      <c r="Q17" s="51">
        <f t="shared" si="0"/>
        <v>37782</v>
      </c>
      <c r="R17" s="43"/>
      <c r="S17" s="51" t="s">
        <v>67</v>
      </c>
      <c r="T17" s="52"/>
    </row>
    <row r="18" spans="1:20">
      <c r="A18" s="33" t="s">
        <v>68</v>
      </c>
      <c r="B18" s="38">
        <f t="shared" si="2"/>
        <v>37620</v>
      </c>
      <c r="C18" s="39">
        <f>+B18+7</f>
        <v>37627</v>
      </c>
      <c r="D18" s="40">
        <f t="shared" si="3"/>
        <v>37650</v>
      </c>
      <c r="E18" s="39">
        <f>+D18+10</f>
        <v>37660</v>
      </c>
      <c r="F18" s="40">
        <f>+H18-5</f>
        <v>37685</v>
      </c>
      <c r="G18" s="39">
        <f>+H18</f>
        <v>37690</v>
      </c>
      <c r="H18" s="41">
        <f>C$6+H19</f>
        <v>37690</v>
      </c>
      <c r="I18" s="39">
        <f t="shared" si="4"/>
        <v>37750</v>
      </c>
      <c r="J18" s="40">
        <f t="shared" si="5"/>
        <v>37760</v>
      </c>
      <c r="K18" s="40">
        <f>J18</f>
        <v>37760</v>
      </c>
      <c r="L18" s="40">
        <f t="shared" si="6"/>
        <v>37765</v>
      </c>
      <c r="M18" s="39">
        <f>+H18+80</f>
        <v>37770</v>
      </c>
      <c r="N18" s="40">
        <f t="shared" si="7"/>
        <v>37770</v>
      </c>
      <c r="O18" s="39">
        <f>+M18</f>
        <v>37770</v>
      </c>
      <c r="P18" s="40">
        <f t="shared" si="1"/>
        <v>37770</v>
      </c>
      <c r="Q18" s="39">
        <f t="shared" si="0"/>
        <v>37800</v>
      </c>
      <c r="R18" s="40">
        <f>+H18+120</f>
        <v>37810</v>
      </c>
      <c r="S18" s="39"/>
      <c r="T18" s="42">
        <f t="shared" si="8"/>
        <v>37880</v>
      </c>
    </row>
    <row r="19" spans="1:20">
      <c r="A19" s="33"/>
      <c r="B19" s="38"/>
      <c r="C19" s="39"/>
      <c r="D19" s="40"/>
      <c r="E19" s="39"/>
      <c r="F19" s="40"/>
      <c r="G19" s="39"/>
      <c r="H19" s="76">
        <f>IF(D7="no",H17+28,H17+29)</f>
        <v>68</v>
      </c>
      <c r="I19" s="39"/>
      <c r="J19" s="40"/>
      <c r="K19" s="40"/>
      <c r="L19" s="43"/>
      <c r="M19" s="39"/>
      <c r="N19" s="40">
        <f>+H18+90</f>
        <v>37780</v>
      </c>
      <c r="O19" s="39"/>
      <c r="P19" s="40">
        <f t="shared" si="1"/>
        <v>37780</v>
      </c>
      <c r="Q19" s="39">
        <f t="shared" si="0"/>
        <v>37810</v>
      </c>
      <c r="R19" s="40"/>
      <c r="S19" s="39"/>
      <c r="T19" s="42"/>
    </row>
    <row r="20" spans="1:20">
      <c r="A20" s="44" t="s">
        <v>69</v>
      </c>
      <c r="B20" s="45">
        <f t="shared" si="2"/>
        <v>37651</v>
      </c>
      <c r="C20" s="46">
        <f>+B20+7</f>
        <v>37658</v>
      </c>
      <c r="D20" s="47">
        <f t="shared" si="3"/>
        <v>37681</v>
      </c>
      <c r="E20" s="46">
        <f>+D20+10</f>
        <v>37691</v>
      </c>
      <c r="F20" s="47">
        <f>+H20-5</f>
        <v>37716</v>
      </c>
      <c r="G20" s="46">
        <f>+H20</f>
        <v>37721</v>
      </c>
      <c r="H20" s="41">
        <f>C$6+H21</f>
        <v>37721</v>
      </c>
      <c r="I20" s="46">
        <f t="shared" si="4"/>
        <v>37781</v>
      </c>
      <c r="J20" s="47">
        <f t="shared" si="5"/>
        <v>37791</v>
      </c>
      <c r="K20" s="47">
        <f>J20</f>
        <v>37791</v>
      </c>
      <c r="L20" s="40">
        <f t="shared" si="6"/>
        <v>37796</v>
      </c>
      <c r="M20" s="46">
        <f>+H20+80</f>
        <v>37801</v>
      </c>
      <c r="N20" s="47">
        <f t="shared" si="7"/>
        <v>37801</v>
      </c>
      <c r="O20" s="46">
        <f>+M20</f>
        <v>37801</v>
      </c>
      <c r="P20" s="47">
        <f t="shared" si="1"/>
        <v>37801</v>
      </c>
      <c r="Q20" s="46">
        <f t="shared" si="0"/>
        <v>37831</v>
      </c>
      <c r="R20" s="47">
        <f>+H20+120</f>
        <v>37841</v>
      </c>
      <c r="S20" s="46"/>
      <c r="T20" s="48">
        <f t="shared" si="8"/>
        <v>37911</v>
      </c>
    </row>
    <row r="21" spans="1:20">
      <c r="A21" s="49"/>
      <c r="B21" s="50"/>
      <c r="C21" s="51"/>
      <c r="D21" s="43"/>
      <c r="E21" s="51"/>
      <c r="F21" s="43"/>
      <c r="G21" s="51"/>
      <c r="H21" s="76">
        <f>H19+31</f>
        <v>99</v>
      </c>
      <c r="I21" s="51"/>
      <c r="J21" s="43"/>
      <c r="K21" s="43"/>
      <c r="L21" s="43"/>
      <c r="M21" s="51"/>
      <c r="N21" s="43">
        <f>+H20+90</f>
        <v>37811</v>
      </c>
      <c r="O21" s="51"/>
      <c r="P21" s="43">
        <f t="shared" si="1"/>
        <v>37811</v>
      </c>
      <c r="Q21" s="51">
        <f t="shared" si="0"/>
        <v>37841</v>
      </c>
      <c r="R21" s="43"/>
      <c r="S21" s="51"/>
      <c r="T21" s="52"/>
    </row>
    <row r="22" spans="1:20">
      <c r="A22" s="33" t="s">
        <v>70</v>
      </c>
      <c r="B22" s="38">
        <f t="shared" si="2"/>
        <v>37681</v>
      </c>
      <c r="C22" s="39">
        <f>+B22+7</f>
        <v>37688</v>
      </c>
      <c r="D22" s="40">
        <f t="shared" si="3"/>
        <v>37711</v>
      </c>
      <c r="E22" s="39">
        <f>+D22+10</f>
        <v>37721</v>
      </c>
      <c r="F22" s="40">
        <f>+H22-5</f>
        <v>37746</v>
      </c>
      <c r="G22" s="39">
        <f>+H22</f>
        <v>37751</v>
      </c>
      <c r="H22" s="41">
        <f>C$6+H23</f>
        <v>37751</v>
      </c>
      <c r="I22" s="39">
        <f t="shared" si="4"/>
        <v>37811</v>
      </c>
      <c r="J22" s="40">
        <f t="shared" si="5"/>
        <v>37821</v>
      </c>
      <c r="K22" s="40">
        <f>J22</f>
        <v>37821</v>
      </c>
      <c r="L22" s="40">
        <f t="shared" si="6"/>
        <v>37826</v>
      </c>
      <c r="M22" s="39">
        <f>+H22+80</f>
        <v>37831</v>
      </c>
      <c r="N22" s="40">
        <f t="shared" si="7"/>
        <v>37831</v>
      </c>
      <c r="O22" s="39">
        <f>+M22</f>
        <v>37831</v>
      </c>
      <c r="P22" s="40">
        <f t="shared" si="1"/>
        <v>37831</v>
      </c>
      <c r="Q22" s="39">
        <f t="shared" si="0"/>
        <v>37861</v>
      </c>
      <c r="R22" s="40">
        <f>+H22+120</f>
        <v>37871</v>
      </c>
      <c r="S22" s="39"/>
      <c r="T22" s="42">
        <f t="shared" si="8"/>
        <v>37941</v>
      </c>
    </row>
    <row r="23" spans="1:20">
      <c r="A23" s="33"/>
      <c r="B23" s="38"/>
      <c r="C23" s="39"/>
      <c r="D23" s="40"/>
      <c r="E23" s="39"/>
      <c r="F23" s="40"/>
      <c r="G23" s="39"/>
      <c r="H23" s="76">
        <f>H21+30</f>
        <v>129</v>
      </c>
      <c r="I23" s="39"/>
      <c r="J23" s="40"/>
      <c r="K23" s="40"/>
      <c r="L23" s="43"/>
      <c r="M23" s="39"/>
      <c r="N23" s="40">
        <f>+H22+90</f>
        <v>37841</v>
      </c>
      <c r="O23" s="39"/>
      <c r="P23" s="40">
        <f t="shared" si="1"/>
        <v>37841</v>
      </c>
      <c r="Q23" s="39">
        <f t="shared" si="0"/>
        <v>37871</v>
      </c>
      <c r="R23" s="40"/>
      <c r="S23" s="39"/>
      <c r="T23" s="42"/>
    </row>
    <row r="24" spans="1:20">
      <c r="A24" s="44" t="s">
        <v>71</v>
      </c>
      <c r="B24" s="45">
        <f t="shared" si="2"/>
        <v>37712</v>
      </c>
      <c r="C24" s="46">
        <f>+B24+7</f>
        <v>37719</v>
      </c>
      <c r="D24" s="47">
        <f t="shared" si="3"/>
        <v>37742</v>
      </c>
      <c r="E24" s="46">
        <f>+D24+10</f>
        <v>37752</v>
      </c>
      <c r="F24" s="47">
        <f>+H24-5</f>
        <v>37777</v>
      </c>
      <c r="G24" s="46">
        <f>+H24</f>
        <v>37782</v>
      </c>
      <c r="H24" s="41">
        <f>C$6+H25</f>
        <v>37782</v>
      </c>
      <c r="I24" s="46">
        <f t="shared" si="4"/>
        <v>37842</v>
      </c>
      <c r="J24" s="47">
        <f t="shared" si="5"/>
        <v>37852</v>
      </c>
      <c r="K24" s="47">
        <f>J24</f>
        <v>37852</v>
      </c>
      <c r="L24" s="40">
        <f t="shared" si="6"/>
        <v>37857</v>
      </c>
      <c r="M24" s="46">
        <f>+H24+80</f>
        <v>37862</v>
      </c>
      <c r="N24" s="47">
        <f t="shared" si="7"/>
        <v>37862</v>
      </c>
      <c r="O24" s="46">
        <f>+M24</f>
        <v>37862</v>
      </c>
      <c r="P24" s="47">
        <f t="shared" si="1"/>
        <v>37862</v>
      </c>
      <c r="Q24" s="46">
        <f t="shared" si="0"/>
        <v>37892</v>
      </c>
      <c r="R24" s="47">
        <f>+H24+120</f>
        <v>37902</v>
      </c>
      <c r="S24" s="46"/>
      <c r="T24" s="48">
        <f t="shared" si="8"/>
        <v>37972</v>
      </c>
    </row>
    <row r="25" spans="1:20">
      <c r="A25" s="49"/>
      <c r="B25" s="50"/>
      <c r="C25" s="51"/>
      <c r="D25" s="43"/>
      <c r="E25" s="51"/>
      <c r="F25" s="43"/>
      <c r="G25" s="51"/>
      <c r="H25" s="76">
        <f>H23+31</f>
        <v>160</v>
      </c>
      <c r="I25" s="51"/>
      <c r="J25" s="43"/>
      <c r="K25" s="43"/>
      <c r="L25" s="43"/>
      <c r="M25" s="51"/>
      <c r="N25" s="43">
        <f>+H24+90</f>
        <v>37872</v>
      </c>
      <c r="O25" s="51"/>
      <c r="P25" s="43">
        <f t="shared" si="1"/>
        <v>37872</v>
      </c>
      <c r="Q25" s="51">
        <f t="shared" si="0"/>
        <v>37902</v>
      </c>
      <c r="R25" s="43"/>
      <c r="S25" s="51"/>
      <c r="T25" s="52"/>
    </row>
    <row r="26" spans="1:20">
      <c r="A26" s="33" t="s">
        <v>62</v>
      </c>
      <c r="B26" s="38">
        <f t="shared" si="2"/>
        <v>37742</v>
      </c>
      <c r="C26" s="39">
        <f>+B26+7</f>
        <v>37749</v>
      </c>
      <c r="D26" s="40">
        <f t="shared" si="3"/>
        <v>37772</v>
      </c>
      <c r="E26" s="39">
        <f>+D26+10</f>
        <v>37782</v>
      </c>
      <c r="F26" s="40">
        <f>+H26-5</f>
        <v>37807</v>
      </c>
      <c r="G26" s="39">
        <f>+H26</f>
        <v>37812</v>
      </c>
      <c r="H26" s="41">
        <f>C$6+H27</f>
        <v>37812</v>
      </c>
      <c r="I26" s="39">
        <f t="shared" si="4"/>
        <v>37872</v>
      </c>
      <c r="J26" s="40">
        <f t="shared" si="5"/>
        <v>37882</v>
      </c>
      <c r="K26" s="40">
        <f>J26</f>
        <v>37882</v>
      </c>
      <c r="L26" s="40">
        <f t="shared" si="6"/>
        <v>37887</v>
      </c>
      <c r="M26" s="39">
        <f>+H26+80</f>
        <v>37892</v>
      </c>
      <c r="N26" s="40">
        <f t="shared" si="7"/>
        <v>37892</v>
      </c>
      <c r="O26" s="39">
        <f>+M26</f>
        <v>37892</v>
      </c>
      <c r="P26" s="40">
        <f t="shared" si="1"/>
        <v>37892</v>
      </c>
      <c r="Q26" s="39">
        <f t="shared" si="0"/>
        <v>37922</v>
      </c>
      <c r="R26" s="40">
        <f>+H26+120</f>
        <v>37932</v>
      </c>
      <c r="S26" s="39"/>
      <c r="T26" s="42">
        <f t="shared" si="8"/>
        <v>38002</v>
      </c>
    </row>
    <row r="27" spans="1:20">
      <c r="A27" s="33"/>
      <c r="B27" s="38"/>
      <c r="C27" s="39"/>
      <c r="D27" s="40"/>
      <c r="E27" s="39"/>
      <c r="F27" s="40"/>
      <c r="G27" s="39"/>
      <c r="H27" s="76">
        <f>H25+30</f>
        <v>190</v>
      </c>
      <c r="I27" s="39"/>
      <c r="J27" s="40"/>
      <c r="K27" s="40"/>
      <c r="L27" s="43"/>
      <c r="M27" s="39"/>
      <c r="N27" s="40">
        <f>+H26+90</f>
        <v>37902</v>
      </c>
      <c r="O27" s="39"/>
      <c r="P27" s="40">
        <f t="shared" si="1"/>
        <v>37902</v>
      </c>
      <c r="Q27" s="39">
        <f t="shared" si="0"/>
        <v>37932</v>
      </c>
      <c r="R27" s="40"/>
      <c r="S27" s="39"/>
      <c r="T27" s="42"/>
    </row>
    <row r="28" spans="1:20">
      <c r="A28" s="44" t="s">
        <v>65</v>
      </c>
      <c r="B28" s="45">
        <f t="shared" si="2"/>
        <v>37773</v>
      </c>
      <c r="C28" s="46">
        <f>+B28+7</f>
        <v>37780</v>
      </c>
      <c r="D28" s="47">
        <f t="shared" si="3"/>
        <v>37803</v>
      </c>
      <c r="E28" s="46">
        <f>+D28+10</f>
        <v>37813</v>
      </c>
      <c r="F28" s="47">
        <f>+H28-5</f>
        <v>37838</v>
      </c>
      <c r="G28" s="46">
        <f>+H28</f>
        <v>37843</v>
      </c>
      <c r="H28" s="41">
        <f>C$6+H29</f>
        <v>37843</v>
      </c>
      <c r="I28" s="46">
        <f t="shared" si="4"/>
        <v>37903</v>
      </c>
      <c r="J28" s="47">
        <f t="shared" si="5"/>
        <v>37913</v>
      </c>
      <c r="K28" s="47">
        <f>J28</f>
        <v>37913</v>
      </c>
      <c r="L28" s="40">
        <f t="shared" si="6"/>
        <v>37918</v>
      </c>
      <c r="M28" s="46">
        <f>+H28+80</f>
        <v>37923</v>
      </c>
      <c r="N28" s="47">
        <f t="shared" si="7"/>
        <v>37923</v>
      </c>
      <c r="O28" s="46">
        <f>+M28</f>
        <v>37923</v>
      </c>
      <c r="P28" s="47">
        <f t="shared" si="1"/>
        <v>37923</v>
      </c>
      <c r="Q28" s="46">
        <f t="shared" si="0"/>
        <v>37953</v>
      </c>
      <c r="R28" s="47">
        <f>+H28+120</f>
        <v>37963</v>
      </c>
      <c r="S28" s="46"/>
      <c r="T28" s="48">
        <f t="shared" si="8"/>
        <v>38033</v>
      </c>
    </row>
    <row r="29" spans="1:20">
      <c r="A29" s="49"/>
      <c r="B29" s="50"/>
      <c r="C29" s="51"/>
      <c r="D29" s="43"/>
      <c r="E29" s="51"/>
      <c r="F29" s="43"/>
      <c r="G29" s="51"/>
      <c r="H29" s="76">
        <f>H27+31</f>
        <v>221</v>
      </c>
      <c r="I29" s="51"/>
      <c r="J29" s="43"/>
      <c r="K29" s="43"/>
      <c r="L29" s="43"/>
      <c r="M29" s="51"/>
      <c r="N29" s="43">
        <f>+H28+90</f>
        <v>37933</v>
      </c>
      <c r="O29" s="51"/>
      <c r="P29" s="43">
        <f t="shared" si="1"/>
        <v>37933</v>
      </c>
      <c r="Q29" s="51">
        <f t="shared" si="0"/>
        <v>37963</v>
      </c>
      <c r="R29" s="43"/>
      <c r="S29" s="51"/>
      <c r="T29" s="52"/>
    </row>
    <row r="30" spans="1:20">
      <c r="A30" s="33" t="s">
        <v>68</v>
      </c>
      <c r="B30" s="38">
        <f t="shared" si="2"/>
        <v>37804</v>
      </c>
      <c r="C30" s="39">
        <f>+B30+7</f>
        <v>37811</v>
      </c>
      <c r="D30" s="40">
        <f t="shared" si="3"/>
        <v>37834</v>
      </c>
      <c r="E30" s="39">
        <f>+D30+10</f>
        <v>37844</v>
      </c>
      <c r="F30" s="40">
        <f>+H30-5</f>
        <v>37869</v>
      </c>
      <c r="G30" s="39">
        <f>+H30</f>
        <v>37874</v>
      </c>
      <c r="H30" s="41">
        <f>C$6+H31</f>
        <v>37874</v>
      </c>
      <c r="I30" s="39">
        <f t="shared" si="4"/>
        <v>37934</v>
      </c>
      <c r="J30" s="40">
        <f t="shared" si="5"/>
        <v>37944</v>
      </c>
      <c r="K30" s="40">
        <f>J30</f>
        <v>37944</v>
      </c>
      <c r="L30" s="40">
        <f t="shared" si="6"/>
        <v>37949</v>
      </c>
      <c r="M30" s="39">
        <f>+H30+80</f>
        <v>37954</v>
      </c>
      <c r="N30" s="40">
        <f t="shared" si="7"/>
        <v>37954</v>
      </c>
      <c r="O30" s="39">
        <f>+M30</f>
        <v>37954</v>
      </c>
      <c r="P30" s="40">
        <f t="shared" si="1"/>
        <v>37954</v>
      </c>
      <c r="Q30" s="39">
        <f t="shared" si="0"/>
        <v>37984</v>
      </c>
      <c r="R30" s="40">
        <f>+H30+120</f>
        <v>37994</v>
      </c>
      <c r="S30" s="39"/>
      <c r="T30" s="42">
        <f t="shared" si="8"/>
        <v>38064</v>
      </c>
    </row>
    <row r="31" spans="1:20">
      <c r="A31" s="33"/>
      <c r="B31" s="38"/>
      <c r="C31" s="39"/>
      <c r="D31" s="40"/>
      <c r="E31" s="39"/>
      <c r="F31" s="40"/>
      <c r="G31" s="39"/>
      <c r="H31" s="76">
        <f>H29+31</f>
        <v>252</v>
      </c>
      <c r="I31" s="39"/>
      <c r="J31" s="40"/>
      <c r="K31" s="40"/>
      <c r="L31" s="43"/>
      <c r="M31" s="39"/>
      <c r="N31" s="40">
        <f>+H30+90</f>
        <v>37964</v>
      </c>
      <c r="O31" s="39"/>
      <c r="P31" s="40">
        <f t="shared" si="1"/>
        <v>37964</v>
      </c>
      <c r="Q31" s="39">
        <f t="shared" si="0"/>
        <v>37994</v>
      </c>
      <c r="R31" s="40"/>
      <c r="S31" s="39"/>
      <c r="T31" s="42"/>
    </row>
    <row r="32" spans="1:20">
      <c r="A32" s="44" t="s">
        <v>69</v>
      </c>
      <c r="B32" s="45">
        <f t="shared" si="2"/>
        <v>37834</v>
      </c>
      <c r="C32" s="46">
        <f>+B32+7</f>
        <v>37841</v>
      </c>
      <c r="D32" s="47">
        <f t="shared" si="3"/>
        <v>37864</v>
      </c>
      <c r="E32" s="46">
        <f>+D32+10</f>
        <v>37874</v>
      </c>
      <c r="F32" s="47">
        <f>+H32-5</f>
        <v>37899</v>
      </c>
      <c r="G32" s="46">
        <f>+H32</f>
        <v>37904</v>
      </c>
      <c r="H32" s="41">
        <f>C$6+H33</f>
        <v>37904</v>
      </c>
      <c r="I32" s="46">
        <f t="shared" si="4"/>
        <v>37964</v>
      </c>
      <c r="J32" s="47">
        <f t="shared" si="5"/>
        <v>37974</v>
      </c>
      <c r="K32" s="47">
        <f>J32</f>
        <v>37974</v>
      </c>
      <c r="L32" s="40">
        <f t="shared" si="6"/>
        <v>37979</v>
      </c>
      <c r="M32" s="46">
        <f>+H32+80</f>
        <v>37984</v>
      </c>
      <c r="N32" s="47">
        <f t="shared" si="7"/>
        <v>37984</v>
      </c>
      <c r="O32" s="46">
        <f>+M32</f>
        <v>37984</v>
      </c>
      <c r="P32" s="47">
        <f t="shared" si="1"/>
        <v>37984</v>
      </c>
      <c r="Q32" s="46">
        <f t="shared" si="0"/>
        <v>38014</v>
      </c>
      <c r="R32" s="47">
        <f>+H32+120</f>
        <v>38024</v>
      </c>
      <c r="S32" s="46"/>
      <c r="T32" s="48">
        <f t="shared" si="8"/>
        <v>38094</v>
      </c>
    </row>
    <row r="33" spans="1:20">
      <c r="A33" s="49"/>
      <c r="B33" s="50"/>
      <c r="C33" s="51"/>
      <c r="D33" s="43"/>
      <c r="E33" s="51"/>
      <c r="F33" s="43"/>
      <c r="G33" s="51"/>
      <c r="H33" s="76">
        <f>H31+30</f>
        <v>282</v>
      </c>
      <c r="I33" s="51"/>
      <c r="J33" s="43"/>
      <c r="K33" s="43"/>
      <c r="L33" s="43"/>
      <c r="M33" s="51"/>
      <c r="N33" s="43">
        <f>+H32+90</f>
        <v>37994</v>
      </c>
      <c r="O33" s="51"/>
      <c r="P33" s="43">
        <f t="shared" si="1"/>
        <v>37994</v>
      </c>
      <c r="Q33" s="51">
        <f t="shared" si="0"/>
        <v>38024</v>
      </c>
      <c r="R33" s="43"/>
      <c r="S33" s="51"/>
      <c r="T33" s="52"/>
    </row>
    <row r="34" spans="1:20">
      <c r="A34" s="44" t="s">
        <v>70</v>
      </c>
      <c r="B34" s="45">
        <f t="shared" si="2"/>
        <v>37865</v>
      </c>
      <c r="C34" s="46">
        <f>+B34+7</f>
        <v>37872</v>
      </c>
      <c r="D34" s="47">
        <f t="shared" si="3"/>
        <v>37895</v>
      </c>
      <c r="E34" s="46">
        <f>+D34+10</f>
        <v>37905</v>
      </c>
      <c r="F34" s="47">
        <f>+H34-5</f>
        <v>37930</v>
      </c>
      <c r="G34" s="46">
        <f>+H34</f>
        <v>37935</v>
      </c>
      <c r="H34" s="41">
        <f>C$6+H35</f>
        <v>37935</v>
      </c>
      <c r="I34" s="46">
        <f t="shared" si="4"/>
        <v>37995</v>
      </c>
      <c r="J34" s="47">
        <f t="shared" si="5"/>
        <v>38005</v>
      </c>
      <c r="K34" s="47">
        <f>J34</f>
        <v>38005</v>
      </c>
      <c r="L34" s="40">
        <f t="shared" si="6"/>
        <v>38010</v>
      </c>
      <c r="M34" s="46">
        <f>+H34+80</f>
        <v>38015</v>
      </c>
      <c r="N34" s="47">
        <f t="shared" si="7"/>
        <v>38015</v>
      </c>
      <c r="O34" s="46">
        <f>+M34</f>
        <v>38015</v>
      </c>
      <c r="P34" s="47">
        <f t="shared" si="1"/>
        <v>38015</v>
      </c>
      <c r="Q34" s="46">
        <f t="shared" si="0"/>
        <v>38045</v>
      </c>
      <c r="R34" s="47">
        <f>+H34+120</f>
        <v>38055</v>
      </c>
      <c r="S34" s="46"/>
      <c r="T34" s="48">
        <f t="shared" si="8"/>
        <v>38125</v>
      </c>
    </row>
    <row r="35" spans="1:20">
      <c r="A35" s="49"/>
      <c r="B35" s="50"/>
      <c r="C35" s="51"/>
      <c r="D35" s="43"/>
      <c r="E35" s="51"/>
      <c r="F35" s="43"/>
      <c r="G35" s="51"/>
      <c r="H35" s="76">
        <f>H33+31</f>
        <v>313</v>
      </c>
      <c r="I35" s="51"/>
      <c r="J35" s="43"/>
      <c r="K35" s="43"/>
      <c r="L35" s="43"/>
      <c r="M35" s="51"/>
      <c r="N35" s="43">
        <f>+H34+90</f>
        <v>38025</v>
      </c>
      <c r="O35" s="51"/>
      <c r="P35" s="43">
        <f t="shared" si="1"/>
        <v>38025</v>
      </c>
      <c r="Q35" s="51">
        <f t="shared" si="0"/>
        <v>38055</v>
      </c>
      <c r="R35" s="43"/>
      <c r="S35" s="51"/>
      <c r="T35" s="52"/>
    </row>
    <row r="36" spans="1:20">
      <c r="A36" s="33" t="s">
        <v>71</v>
      </c>
      <c r="B36" s="38">
        <f t="shared" si="2"/>
        <v>37895</v>
      </c>
      <c r="C36" s="39">
        <f>+B36+7</f>
        <v>37902</v>
      </c>
      <c r="D36" s="40">
        <f t="shared" si="3"/>
        <v>37925</v>
      </c>
      <c r="E36" s="39">
        <f>+D36+10</f>
        <v>37935</v>
      </c>
      <c r="F36" s="40">
        <f>+H36-5</f>
        <v>37960</v>
      </c>
      <c r="G36" s="39">
        <f>+H36</f>
        <v>37965</v>
      </c>
      <c r="H36" s="41">
        <f>C$6+H37</f>
        <v>37965</v>
      </c>
      <c r="I36" s="39">
        <f t="shared" si="4"/>
        <v>38025</v>
      </c>
      <c r="J36" s="40">
        <f t="shared" si="5"/>
        <v>38035</v>
      </c>
      <c r="K36" s="40">
        <f>J36</f>
        <v>38035</v>
      </c>
      <c r="L36" s="40">
        <f t="shared" si="6"/>
        <v>38040</v>
      </c>
      <c r="M36" s="39">
        <f>+H36+80</f>
        <v>38045</v>
      </c>
      <c r="N36" s="40">
        <f t="shared" si="7"/>
        <v>38045</v>
      </c>
      <c r="O36" s="39">
        <f>+M36</f>
        <v>38045</v>
      </c>
      <c r="P36" s="40">
        <f t="shared" si="1"/>
        <v>38045</v>
      </c>
      <c r="Q36" s="39">
        <f t="shared" si="0"/>
        <v>38075</v>
      </c>
      <c r="R36" s="40">
        <f>+H36+120</f>
        <v>38085</v>
      </c>
      <c r="S36" s="39"/>
      <c r="T36" s="42">
        <f t="shared" si="8"/>
        <v>38155</v>
      </c>
    </row>
    <row r="37" spans="1:20" ht="13.8" thickBot="1">
      <c r="A37" s="33"/>
      <c r="B37" s="38"/>
      <c r="C37" s="39"/>
      <c r="D37" s="40"/>
      <c r="E37" s="39"/>
      <c r="F37" s="40"/>
      <c r="G37" s="39"/>
      <c r="H37" s="77">
        <f>H35+30</f>
        <v>343</v>
      </c>
      <c r="I37" s="39"/>
      <c r="J37" s="40"/>
      <c r="K37" s="40"/>
      <c r="L37" s="40"/>
      <c r="M37" s="39"/>
      <c r="N37" s="40">
        <f>H36+90</f>
        <v>38055</v>
      </c>
      <c r="O37" s="39"/>
      <c r="P37" s="40">
        <f>N37</f>
        <v>38055</v>
      </c>
      <c r="Q37" s="39">
        <f t="shared" si="0"/>
        <v>38085</v>
      </c>
      <c r="R37" s="40"/>
      <c r="S37" s="39"/>
      <c r="T37" s="42"/>
    </row>
    <row r="38" spans="1:20">
      <c r="A38" s="53" t="s">
        <v>72</v>
      </c>
      <c r="B38" s="54"/>
      <c r="C38" s="55"/>
      <c r="D38" s="56" t="s">
        <v>73</v>
      </c>
      <c r="E38" s="56" t="s">
        <v>73</v>
      </c>
      <c r="F38" s="57"/>
      <c r="G38" s="55"/>
      <c r="H38" s="58" t="s">
        <v>74</v>
      </c>
      <c r="I38" s="56" t="s">
        <v>75</v>
      </c>
      <c r="J38" s="56" t="s">
        <v>75</v>
      </c>
      <c r="K38" s="57"/>
      <c r="L38" s="56" t="s">
        <v>76</v>
      </c>
      <c r="M38" s="56" t="s">
        <v>77</v>
      </c>
      <c r="N38" s="56" t="s">
        <v>78</v>
      </c>
      <c r="O38" s="303" t="s">
        <v>79</v>
      </c>
      <c r="P38" s="304"/>
      <c r="Q38" s="56" t="s">
        <v>80</v>
      </c>
      <c r="R38" s="56" t="s">
        <v>81</v>
      </c>
      <c r="S38" s="56" t="s">
        <v>82</v>
      </c>
      <c r="T38" s="59" t="s">
        <v>74</v>
      </c>
    </row>
    <row r="39" spans="1:20" s="65" customFormat="1">
      <c r="A39" s="33" t="s">
        <v>83</v>
      </c>
      <c r="B39" s="60" t="s">
        <v>84</v>
      </c>
      <c r="C39" s="61" t="s">
        <v>84</v>
      </c>
      <c r="D39" s="61" t="s">
        <v>84</v>
      </c>
      <c r="E39" s="61" t="s">
        <v>84</v>
      </c>
      <c r="F39" s="61" t="s">
        <v>84</v>
      </c>
      <c r="G39" s="61" t="s">
        <v>84</v>
      </c>
      <c r="H39" s="62" t="s">
        <v>84</v>
      </c>
      <c r="I39" s="61" t="s">
        <v>84</v>
      </c>
      <c r="J39" s="61" t="s">
        <v>84</v>
      </c>
      <c r="K39" s="61" t="s">
        <v>84</v>
      </c>
      <c r="L39" s="61" t="s">
        <v>84</v>
      </c>
      <c r="M39" s="63"/>
      <c r="N39" s="61" t="s">
        <v>84</v>
      </c>
      <c r="O39" s="61" t="s">
        <v>85</v>
      </c>
      <c r="P39" s="61" t="s">
        <v>85</v>
      </c>
      <c r="Q39" s="61" t="s">
        <v>85</v>
      </c>
      <c r="R39" s="61" t="s">
        <v>85</v>
      </c>
      <c r="S39" s="63" t="s">
        <v>85</v>
      </c>
      <c r="T39" s="64"/>
    </row>
    <row r="40" spans="1:20" s="65" customFormat="1" ht="10.8" thickBot="1">
      <c r="A40" s="66"/>
      <c r="B40" s="67" t="s">
        <v>86</v>
      </c>
      <c r="C40" s="68" t="s">
        <v>86</v>
      </c>
      <c r="D40" s="68" t="s">
        <v>87</v>
      </c>
      <c r="E40" s="68" t="s">
        <v>88</v>
      </c>
      <c r="F40" s="68" t="str">
        <f>E40</f>
        <v>5-220-190</v>
      </c>
      <c r="G40" s="68" t="s">
        <v>89</v>
      </c>
      <c r="H40" s="69" t="s">
        <v>90</v>
      </c>
      <c r="I40" s="68" t="s">
        <v>91</v>
      </c>
      <c r="J40" s="68" t="s">
        <v>91</v>
      </c>
      <c r="K40" s="68" t="s">
        <v>89</v>
      </c>
      <c r="L40" s="68" t="s">
        <v>89</v>
      </c>
      <c r="M40" s="68"/>
      <c r="N40" s="68" t="s">
        <v>89</v>
      </c>
      <c r="O40" s="70"/>
      <c r="P40" s="68"/>
      <c r="Q40" s="70"/>
      <c r="R40" s="68"/>
      <c r="S40" s="70"/>
      <c r="T40" s="71"/>
    </row>
    <row r="41" spans="1:20" ht="13.8" thickTop="1"/>
    <row r="42" spans="1:20">
      <c r="A42" s="72" t="s">
        <v>92</v>
      </c>
    </row>
    <row r="43" spans="1:20">
      <c r="A43" s="72" t="s">
        <v>93</v>
      </c>
    </row>
    <row r="45" spans="1:20">
      <c r="A45" s="305" t="s">
        <v>94</v>
      </c>
      <c r="B45" s="305"/>
      <c r="C45" s="305"/>
      <c r="D45" s="305"/>
      <c r="E45" s="305"/>
      <c r="F45" s="305"/>
      <c r="G45" s="305"/>
      <c r="H45" s="305"/>
      <c r="I45" s="305"/>
      <c r="J45" s="2"/>
    </row>
    <row r="46" spans="1:20">
      <c r="A46" s="4" t="s">
        <v>95</v>
      </c>
      <c r="B46" s="72" t="s">
        <v>96</v>
      </c>
      <c r="C46" s="72"/>
      <c r="D46" s="72"/>
      <c r="E46" s="72"/>
      <c r="F46" s="72"/>
      <c r="G46" s="72"/>
      <c r="H46" s="72"/>
      <c r="I46" s="72"/>
      <c r="J46" s="2"/>
    </row>
    <row r="47" spans="1:20">
      <c r="A47" s="4" t="s">
        <v>97</v>
      </c>
      <c r="B47" s="72" t="s">
        <v>98</v>
      </c>
      <c r="C47" s="72"/>
      <c r="D47" s="72"/>
      <c r="E47" s="72"/>
      <c r="F47" s="72"/>
      <c r="G47" s="72"/>
      <c r="H47" s="72"/>
      <c r="I47" s="72"/>
      <c r="J47" s="2"/>
    </row>
    <row r="48" spans="1:20">
      <c r="A48" s="4" t="s">
        <v>99</v>
      </c>
      <c r="B48" s="72" t="s">
        <v>100</v>
      </c>
      <c r="C48" s="73"/>
      <c r="D48" s="72"/>
      <c r="E48" s="72"/>
      <c r="F48" s="72"/>
      <c r="G48" s="72"/>
      <c r="H48" s="72"/>
      <c r="I48" s="72"/>
      <c r="J48" s="2"/>
    </row>
    <row r="49" spans="1:10">
      <c r="A49" s="4" t="s">
        <v>101</v>
      </c>
      <c r="B49" s="72" t="s">
        <v>102</v>
      </c>
      <c r="C49" s="72"/>
      <c r="D49" s="72"/>
      <c r="E49" s="72"/>
      <c r="F49" s="72"/>
      <c r="G49" s="72"/>
      <c r="H49" s="72"/>
      <c r="I49" s="72"/>
      <c r="J49" s="2"/>
    </row>
    <row r="50" spans="1:10">
      <c r="A50" s="4" t="s">
        <v>103</v>
      </c>
      <c r="B50" s="72" t="s">
        <v>104</v>
      </c>
      <c r="C50" s="72"/>
      <c r="D50" s="72"/>
      <c r="E50" s="72"/>
      <c r="F50" s="72"/>
      <c r="G50" s="72"/>
      <c r="H50" s="72"/>
      <c r="I50" s="72"/>
      <c r="J50" s="2"/>
    </row>
    <row r="51" spans="1:10">
      <c r="A51" s="4" t="s">
        <v>105</v>
      </c>
      <c r="B51" s="72" t="s">
        <v>111</v>
      </c>
      <c r="C51" s="72"/>
      <c r="D51" s="72"/>
      <c r="E51" s="72"/>
      <c r="F51" s="72"/>
      <c r="G51" s="72"/>
      <c r="H51" s="72"/>
      <c r="I51" s="72"/>
      <c r="J51" s="72"/>
    </row>
    <row r="52" spans="1:10">
      <c r="A52" s="4" t="s">
        <v>106</v>
      </c>
      <c r="B52" s="72" t="s">
        <v>107</v>
      </c>
      <c r="C52" s="72"/>
      <c r="D52" s="72"/>
      <c r="E52" s="72"/>
      <c r="F52" s="72"/>
      <c r="G52" s="72"/>
      <c r="H52" s="72"/>
      <c r="I52" s="72"/>
      <c r="J52" s="72"/>
    </row>
    <row r="53" spans="1:10">
      <c r="B53" s="74"/>
      <c r="C53" s="2"/>
      <c r="D53" s="72"/>
      <c r="E53" s="72"/>
      <c r="F53" s="72"/>
      <c r="G53" s="72"/>
      <c r="H53" s="72"/>
      <c r="I53" s="72"/>
      <c r="J53" s="72"/>
    </row>
    <row r="54" spans="1:10">
      <c r="C54" s="2"/>
      <c r="D54" s="72"/>
    </row>
    <row r="55" spans="1:10">
      <c r="C55" s="2"/>
      <c r="D55" s="72"/>
    </row>
    <row r="56" spans="1:10">
      <c r="C56" s="2"/>
      <c r="D56" s="72"/>
    </row>
    <row r="57" spans="1:10">
      <c r="C57" s="2"/>
      <c r="D57" s="72"/>
    </row>
    <row r="58" spans="1:10">
      <c r="C58" s="2"/>
      <c r="D58" s="72"/>
    </row>
    <row r="59" spans="1:10">
      <c r="C59" s="72"/>
      <c r="D59" s="72"/>
    </row>
    <row r="60" spans="1:10">
      <c r="C60" s="72"/>
      <c r="D60" s="72"/>
    </row>
    <row r="61" spans="1:10">
      <c r="C61" s="72"/>
      <c r="D61" s="72"/>
    </row>
    <row r="62" spans="1:10">
      <c r="C62" s="72"/>
      <c r="D62" s="72"/>
    </row>
    <row r="63" spans="1:10">
      <c r="C63" s="72"/>
      <c r="D63" s="72"/>
    </row>
    <row r="64" spans="1:10">
      <c r="C64" s="72"/>
      <c r="D64" s="72"/>
    </row>
    <row r="65" spans="3:4">
      <c r="C65" s="72"/>
      <c r="D65" s="72"/>
    </row>
    <row r="66" spans="3:4">
      <c r="C66" s="72"/>
      <c r="D66" s="72"/>
    </row>
    <row r="67" spans="3:4">
      <c r="C67" s="72"/>
      <c r="D67" s="72"/>
    </row>
    <row r="68" spans="3:4">
      <c r="C68" s="72"/>
      <c r="D68" s="72"/>
    </row>
    <row r="69" spans="3:4">
      <c r="C69" s="72"/>
      <c r="D69" s="72"/>
    </row>
    <row r="70" spans="3:4">
      <c r="C70" s="72"/>
      <c r="D70" s="72"/>
    </row>
    <row r="71" spans="3:4">
      <c r="C71" s="72"/>
      <c r="D71" s="72"/>
    </row>
    <row r="72" spans="3:4">
      <c r="C72" s="72"/>
      <c r="D72" s="72"/>
    </row>
    <row r="73" spans="3:4">
      <c r="C73" s="72"/>
      <c r="D73" s="72"/>
    </row>
    <row r="74" spans="3:4">
      <c r="C74" s="72"/>
      <c r="D74" s="72"/>
    </row>
    <row r="75" spans="3:4">
      <c r="C75" s="72"/>
      <c r="D75" s="72"/>
    </row>
    <row r="76" spans="3:4">
      <c r="C76" s="72"/>
      <c r="D76" s="72"/>
    </row>
    <row r="77" spans="3:4">
      <c r="C77" s="72"/>
      <c r="D77" s="72"/>
    </row>
    <row r="78" spans="3:4">
      <c r="C78" s="72"/>
      <c r="D78" s="72"/>
    </row>
    <row r="79" spans="3:4">
      <c r="C79" s="72"/>
      <c r="D79" s="72"/>
    </row>
    <row r="80" spans="3:4">
      <c r="C80" s="72"/>
      <c r="D80" s="72"/>
    </row>
    <row r="81" spans="3:4">
      <c r="C81" s="72"/>
      <c r="D81" s="72"/>
    </row>
    <row r="82" spans="3:4">
      <c r="C82" s="72"/>
      <c r="D82" s="72"/>
    </row>
    <row r="83" spans="3:4">
      <c r="C83" s="72"/>
      <c r="D83" s="72"/>
    </row>
    <row r="84" spans="3:4">
      <c r="C84" s="72"/>
      <c r="D84" s="72"/>
    </row>
    <row r="85" spans="3:4">
      <c r="C85" s="72"/>
      <c r="D85" s="72"/>
    </row>
    <row r="86" spans="3:4">
      <c r="C86" s="72"/>
      <c r="D86" s="72"/>
    </row>
    <row r="87" spans="3:4">
      <c r="C87" s="72"/>
      <c r="D87" s="72"/>
    </row>
    <row r="88" spans="3:4">
      <c r="C88" s="72"/>
      <c r="D88" s="72"/>
    </row>
  </sheetData>
  <mergeCells count="7">
    <mergeCell ref="A45:I45"/>
    <mergeCell ref="O10:Q10"/>
    <mergeCell ref="O38:P38"/>
    <mergeCell ref="A1:T1"/>
    <mergeCell ref="A3:T3"/>
    <mergeCell ref="A4:T4"/>
    <mergeCell ref="A2:T2"/>
  </mergeCells>
  <phoneticPr fontId="2" type="noConversion"/>
  <printOptions horizontalCentered="1" verticalCentered="1"/>
  <pageMargins left="0.5" right="0.5" top="0.5" bottom="0.5" header="0.5" footer="0.5"/>
  <pageSetup paperSize="5" scale="73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72"/>
  <sheetViews>
    <sheetView workbookViewId="0">
      <selection activeCell="A4" sqref="A4"/>
    </sheetView>
  </sheetViews>
  <sheetFormatPr defaultRowHeight="15.6"/>
  <sheetData>
    <row r="1" spans="1:3">
      <c r="A1" s="156" t="s">
        <v>219</v>
      </c>
    </row>
    <row r="2" spans="1:3">
      <c r="A2" s="157">
        <v>2012</v>
      </c>
      <c r="B2" s="157"/>
      <c r="C2" s="157"/>
    </row>
    <row r="3" spans="1:3">
      <c r="A3" s="157">
        <v>2016</v>
      </c>
      <c r="B3" s="157"/>
      <c r="C3" s="157"/>
    </row>
    <row r="4" spans="1:3">
      <c r="A4" s="157">
        <v>2020</v>
      </c>
      <c r="B4" s="157"/>
    </row>
    <row r="5" spans="1:3">
      <c r="A5" s="157"/>
      <c r="B5" s="157"/>
    </row>
    <row r="6" spans="1:3">
      <c r="A6" s="157"/>
      <c r="B6" s="157"/>
    </row>
    <row r="7" spans="1:3">
      <c r="A7" s="157"/>
      <c r="B7" s="157"/>
    </row>
    <row r="8" spans="1:3">
      <c r="A8" s="157"/>
      <c r="B8" s="157"/>
    </row>
    <row r="9" spans="1:3">
      <c r="A9" s="157"/>
      <c r="B9" s="157"/>
    </row>
    <row r="10" spans="1:3">
      <c r="A10" s="157"/>
      <c r="B10" s="157"/>
    </row>
    <row r="11" spans="1:3">
      <c r="A11" s="157"/>
      <c r="B11" s="157"/>
    </row>
    <row r="12" spans="1:3">
      <c r="A12" s="157"/>
      <c r="B12" s="157"/>
    </row>
    <row r="13" spans="1:3">
      <c r="A13" s="157"/>
      <c r="B13" s="157"/>
    </row>
    <row r="14" spans="1:3">
      <c r="A14" s="157"/>
      <c r="B14" s="157"/>
    </row>
    <row r="15" spans="1:3">
      <c r="A15" s="157"/>
      <c r="B15" s="157"/>
    </row>
    <row r="16" spans="1:3">
      <c r="A16" s="157"/>
      <c r="B16" s="157"/>
    </row>
    <row r="17" spans="1:2">
      <c r="A17" s="157"/>
      <c r="B17" s="157"/>
    </row>
    <row r="18" spans="1:2">
      <c r="A18" s="157"/>
      <c r="B18" s="157"/>
    </row>
    <row r="19" spans="1:2">
      <c r="A19" s="157"/>
      <c r="B19" s="157"/>
    </row>
    <row r="20" spans="1:2">
      <c r="A20" s="157"/>
      <c r="B20" s="157"/>
    </row>
    <row r="21" spans="1:2">
      <c r="A21" s="157"/>
      <c r="B21" s="157"/>
    </row>
    <row r="22" spans="1:2">
      <c r="A22" s="157"/>
      <c r="B22" s="157"/>
    </row>
    <row r="23" spans="1:2">
      <c r="A23" s="157"/>
      <c r="B23" s="157"/>
    </row>
    <row r="24" spans="1:2">
      <c r="A24" s="157"/>
    </row>
    <row r="25" spans="1:2">
      <c r="A25" s="157"/>
    </row>
    <row r="26" spans="1:2">
      <c r="A26" s="157"/>
    </row>
    <row r="27" spans="1:2">
      <c r="A27" s="157"/>
    </row>
    <row r="28" spans="1:2">
      <c r="A28" s="157"/>
    </row>
    <row r="29" spans="1:2">
      <c r="A29" s="157"/>
    </row>
    <row r="30" spans="1:2">
      <c r="A30" s="157"/>
    </row>
    <row r="31" spans="1:2">
      <c r="A31" s="157"/>
    </row>
    <row r="32" spans="1:2">
      <c r="A32" s="157"/>
    </row>
    <row r="33" spans="1:2">
      <c r="A33" s="157"/>
    </row>
    <row r="34" spans="1:2">
      <c r="A34" s="157"/>
    </row>
    <row r="35" spans="1:2">
      <c r="A35" s="157"/>
    </row>
    <row r="36" spans="1:2">
      <c r="A36" s="157"/>
    </row>
    <row r="37" spans="1:2">
      <c r="A37" s="157"/>
    </row>
    <row r="38" spans="1:2">
      <c r="A38" s="157"/>
    </row>
    <row r="39" spans="1:2">
      <c r="A39" s="157"/>
    </row>
    <row r="40" spans="1:2">
      <c r="A40" s="157"/>
    </row>
    <row r="41" spans="1:2">
      <c r="A41" s="157"/>
    </row>
    <row r="42" spans="1:2">
      <c r="A42" s="157"/>
    </row>
    <row r="43" spans="1:2">
      <c r="A43" s="157"/>
    </row>
    <row r="44" spans="1:2">
      <c r="A44" s="157"/>
    </row>
    <row r="45" spans="1:2">
      <c r="A45" s="157"/>
    </row>
    <row r="46" spans="1:2">
      <c r="A46" s="157"/>
    </row>
    <row r="47" spans="1:2">
      <c r="A47" s="157"/>
    </row>
    <row r="48" spans="1:2">
      <c r="A48" s="157"/>
      <c r="B48" s="157"/>
    </row>
    <row r="49" spans="1:2">
      <c r="A49" s="157"/>
      <c r="B49" s="157"/>
    </row>
    <row r="50" spans="1:2">
      <c r="A50" s="157"/>
      <c r="B50" s="157"/>
    </row>
    <row r="51" spans="1:2">
      <c r="A51" s="157"/>
      <c r="B51" s="157"/>
    </row>
    <row r="52" spans="1:2">
      <c r="A52" s="157"/>
      <c r="B52" s="157"/>
    </row>
    <row r="53" spans="1:2">
      <c r="A53" s="157"/>
      <c r="B53" s="157"/>
    </row>
    <row r="54" spans="1:2">
      <c r="A54" s="157"/>
      <c r="B54" s="157"/>
    </row>
    <row r="55" spans="1:2">
      <c r="A55" s="157"/>
      <c r="B55" s="157"/>
    </row>
    <row r="56" spans="1:2">
      <c r="A56" s="157"/>
      <c r="B56" s="157"/>
    </row>
    <row r="57" spans="1:2">
      <c r="A57" s="157"/>
      <c r="B57" s="157"/>
    </row>
    <row r="58" spans="1:2">
      <c r="A58" s="157"/>
      <c r="B58" s="157"/>
    </row>
    <row r="59" spans="1:2">
      <c r="A59" s="157"/>
      <c r="B59" s="157"/>
    </row>
    <row r="60" spans="1:2">
      <c r="A60" s="157"/>
      <c r="B60" s="157"/>
    </row>
    <row r="61" spans="1:2">
      <c r="A61" s="157"/>
      <c r="B61" s="157"/>
    </row>
    <row r="62" spans="1:2">
      <c r="A62" s="157"/>
      <c r="B62" s="157"/>
    </row>
    <row r="63" spans="1:2">
      <c r="A63" s="157"/>
      <c r="B63" s="157"/>
    </row>
    <row r="64" spans="1:2">
      <c r="A64" s="157"/>
      <c r="B64" s="157"/>
    </row>
    <row r="65" spans="1:2">
      <c r="A65" s="157"/>
      <c r="B65" s="157"/>
    </row>
    <row r="66" spans="1:2">
      <c r="A66" s="157"/>
      <c r="B66" s="157"/>
    </row>
    <row r="67" spans="1:2">
      <c r="A67" s="157"/>
      <c r="B67" s="157"/>
    </row>
    <row r="68" spans="1:2">
      <c r="A68" s="157"/>
      <c r="B68" s="157"/>
    </row>
    <row r="69" spans="1:2">
      <c r="A69" s="157"/>
      <c r="B69" s="157"/>
    </row>
    <row r="70" spans="1:2">
      <c r="A70" s="157"/>
      <c r="B70" s="157"/>
    </row>
    <row r="71" spans="1:2">
      <c r="A71" s="157"/>
      <c r="B71" s="157"/>
    </row>
    <row r="72" spans="1:2">
      <c r="A72" s="157"/>
      <c r="B72" s="157"/>
    </row>
  </sheetData>
  <phoneticPr fontId="2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workbookViewId="0">
      <selection activeCell="A2" sqref="A2:C2"/>
    </sheetView>
  </sheetViews>
  <sheetFormatPr defaultColWidth="9" defaultRowHeight="15.6"/>
  <cols>
    <col min="1" max="1" width="10.09765625" style="112" customWidth="1"/>
    <col min="2" max="2" width="10.09765625" style="118" customWidth="1"/>
    <col min="3" max="3" width="20.5" style="112" bestFit="1" customWidth="1"/>
    <col min="4" max="16384" width="9" style="112"/>
  </cols>
  <sheetData>
    <row r="1" spans="1:3">
      <c r="A1" s="116" t="s">
        <v>159</v>
      </c>
      <c r="B1" s="153"/>
    </row>
    <row r="2" spans="1:3">
      <c r="A2" s="115">
        <v>39814</v>
      </c>
      <c r="B2" s="154">
        <v>39814</v>
      </c>
      <c r="C2" s="114" t="s">
        <v>198</v>
      </c>
    </row>
    <row r="3" spans="1:3">
      <c r="A3" s="115">
        <v>39815</v>
      </c>
      <c r="B3" s="154">
        <v>39815</v>
      </c>
      <c r="C3" s="114" t="s">
        <v>199</v>
      </c>
    </row>
    <row r="4" spans="1:3">
      <c r="A4" s="115">
        <v>39829</v>
      </c>
      <c r="B4" s="154">
        <v>39829</v>
      </c>
      <c r="C4" s="114" t="s">
        <v>200</v>
      </c>
    </row>
    <row r="5" spans="1:3">
      <c r="A5" s="115">
        <v>39832</v>
      </c>
      <c r="B5" s="154">
        <v>39832</v>
      </c>
      <c r="C5" s="114" t="s">
        <v>201</v>
      </c>
    </row>
    <row r="6" spans="1:3">
      <c r="A6" s="115">
        <v>39860</v>
      </c>
      <c r="B6" s="154">
        <v>39860</v>
      </c>
      <c r="C6" s="114" t="s">
        <v>202</v>
      </c>
    </row>
    <row r="7" spans="1:3">
      <c r="A7" s="115">
        <v>39958</v>
      </c>
      <c r="B7" s="154">
        <v>39958</v>
      </c>
      <c r="C7" s="114" t="s">
        <v>161</v>
      </c>
    </row>
    <row r="8" spans="1:3">
      <c r="A8" s="115">
        <v>39997</v>
      </c>
      <c r="B8" s="154">
        <v>39997</v>
      </c>
      <c r="C8" s="114" t="s">
        <v>162</v>
      </c>
    </row>
    <row r="9" spans="1:3">
      <c r="A9" s="115">
        <v>40063</v>
      </c>
      <c r="B9" s="154">
        <v>40063</v>
      </c>
      <c r="C9" s="114" t="s">
        <v>163</v>
      </c>
    </row>
    <row r="10" spans="1:3">
      <c r="A10" s="115">
        <v>40098</v>
      </c>
      <c r="B10" s="154">
        <v>40098</v>
      </c>
      <c r="C10" s="114" t="s">
        <v>164</v>
      </c>
    </row>
    <row r="11" spans="1:3">
      <c r="A11" s="115">
        <v>40128</v>
      </c>
      <c r="B11" s="154">
        <v>40128</v>
      </c>
      <c r="C11" s="114" t="s">
        <v>165</v>
      </c>
    </row>
    <row r="12" spans="1:3">
      <c r="A12" s="115">
        <v>40142</v>
      </c>
      <c r="B12" s="154">
        <v>40142</v>
      </c>
      <c r="C12" s="114" t="s">
        <v>203</v>
      </c>
    </row>
    <row r="13" spans="1:3">
      <c r="A13" s="115">
        <v>40143</v>
      </c>
      <c r="B13" s="154">
        <v>40143</v>
      </c>
      <c r="C13" s="114" t="s">
        <v>204</v>
      </c>
    </row>
    <row r="14" spans="1:3">
      <c r="A14" s="115">
        <v>40144</v>
      </c>
      <c r="B14" s="154">
        <v>40144</v>
      </c>
      <c r="C14" s="114" t="s">
        <v>205</v>
      </c>
    </row>
    <row r="15" spans="1:3">
      <c r="A15" s="115">
        <v>40171</v>
      </c>
      <c r="B15" s="154">
        <v>40171</v>
      </c>
      <c r="C15" s="114" t="s">
        <v>199</v>
      </c>
    </row>
    <row r="16" spans="1:3">
      <c r="A16" s="115">
        <v>40172</v>
      </c>
      <c r="B16" s="154">
        <v>40172</v>
      </c>
      <c r="C16" s="114" t="s">
        <v>206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B8" sqref="B8"/>
    </sheetView>
  </sheetViews>
  <sheetFormatPr defaultColWidth="9" defaultRowHeight="15.6"/>
  <cols>
    <col min="1" max="1" width="10.09765625" style="112" customWidth="1"/>
    <col min="2" max="2" width="10.09765625" style="118" customWidth="1"/>
    <col min="3" max="3" width="20.5" style="112" bestFit="1" customWidth="1"/>
    <col min="4" max="4" width="9" style="112"/>
    <col min="5" max="5" width="35.5" style="112" bestFit="1" customWidth="1"/>
    <col min="6" max="16384" width="9" style="112"/>
  </cols>
  <sheetData>
    <row r="1" spans="1:5">
      <c r="A1" s="116" t="s">
        <v>159</v>
      </c>
      <c r="B1" s="153"/>
    </row>
    <row r="2" spans="1:5">
      <c r="A2" s="115">
        <f>B2</f>
        <v>40179</v>
      </c>
      <c r="B2" s="154">
        <v>40179</v>
      </c>
      <c r="C2" s="114" t="s">
        <v>198</v>
      </c>
      <c r="E2" s="112" t="s">
        <v>131</v>
      </c>
    </row>
    <row r="3" spans="1:5">
      <c r="A3" s="115">
        <f t="shared" ref="A3:A16" si="0">B3</f>
        <v>40193</v>
      </c>
      <c r="B3" s="154">
        <v>40193</v>
      </c>
      <c r="C3" s="114" t="s">
        <v>200</v>
      </c>
      <c r="E3" s="112" t="s">
        <v>207</v>
      </c>
    </row>
    <row r="4" spans="1:5">
      <c r="A4" s="115">
        <f t="shared" si="0"/>
        <v>40196</v>
      </c>
      <c r="B4" s="154">
        <v>40196</v>
      </c>
      <c r="C4" s="114" t="s">
        <v>201</v>
      </c>
      <c r="E4" s="112" t="s">
        <v>208</v>
      </c>
    </row>
    <row r="5" spans="1:5">
      <c r="A5" s="115">
        <f t="shared" si="0"/>
        <v>40224</v>
      </c>
      <c r="B5" s="154">
        <v>40224</v>
      </c>
      <c r="C5" s="114" t="s">
        <v>202</v>
      </c>
      <c r="E5" s="112" t="s">
        <v>209</v>
      </c>
    </row>
    <row r="6" spans="1:5">
      <c r="A6" s="115" t="s">
        <v>217</v>
      </c>
      <c r="B6" s="154">
        <v>40326</v>
      </c>
      <c r="C6" s="114" t="s">
        <v>218</v>
      </c>
    </row>
    <row r="7" spans="1:5">
      <c r="A7" s="115">
        <f t="shared" si="0"/>
        <v>40329</v>
      </c>
      <c r="B7" s="154">
        <v>40329</v>
      </c>
      <c r="C7" s="114" t="s">
        <v>161</v>
      </c>
      <c r="E7" s="112" t="s">
        <v>135</v>
      </c>
    </row>
    <row r="8" spans="1:5">
      <c r="A8" s="115">
        <f t="shared" si="0"/>
        <v>40364</v>
      </c>
      <c r="B8" s="154">
        <v>40364</v>
      </c>
      <c r="C8" s="114" t="s">
        <v>162</v>
      </c>
      <c r="E8" s="112" t="s">
        <v>210</v>
      </c>
    </row>
    <row r="9" spans="1:5">
      <c r="A9" s="115">
        <f t="shared" si="0"/>
        <v>40427</v>
      </c>
      <c r="B9" s="154">
        <v>40427</v>
      </c>
      <c r="C9" s="114" t="s">
        <v>163</v>
      </c>
      <c r="E9" s="112" t="s">
        <v>137</v>
      </c>
    </row>
    <row r="10" spans="1:5">
      <c r="A10" s="115">
        <f t="shared" si="0"/>
        <v>40462</v>
      </c>
      <c r="B10" s="154">
        <v>40462</v>
      </c>
      <c r="C10" s="114" t="s">
        <v>164</v>
      </c>
      <c r="E10" s="112" t="s">
        <v>211</v>
      </c>
    </row>
    <row r="11" spans="1:5">
      <c r="A11" s="115">
        <f t="shared" si="0"/>
        <v>40493</v>
      </c>
      <c r="B11" s="154">
        <v>40493</v>
      </c>
      <c r="C11" s="114" t="s">
        <v>165</v>
      </c>
      <c r="E11" s="112" t="s">
        <v>139</v>
      </c>
    </row>
    <row r="12" spans="1:5">
      <c r="A12" s="115">
        <f t="shared" si="0"/>
        <v>40506</v>
      </c>
      <c r="B12" s="154">
        <v>40506</v>
      </c>
      <c r="C12" s="114" t="s">
        <v>203</v>
      </c>
      <c r="E12" s="112" t="s">
        <v>212</v>
      </c>
    </row>
    <row r="13" spans="1:5">
      <c r="A13" s="115">
        <f t="shared" si="0"/>
        <v>40507</v>
      </c>
      <c r="B13" s="154">
        <v>40507</v>
      </c>
      <c r="C13" s="114" t="s">
        <v>204</v>
      </c>
      <c r="E13" s="112" t="s">
        <v>213</v>
      </c>
    </row>
    <row r="14" spans="1:5">
      <c r="A14" s="115">
        <f t="shared" si="0"/>
        <v>40508</v>
      </c>
      <c r="B14" s="154">
        <v>40508</v>
      </c>
      <c r="C14" s="114" t="s">
        <v>205</v>
      </c>
      <c r="E14" s="112" t="s">
        <v>141</v>
      </c>
    </row>
    <row r="15" spans="1:5">
      <c r="A15" s="115">
        <f t="shared" si="0"/>
        <v>40536</v>
      </c>
      <c r="B15" s="154">
        <v>40536</v>
      </c>
      <c r="C15" s="114" t="s">
        <v>215</v>
      </c>
      <c r="E15" s="112" t="s">
        <v>214</v>
      </c>
    </row>
    <row r="16" spans="1:5">
      <c r="A16" s="115">
        <f t="shared" si="0"/>
        <v>40543</v>
      </c>
      <c r="B16" s="154">
        <v>40543</v>
      </c>
      <c r="C16" s="114" t="s">
        <v>216</v>
      </c>
      <c r="E16" s="112" t="s">
        <v>143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workbookViewId="0">
      <selection activeCell="B8" sqref="B8"/>
    </sheetView>
  </sheetViews>
  <sheetFormatPr defaultRowHeight="15.6"/>
  <cols>
    <col min="1" max="2" width="12.5" customWidth="1"/>
    <col min="3" max="3" width="26.19921875" customWidth="1"/>
    <col min="5" max="5" width="9.69921875" bestFit="1" customWidth="1"/>
    <col min="7" max="7" width="13.69921875" customWidth="1"/>
  </cols>
  <sheetData>
    <row r="1" spans="1:7">
      <c r="A1" s="116" t="s">
        <v>159</v>
      </c>
      <c r="B1" s="153"/>
      <c r="C1" s="112"/>
    </row>
    <row r="2" spans="1:7">
      <c r="A2" s="115">
        <f t="shared" ref="A2:A14" si="0">B2</f>
        <v>40557</v>
      </c>
      <c r="B2" s="154">
        <v>40557</v>
      </c>
      <c r="C2" s="114" t="s">
        <v>200</v>
      </c>
      <c r="E2" s="155">
        <f>'2010 Holidays'!B3</f>
        <v>40193</v>
      </c>
      <c r="G2" s="159"/>
    </row>
    <row r="3" spans="1:7">
      <c r="A3" s="115">
        <f t="shared" si="0"/>
        <v>40560</v>
      </c>
      <c r="B3" s="154">
        <v>40560</v>
      </c>
      <c r="C3" s="114" t="s">
        <v>201</v>
      </c>
      <c r="E3" s="155">
        <f>'2010 Holidays'!B4</f>
        <v>40196</v>
      </c>
      <c r="G3" s="159"/>
    </row>
    <row r="4" spans="1:7">
      <c r="A4" s="115">
        <f t="shared" si="0"/>
        <v>40595</v>
      </c>
      <c r="B4" s="154">
        <v>40595</v>
      </c>
      <c r="C4" s="114" t="s">
        <v>202</v>
      </c>
      <c r="E4" s="155">
        <f>'2010 Holidays'!B5</f>
        <v>40224</v>
      </c>
      <c r="G4" s="159"/>
    </row>
    <row r="5" spans="1:7">
      <c r="A5" s="115">
        <f t="shared" si="0"/>
        <v>40693</v>
      </c>
      <c r="B5" s="154">
        <v>40693</v>
      </c>
      <c r="C5" s="114" t="s">
        <v>161</v>
      </c>
      <c r="E5" s="155">
        <f>'2010 Holidays'!B7</f>
        <v>40329</v>
      </c>
      <c r="G5" s="159"/>
    </row>
    <row r="6" spans="1:7">
      <c r="A6" s="115">
        <f t="shared" si="0"/>
        <v>40728</v>
      </c>
      <c r="B6" s="154">
        <v>40728</v>
      </c>
      <c r="C6" s="114" t="s">
        <v>162</v>
      </c>
      <c r="E6" s="155">
        <f>'2010 Holidays'!B8</f>
        <v>40364</v>
      </c>
      <c r="G6" s="159"/>
    </row>
    <row r="7" spans="1:7">
      <c r="A7" s="115">
        <f t="shared" si="0"/>
        <v>40791</v>
      </c>
      <c r="B7" s="154">
        <v>40791</v>
      </c>
      <c r="C7" s="114" t="s">
        <v>163</v>
      </c>
      <c r="E7" s="155">
        <f>'2010 Holidays'!B9</f>
        <v>40427</v>
      </c>
      <c r="G7" s="159"/>
    </row>
    <row r="8" spans="1:7">
      <c r="A8" s="115">
        <f t="shared" si="0"/>
        <v>40826</v>
      </c>
      <c r="B8" s="154">
        <v>40826</v>
      </c>
      <c r="C8" s="114" t="s">
        <v>164</v>
      </c>
      <c r="E8" s="155">
        <f>'2010 Holidays'!B10</f>
        <v>40462</v>
      </c>
      <c r="G8" s="159"/>
    </row>
    <row r="9" spans="1:7">
      <c r="A9" s="115">
        <f t="shared" si="0"/>
        <v>40858</v>
      </c>
      <c r="B9" s="154">
        <v>40858</v>
      </c>
      <c r="C9" s="114" t="s">
        <v>165</v>
      </c>
      <c r="E9" s="155">
        <f>'2010 Holidays'!B11</f>
        <v>40493</v>
      </c>
      <c r="G9" s="159"/>
    </row>
    <row r="10" spans="1:7">
      <c r="A10" s="115">
        <f t="shared" si="0"/>
        <v>40870</v>
      </c>
      <c r="B10" s="154">
        <v>40870</v>
      </c>
      <c r="C10" s="114" t="s">
        <v>203</v>
      </c>
      <c r="E10" s="155">
        <f>'2010 Holidays'!B12</f>
        <v>40506</v>
      </c>
    </row>
    <row r="11" spans="1:7">
      <c r="A11" s="115">
        <f t="shared" si="0"/>
        <v>40871</v>
      </c>
      <c r="B11" s="154">
        <f>B10+1</f>
        <v>40871</v>
      </c>
      <c r="C11" s="114" t="s">
        <v>204</v>
      </c>
      <c r="E11" s="155">
        <f>'2010 Holidays'!B13</f>
        <v>40507</v>
      </c>
    </row>
    <row r="12" spans="1:7">
      <c r="A12" s="115">
        <f t="shared" si="0"/>
        <v>40872</v>
      </c>
      <c r="B12" s="154">
        <f>B11+1</f>
        <v>40872</v>
      </c>
      <c r="C12" s="114" t="s">
        <v>205</v>
      </c>
      <c r="E12" s="155">
        <f>'2010 Holidays'!B14</f>
        <v>40508</v>
      </c>
    </row>
    <row r="13" spans="1:7">
      <c r="A13" s="115">
        <f>B13</f>
        <v>40900</v>
      </c>
      <c r="B13" s="154">
        <v>40900</v>
      </c>
      <c r="C13" s="114" t="s">
        <v>220</v>
      </c>
      <c r="E13" s="155">
        <f>'2010 Holidays'!B14</f>
        <v>40508</v>
      </c>
    </row>
    <row r="14" spans="1:7">
      <c r="A14" s="115">
        <f t="shared" si="0"/>
        <v>40903</v>
      </c>
      <c r="B14" s="154">
        <v>40903</v>
      </c>
      <c r="C14" s="114" t="s">
        <v>215</v>
      </c>
      <c r="E14" s="155">
        <f>'2010 Holidays'!B15</f>
        <v>40536</v>
      </c>
    </row>
    <row r="17" spans="3:3">
      <c r="C17" s="158"/>
    </row>
    <row r="18" spans="3:3">
      <c r="C18" s="158"/>
    </row>
    <row r="19" spans="3:3">
      <c r="C19" s="158"/>
    </row>
    <row r="20" spans="3:3">
      <c r="C20" s="158"/>
    </row>
    <row r="21" spans="3:3">
      <c r="C21" s="158"/>
    </row>
    <row r="22" spans="3:3">
      <c r="C22" s="158"/>
    </row>
    <row r="23" spans="3:3">
      <c r="C23" s="158"/>
    </row>
    <row r="24" spans="3:3">
      <c r="C24" s="158"/>
    </row>
    <row r="25" spans="3:3">
      <c r="C25" s="158"/>
    </row>
    <row r="26" spans="3:3">
      <c r="C26" s="158"/>
    </row>
    <row r="27" spans="3:3">
      <c r="C27" s="158"/>
    </row>
    <row r="28" spans="3:3">
      <c r="C28" s="158"/>
    </row>
    <row r="29" spans="3:3">
      <c r="C29" s="158"/>
    </row>
    <row r="30" spans="3:3">
      <c r="C30" s="158"/>
    </row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workbookViewId="0">
      <selection activeCell="B17" sqref="B17"/>
    </sheetView>
  </sheetViews>
  <sheetFormatPr defaultRowHeight="15.6"/>
  <cols>
    <col min="1" max="2" width="12.5" customWidth="1"/>
    <col min="3" max="3" width="26.19921875" customWidth="1"/>
    <col min="4" max="4" width="22.09765625" customWidth="1"/>
    <col min="6" max="6" width="13.69921875" customWidth="1"/>
  </cols>
  <sheetData>
    <row r="1" spans="1:6">
      <c r="A1" s="116" t="s">
        <v>159</v>
      </c>
      <c r="B1" s="153"/>
      <c r="C1" s="112"/>
    </row>
    <row r="2" spans="1:6">
      <c r="A2" s="115">
        <f>B2</f>
        <v>40910</v>
      </c>
      <c r="B2" s="154">
        <v>40910</v>
      </c>
      <c r="C2" s="114" t="s">
        <v>216</v>
      </c>
    </row>
    <row r="3" spans="1:6">
      <c r="A3" s="115">
        <f t="shared" ref="A3:A15" si="0">B3</f>
        <v>40921</v>
      </c>
      <c r="B3" s="154">
        <v>40921</v>
      </c>
      <c r="C3" s="114" t="s">
        <v>200</v>
      </c>
      <c r="D3" s="160" t="s">
        <v>223</v>
      </c>
      <c r="F3" s="159"/>
    </row>
    <row r="4" spans="1:6">
      <c r="A4" s="115">
        <f t="shared" si="0"/>
        <v>40924</v>
      </c>
      <c r="B4" s="154">
        <f>B3+3</f>
        <v>40924</v>
      </c>
      <c r="C4" s="114" t="s">
        <v>201</v>
      </c>
      <c r="D4" s="160" t="s">
        <v>222</v>
      </c>
      <c r="F4" s="159"/>
    </row>
    <row r="5" spans="1:6">
      <c r="A5" s="115">
        <f t="shared" si="0"/>
        <v>40959</v>
      </c>
      <c r="B5" s="154">
        <v>40959</v>
      </c>
      <c r="C5" s="114" t="s">
        <v>202</v>
      </c>
      <c r="D5" s="160" t="s">
        <v>224</v>
      </c>
      <c r="F5" s="159"/>
    </row>
    <row r="6" spans="1:6">
      <c r="A6" s="115">
        <f t="shared" si="0"/>
        <v>41057</v>
      </c>
      <c r="B6" s="154">
        <v>41057</v>
      </c>
      <c r="C6" s="114" t="s">
        <v>161</v>
      </c>
      <c r="D6" s="160" t="s">
        <v>225</v>
      </c>
      <c r="F6" s="159"/>
    </row>
    <row r="7" spans="1:6">
      <c r="A7" s="115">
        <f t="shared" si="0"/>
        <v>41094</v>
      </c>
      <c r="B7" s="154">
        <v>41094</v>
      </c>
      <c r="C7" s="114" t="s">
        <v>162</v>
      </c>
      <c r="F7" s="159"/>
    </row>
    <row r="8" spans="1:6">
      <c r="A8" s="115">
        <f t="shared" si="0"/>
        <v>41155</v>
      </c>
      <c r="B8" s="154">
        <v>41155</v>
      </c>
      <c r="C8" s="114" t="s">
        <v>163</v>
      </c>
      <c r="D8" s="160" t="s">
        <v>226</v>
      </c>
      <c r="F8" s="159"/>
    </row>
    <row r="9" spans="1:6">
      <c r="A9" s="115">
        <f t="shared" si="0"/>
        <v>41190</v>
      </c>
      <c r="B9" s="154">
        <v>41190</v>
      </c>
      <c r="C9" s="114" t="s">
        <v>164</v>
      </c>
      <c r="D9" s="160" t="s">
        <v>227</v>
      </c>
      <c r="F9" s="159"/>
    </row>
    <row r="10" spans="1:6">
      <c r="A10" s="115">
        <f t="shared" si="0"/>
        <v>41225</v>
      </c>
      <c r="B10" s="154">
        <v>41225</v>
      </c>
      <c r="C10" s="114" t="s">
        <v>229</v>
      </c>
      <c r="F10" s="159"/>
    </row>
    <row r="11" spans="1:6">
      <c r="A11" s="115">
        <f t="shared" si="0"/>
        <v>41234</v>
      </c>
      <c r="B11" s="154">
        <f>B12-1</f>
        <v>41234</v>
      </c>
      <c r="C11" s="114" t="s">
        <v>203</v>
      </c>
    </row>
    <row r="12" spans="1:6">
      <c r="A12" s="115">
        <f t="shared" si="0"/>
        <v>41235</v>
      </c>
      <c r="B12" s="154">
        <v>41235</v>
      </c>
      <c r="C12" s="114" t="s">
        <v>204</v>
      </c>
      <c r="D12" s="160" t="s">
        <v>228</v>
      </c>
    </row>
    <row r="13" spans="1:6">
      <c r="A13" s="115">
        <f t="shared" si="0"/>
        <v>41236</v>
      </c>
      <c r="B13" s="154">
        <f>B12+1</f>
        <v>41236</v>
      </c>
      <c r="C13" s="114" t="s">
        <v>205</v>
      </c>
    </row>
    <row r="14" spans="1:6">
      <c r="A14" s="115">
        <f>B14</f>
        <v>41267</v>
      </c>
      <c r="B14" s="154">
        <f>B15-1</f>
        <v>41267</v>
      </c>
      <c r="C14" s="114" t="s">
        <v>230</v>
      </c>
    </row>
    <row r="15" spans="1:6">
      <c r="A15" s="115">
        <f t="shared" si="0"/>
        <v>41268</v>
      </c>
      <c r="B15" s="154">
        <v>41268</v>
      </c>
      <c r="C15" s="114" t="s">
        <v>215</v>
      </c>
    </row>
    <row r="16" spans="1:6">
      <c r="A16" s="115">
        <f>B16</f>
        <v>41274</v>
      </c>
      <c r="B16" s="154">
        <v>41274</v>
      </c>
      <c r="C16" s="114" t="s">
        <v>230</v>
      </c>
    </row>
    <row r="18" spans="3:3">
      <c r="C18" s="158"/>
    </row>
    <row r="19" spans="3:3">
      <c r="C19" s="158"/>
    </row>
    <row r="20" spans="3:3">
      <c r="C20" s="158"/>
    </row>
    <row r="21" spans="3:3">
      <c r="C21" s="158"/>
    </row>
    <row r="22" spans="3:3">
      <c r="C22" s="158"/>
    </row>
    <row r="23" spans="3:3">
      <c r="C23" s="158"/>
    </row>
    <row r="24" spans="3:3">
      <c r="C24" s="158"/>
    </row>
    <row r="25" spans="3:3">
      <c r="C25" s="158"/>
    </row>
    <row r="26" spans="3:3">
      <c r="C26" s="158"/>
    </row>
    <row r="27" spans="3:3">
      <c r="C27" s="158"/>
    </row>
    <row r="28" spans="3:3">
      <c r="C28" s="158"/>
    </row>
    <row r="29" spans="3:3">
      <c r="C29" s="158"/>
    </row>
    <row r="30" spans="3:3">
      <c r="C30" s="158"/>
    </row>
    <row r="31" spans="3:3">
      <c r="C31" s="158"/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1"/>
  <sheetViews>
    <sheetView workbookViewId="0">
      <selection activeCell="A15" sqref="A15"/>
    </sheetView>
  </sheetViews>
  <sheetFormatPr defaultRowHeight="15.6"/>
  <cols>
    <col min="1" max="2" width="12.5" customWidth="1"/>
    <col min="3" max="3" width="26.19921875" customWidth="1"/>
    <col min="4" max="4" width="22.09765625" customWidth="1"/>
    <col min="6" max="6" width="13.69921875" customWidth="1"/>
  </cols>
  <sheetData>
    <row r="1" spans="1:6">
      <c r="A1" s="116" t="s">
        <v>159</v>
      </c>
      <c r="B1" s="153"/>
      <c r="C1" s="112"/>
    </row>
    <row r="2" spans="1:6">
      <c r="A2" s="115">
        <f>B2</f>
        <v>41275</v>
      </c>
      <c r="B2" s="154">
        <v>41275</v>
      </c>
      <c r="C2" s="114" t="s">
        <v>198</v>
      </c>
    </row>
    <row r="3" spans="1:6">
      <c r="A3" s="115">
        <f t="shared" ref="A3:A15" si="0">B3</f>
        <v>41292</v>
      </c>
      <c r="B3" s="154">
        <v>41292</v>
      </c>
      <c r="C3" s="114" t="s">
        <v>200</v>
      </c>
      <c r="D3" s="160" t="s">
        <v>223</v>
      </c>
      <c r="F3" s="159"/>
    </row>
    <row r="4" spans="1:6">
      <c r="A4" s="115">
        <f t="shared" si="0"/>
        <v>41295</v>
      </c>
      <c r="B4" s="154">
        <f>B3+3</f>
        <v>41295</v>
      </c>
      <c r="C4" s="114" t="s">
        <v>201</v>
      </c>
      <c r="D4" s="160" t="s">
        <v>222</v>
      </c>
      <c r="F4" s="159"/>
    </row>
    <row r="5" spans="1:6">
      <c r="A5" s="115">
        <f t="shared" si="0"/>
        <v>41323</v>
      </c>
      <c r="B5" s="154">
        <v>41323</v>
      </c>
      <c r="C5" s="114" t="s">
        <v>202</v>
      </c>
      <c r="D5" s="160" t="s">
        <v>224</v>
      </c>
      <c r="F5" s="159"/>
    </row>
    <row r="6" spans="1:6">
      <c r="A6" s="115">
        <f t="shared" si="0"/>
        <v>41421</v>
      </c>
      <c r="B6" s="154">
        <v>41421</v>
      </c>
      <c r="C6" s="114" t="s">
        <v>161</v>
      </c>
      <c r="D6" s="160" t="s">
        <v>225</v>
      </c>
      <c r="F6" s="159"/>
    </row>
    <row r="7" spans="1:6">
      <c r="A7" s="115">
        <f t="shared" si="0"/>
        <v>41459</v>
      </c>
      <c r="B7" s="154">
        <v>41459</v>
      </c>
      <c r="C7" s="114" t="s">
        <v>162</v>
      </c>
      <c r="F7" s="159"/>
    </row>
    <row r="8" spans="1:6">
      <c r="A8" s="115">
        <f t="shared" si="0"/>
        <v>41519</v>
      </c>
      <c r="B8" s="154">
        <v>41519</v>
      </c>
      <c r="C8" s="114" t="s">
        <v>163</v>
      </c>
      <c r="D8" s="160" t="s">
        <v>226</v>
      </c>
      <c r="F8" s="159"/>
    </row>
    <row r="9" spans="1:6">
      <c r="A9" s="115">
        <f t="shared" si="0"/>
        <v>41561</v>
      </c>
      <c r="B9" s="154">
        <v>41561</v>
      </c>
      <c r="C9" s="114" t="s">
        <v>164</v>
      </c>
      <c r="D9" s="160" t="s">
        <v>227</v>
      </c>
      <c r="F9" s="159"/>
    </row>
    <row r="10" spans="1:6">
      <c r="A10" s="115">
        <f t="shared" si="0"/>
        <v>41589</v>
      </c>
      <c r="B10" s="154">
        <v>41589</v>
      </c>
      <c r="C10" s="114" t="s">
        <v>229</v>
      </c>
      <c r="F10" s="159"/>
    </row>
    <row r="11" spans="1:6">
      <c r="A11" s="115">
        <f t="shared" si="0"/>
        <v>41605</v>
      </c>
      <c r="B11" s="154">
        <v>41605</v>
      </c>
      <c r="C11" s="114" t="s">
        <v>203</v>
      </c>
    </row>
    <row r="12" spans="1:6">
      <c r="A12" s="115">
        <f t="shared" si="0"/>
        <v>41606</v>
      </c>
      <c r="B12" s="154">
        <v>41606</v>
      </c>
      <c r="C12" s="114" t="s">
        <v>204</v>
      </c>
      <c r="D12" s="160" t="s">
        <v>228</v>
      </c>
    </row>
    <row r="13" spans="1:6">
      <c r="A13" s="115">
        <f t="shared" si="0"/>
        <v>41607</v>
      </c>
      <c r="B13" s="154">
        <f>B12+1</f>
        <v>41607</v>
      </c>
      <c r="C13" s="114" t="s">
        <v>205</v>
      </c>
    </row>
    <row r="14" spans="1:6">
      <c r="A14" s="115">
        <f>B14</f>
        <v>41632</v>
      </c>
      <c r="B14" s="154">
        <f>B15-1</f>
        <v>41632</v>
      </c>
      <c r="C14" s="114" t="s">
        <v>230</v>
      </c>
    </row>
    <row r="15" spans="1:6">
      <c r="A15" s="115">
        <f t="shared" si="0"/>
        <v>41633</v>
      </c>
      <c r="B15" s="154">
        <v>41633</v>
      </c>
      <c r="C15" s="114" t="s">
        <v>206</v>
      </c>
    </row>
    <row r="18" spans="3:3">
      <c r="C18" s="158"/>
    </row>
    <row r="19" spans="3:3">
      <c r="C19" s="158"/>
    </row>
    <row r="20" spans="3:3">
      <c r="C20" s="158"/>
    </row>
    <row r="21" spans="3:3">
      <c r="C21" s="158"/>
    </row>
    <row r="22" spans="3:3">
      <c r="C22" s="158"/>
    </row>
    <row r="23" spans="3:3">
      <c r="C23" s="158"/>
    </row>
    <row r="24" spans="3:3">
      <c r="C24" s="158"/>
    </row>
    <row r="25" spans="3:3">
      <c r="C25" s="158"/>
    </row>
    <row r="26" spans="3:3">
      <c r="C26" s="158"/>
    </row>
    <row r="27" spans="3:3">
      <c r="C27" s="158"/>
    </row>
    <row r="28" spans="3:3">
      <c r="C28" s="158"/>
    </row>
    <row r="29" spans="3:3">
      <c r="C29" s="158"/>
    </row>
    <row r="30" spans="3:3">
      <c r="C30" s="158"/>
    </row>
    <row r="31" spans="3:3">
      <c r="C31" s="158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2005 Holidays</vt:lpstr>
      <vt:lpstr>2006 Holidays</vt:lpstr>
      <vt:lpstr>2007 Holidays</vt:lpstr>
      <vt:lpstr>2008 Holidays</vt:lpstr>
      <vt:lpstr>2009 Holidays</vt:lpstr>
      <vt:lpstr>2010 Holidays</vt:lpstr>
      <vt:lpstr>2011 Holidays</vt:lpstr>
      <vt:lpstr>2012 Holidays</vt:lpstr>
      <vt:lpstr>2013 Holidays</vt:lpstr>
      <vt:lpstr>2014 Holidays</vt:lpstr>
      <vt:lpstr>2015 Holidays</vt:lpstr>
      <vt:lpstr>2016 Holidays</vt:lpstr>
      <vt:lpstr>2017 Holidays</vt:lpstr>
      <vt:lpstr>2018 Holidays</vt:lpstr>
      <vt:lpstr>Holiday Calendar</vt:lpstr>
      <vt:lpstr>Day of Week</vt:lpstr>
      <vt:lpstr>Batch Schedule (2025)</vt:lpstr>
      <vt:lpstr>Batch Schedule (2024)</vt:lpstr>
      <vt:lpstr>Batch Schedule (2023)</vt:lpstr>
      <vt:lpstr>Batch Schedule (2022)</vt:lpstr>
      <vt:lpstr>Batch Schedule (2021)</vt:lpstr>
      <vt:lpstr>Batch Schedule (2020 Revised)</vt:lpstr>
      <vt:lpstr>Batch Schedule (2020)</vt:lpstr>
      <vt:lpstr>Batch Schedule (2019)</vt:lpstr>
      <vt:lpstr>Batch Schedule (2018)</vt:lpstr>
      <vt:lpstr>Batch Schedule (2017)</vt:lpstr>
      <vt:lpstr>Batch Schedule (2016)</vt:lpstr>
      <vt:lpstr>Batch Schedule (2015)</vt:lpstr>
      <vt:lpstr>Batch Schedule (2014)</vt:lpstr>
      <vt:lpstr>Special Format Day of Week</vt:lpstr>
      <vt:lpstr>Batch Schedule (2003)</vt:lpstr>
      <vt:lpstr>Batch Schedule</vt:lpstr>
      <vt:lpstr>Batch Schedule (2005)</vt:lpstr>
      <vt:lpstr>Batch Schedule (2006)</vt:lpstr>
      <vt:lpstr>Batch Schedule (2007)</vt:lpstr>
      <vt:lpstr>Batch Schedule (2008)</vt:lpstr>
      <vt:lpstr>Batch Schedule (2009)</vt:lpstr>
      <vt:lpstr>Batch Schedule (2010)</vt:lpstr>
      <vt:lpstr>Batch Schedule (2011)</vt:lpstr>
      <vt:lpstr>Batch Schedule (2012)</vt:lpstr>
      <vt:lpstr>Batch Schedule (2013)</vt:lpstr>
      <vt:lpstr>Batch Schedule (2005-2006-2007)</vt:lpstr>
      <vt:lpstr>Batch Group Schedule</vt:lpstr>
      <vt:lpstr>Leap Years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Va. Dept. of Health Center fo</dc:creator>
  <cp:lastModifiedBy>Honaker, Sharon (VDH)</cp:lastModifiedBy>
  <cp:lastPrinted>2023-08-22T21:02:35Z</cp:lastPrinted>
  <dcterms:created xsi:type="dcterms:W3CDTF">2002-08-30T14:46:26Z</dcterms:created>
  <dcterms:modified xsi:type="dcterms:W3CDTF">2024-10-21T18:01:53Z</dcterms:modified>
</cp:coreProperties>
</file>